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omments4.xml" ContentType="application/vnd.openxmlformats-officedocument.spreadsheetml.comments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139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omments5.xml" ContentType="application/vnd.openxmlformats-officedocument.spreadsheetml.comments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omments6.xml" ContentType="application/vnd.openxmlformats-officedocument.spreadsheetml.comments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omments2.xml" ContentType="application/vnd.openxmlformats-officedocument.spreadsheetml.comments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worksheets/sheet6.xml" ContentType="application/vnd.openxmlformats-officedocument.spreadsheetml.worksheet+xml"/>
  <Default Extension="jpeg" ContentType="image/jpeg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drawings/drawing5.xml" ContentType="application/vnd.openxmlformats-officedocument.drawing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omments7.xml" ContentType="application/vnd.openxmlformats-officedocument.spreadsheetml.comments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omments3.xml" ContentType="application/vnd.openxmlformats-officedocument.spreadsheetml.comments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6.xml" ContentType="application/vnd.openxmlformats-officedocument.drawing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/>
  <bookViews>
    <workbookView xWindow="120" yWindow="30" windowWidth="15480" windowHeight="11640" tabRatio="777"/>
  </bookViews>
  <sheets>
    <sheet name="ORDEN DE CUARENTENA" sheetId="1" r:id="rId1"/>
    <sheet name="Instructivo Orden" sheetId="25" r:id="rId2"/>
    <sheet name="ANEXO 1" sheetId="12" r:id="rId3"/>
    <sheet name="ANEXO 2" sheetId="13" r:id="rId4"/>
    <sheet name="ANEXO 3" sheetId="14" r:id="rId5"/>
    <sheet name="ANEXO 4" sheetId="15" r:id="rId6"/>
    <sheet name="ANEXO 5" sheetId="16" r:id="rId7"/>
    <sheet name="LEVANTAMIENTO" sheetId="22" r:id="rId8"/>
    <sheet name="IMP-PT2" sheetId="23" r:id="rId9"/>
    <sheet name="Registro de inspección" sheetId="24" r:id="rId10"/>
  </sheets>
  <definedNames>
    <definedName name="_xlnm.Print_Area" localSheetId="2">'ANEXO 1'!$A$1:$AN$75</definedName>
    <definedName name="_xlnm.Print_Area" localSheetId="3">'ANEXO 2'!$A$1:$AN$75</definedName>
    <definedName name="_xlnm.Print_Area" localSheetId="4">'ANEXO 3'!$A$1:$AN$75</definedName>
    <definedName name="_xlnm.Print_Area" localSheetId="5">'ANEXO 4'!$A$1:$AN$75</definedName>
    <definedName name="_xlnm.Print_Area" localSheetId="6">'ANEXO 5'!$A$1:$AN$75</definedName>
    <definedName name="_xlnm.Print_Area" localSheetId="8">'IMP-PT2'!$A$1:$BB$56</definedName>
    <definedName name="_xlnm.Print_Area" localSheetId="1">'Instructivo Orden'!$A$1:$AN$107</definedName>
    <definedName name="_xlnm.Print_Area" localSheetId="7">LEVANTAMIENTO!$A$1:$AB$205</definedName>
    <definedName name="_xlnm.Print_Area" localSheetId="0">'ORDEN DE CUARENTENA'!$A$1:$AN$107</definedName>
  </definedNames>
  <calcPr calcId="125725"/>
</workbook>
</file>

<file path=xl/calcChain.xml><?xml version="1.0" encoding="utf-8"?>
<calcChain xmlns="http://schemas.openxmlformats.org/spreadsheetml/2006/main">
  <c r="AO6" i="25"/>
  <c r="R9" i="15"/>
  <c r="N20" i="23"/>
  <c r="F5" i="24" s="1"/>
  <c r="G20" i="23"/>
  <c r="E5" i="24" s="1"/>
  <c r="B15" i="23"/>
  <c r="D5" i="24" s="1"/>
  <c r="J9" i="15"/>
  <c r="H8" i="13"/>
  <c r="B12" i="23"/>
  <c r="G7" i="14"/>
  <c r="P7" s="1"/>
  <c r="AO6" i="16"/>
  <c r="AO6" i="15"/>
  <c r="AO6" i="14"/>
  <c r="AO6" i="13"/>
  <c r="AO6" i="12"/>
  <c r="AJ170" i="22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6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49"/>
  <c r="AJ128"/>
  <c r="AJ129"/>
  <c r="AJ130"/>
  <c r="AJ131"/>
  <c r="AJ127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02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K48" i="16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47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15"/>
  <c r="AK48" i="15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47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15"/>
  <c r="AK48" i="14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47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15"/>
  <c r="AK48" i="13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49" i="12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90" i="1"/>
  <c r="AJ16" i="22" s="1"/>
  <c r="AK91" i="1"/>
  <c r="AJ17" i="22" s="1"/>
  <c r="AK92" i="1"/>
  <c r="AK93"/>
  <c r="AK94"/>
  <c r="AJ20" i="22" s="1"/>
  <c r="AK95" i="1"/>
  <c r="AJ21" i="22" s="1"/>
  <c r="AK96" i="1"/>
  <c r="AK97"/>
  <c r="AK98"/>
  <c r="AJ24" i="22" s="1"/>
  <c r="AK99" i="1"/>
  <c r="AJ25" i="22" s="1"/>
  <c r="AK100" i="1"/>
  <c r="AK101"/>
  <c r="AK102"/>
  <c r="AJ28" i="22" s="1"/>
  <c r="AK103" i="1"/>
  <c r="AJ29" i="22" s="1"/>
  <c r="AK104" i="1"/>
  <c r="AK16"/>
  <c r="AK17"/>
  <c r="AK18"/>
  <c r="AK19"/>
  <c r="AK20"/>
  <c r="AK21"/>
  <c r="AK22"/>
  <c r="AK23"/>
  <c r="AK24"/>
  <c r="AK25"/>
  <c r="AK26"/>
  <c r="AK27"/>
  <c r="AK28"/>
  <c r="AK29"/>
  <c r="AK30"/>
  <c r="AK15"/>
  <c r="AK14"/>
  <c r="AJ30" i="22"/>
  <c r="AJ18"/>
  <c r="AJ19"/>
  <c r="AJ22"/>
  <c r="AJ23"/>
  <c r="AJ26"/>
  <c r="AJ27"/>
  <c r="P6" i="25"/>
  <c r="AG106"/>
  <c r="AF106"/>
  <c r="AC106"/>
  <c r="AB106"/>
  <c r="Y106"/>
  <c r="X106"/>
  <c r="U106"/>
  <c r="AI105"/>
  <c r="AI106" s="1"/>
  <c r="AH105"/>
  <c r="AH106" s="1"/>
  <c r="AG105"/>
  <c r="AF105"/>
  <c r="AE105"/>
  <c r="AE106" s="1"/>
  <c r="AD105"/>
  <c r="AD106" s="1"/>
  <c r="AC105"/>
  <c r="AB105"/>
  <c r="AA105"/>
  <c r="AA106" s="1"/>
  <c r="Z105"/>
  <c r="Z106" s="1"/>
  <c r="Y105"/>
  <c r="X105"/>
  <c r="W105"/>
  <c r="W106" s="1"/>
  <c r="V105"/>
  <c r="V106" s="1"/>
  <c r="U105"/>
  <c r="AL104"/>
  <c r="I104"/>
  <c r="C104"/>
  <c r="AL103"/>
  <c r="I103"/>
  <c r="C103"/>
  <c r="AL102"/>
  <c r="S102"/>
  <c r="I102"/>
  <c r="C102"/>
  <c r="AL101"/>
  <c r="S101"/>
  <c r="I101"/>
  <c r="C101"/>
  <c r="AL100"/>
  <c r="I100"/>
  <c r="C100"/>
  <c r="AL99"/>
  <c r="I99"/>
  <c r="C99"/>
  <c r="AL98"/>
  <c r="S98"/>
  <c r="I98"/>
  <c r="C98"/>
  <c r="AL97"/>
  <c r="S97"/>
  <c r="I97"/>
  <c r="C97"/>
  <c r="AL96"/>
  <c r="I96"/>
  <c r="C96"/>
  <c r="AL95"/>
  <c r="I95"/>
  <c r="C95"/>
  <c r="AL94"/>
  <c r="S94"/>
  <c r="I94"/>
  <c r="C94"/>
  <c r="AL93"/>
  <c r="S93"/>
  <c r="I93"/>
  <c r="C93"/>
  <c r="AL92"/>
  <c r="I92"/>
  <c r="C92"/>
  <c r="I91"/>
  <c r="C91"/>
  <c r="I90"/>
  <c r="C90"/>
  <c r="I89"/>
  <c r="C89"/>
  <c r="AL88"/>
  <c r="I88"/>
  <c r="C88"/>
  <c r="AI42"/>
  <c r="W38"/>
  <c r="AI31"/>
  <c r="AH31"/>
  <c r="AG31"/>
  <c r="AF31"/>
  <c r="AE31"/>
  <c r="AD31"/>
  <c r="AC31"/>
  <c r="AB31"/>
  <c r="AA31"/>
  <c r="Z31"/>
  <c r="Y31"/>
  <c r="X31"/>
  <c r="W31"/>
  <c r="V31"/>
  <c r="U31"/>
  <c r="S31"/>
  <c r="Q31"/>
  <c r="AL30"/>
  <c r="S104" s="1"/>
  <c r="AK30"/>
  <c r="AJ30"/>
  <c r="AJ104" s="1"/>
  <c r="AL29"/>
  <c r="Q103" s="1"/>
  <c r="AK29"/>
  <c r="AJ29"/>
  <c r="AJ103" s="1"/>
  <c r="AL28"/>
  <c r="Q102" s="1"/>
  <c r="AJ28"/>
  <c r="AK28" s="1"/>
  <c r="AL27"/>
  <c r="Q101" s="1"/>
  <c r="AJ27"/>
  <c r="AJ101" s="1"/>
  <c r="AL26"/>
  <c r="S100" s="1"/>
  <c r="AK26"/>
  <c r="AJ26"/>
  <c r="AJ100" s="1"/>
  <c r="AL25"/>
  <c r="Q99" s="1"/>
  <c r="AK25"/>
  <c r="AJ25"/>
  <c r="AJ99" s="1"/>
  <c r="AK99" s="1"/>
  <c r="AL24"/>
  <c r="Q98" s="1"/>
  <c r="AJ24"/>
  <c r="AK24" s="1"/>
  <c r="AL23"/>
  <c r="Q97" s="1"/>
  <c r="AJ23"/>
  <c r="AJ97" s="1"/>
  <c r="AL22"/>
  <c r="S96" s="1"/>
  <c r="AK22"/>
  <c r="AJ22"/>
  <c r="AJ96" s="1"/>
  <c r="AL21"/>
  <c r="Q95" s="1"/>
  <c r="AK21"/>
  <c r="AJ21"/>
  <c r="AJ95" s="1"/>
  <c r="AL20"/>
  <c r="Q94" s="1"/>
  <c r="AJ20"/>
  <c r="AK20" s="1"/>
  <c r="AL19"/>
  <c r="Q93" s="1"/>
  <c r="AJ19"/>
  <c r="AJ93" s="1"/>
  <c r="AL18"/>
  <c r="S92" s="1"/>
  <c r="AK18"/>
  <c r="AJ18"/>
  <c r="AJ92" s="1"/>
  <c r="AK17"/>
  <c r="AJ17"/>
  <c r="AJ91" s="1"/>
  <c r="AL16"/>
  <c r="Q90" s="1"/>
  <c r="AJ16"/>
  <c r="AK16" s="1"/>
  <c r="AL15"/>
  <c r="Q89" s="1"/>
  <c r="AL89" s="1"/>
  <c r="AJ15"/>
  <c r="AJ89" s="1"/>
  <c r="AL14"/>
  <c r="S88" s="1"/>
  <c r="AJ14"/>
  <c r="AJ88" s="1"/>
  <c r="Z8"/>
  <c r="AQ4"/>
  <c r="AQ3"/>
  <c r="AQ2"/>
  <c r="AQ1"/>
  <c r="AR2" s="1"/>
  <c r="AM2" s="1"/>
  <c r="V3" i="23"/>
  <c r="S21" s="1"/>
  <c r="J6" i="24" s="1"/>
  <c r="AL47" i="16"/>
  <c r="AJ16" i="15"/>
  <c r="AJ48"/>
  <c r="AL16"/>
  <c r="Q48"/>
  <c r="AJ17"/>
  <c r="AJ49"/>
  <c r="AL17"/>
  <c r="Q49"/>
  <c r="AJ18"/>
  <c r="AJ50"/>
  <c r="AL18"/>
  <c r="Q50"/>
  <c r="AJ19"/>
  <c r="AJ51"/>
  <c r="AL19"/>
  <c r="Q51"/>
  <c r="AJ20"/>
  <c r="AJ52"/>
  <c r="AL20"/>
  <c r="Q52"/>
  <c r="AJ15"/>
  <c r="AJ47"/>
  <c r="AL15"/>
  <c r="Q47"/>
  <c r="AJ15" i="14"/>
  <c r="AJ47"/>
  <c r="AL15"/>
  <c r="Q47"/>
  <c r="AJ16" i="13"/>
  <c r="AJ48"/>
  <c r="AL16"/>
  <c r="Q48"/>
  <c r="AJ15"/>
  <c r="AK15" s="1"/>
  <c r="AJ15" i="12"/>
  <c r="AL15" s="1"/>
  <c r="AL91" i="1"/>
  <c r="AL90"/>
  <c r="AL72" i="16"/>
  <c r="AL48" i="13"/>
  <c r="AL47" i="14"/>
  <c r="AL72"/>
  <c r="AL47" i="15"/>
  <c r="AL48"/>
  <c r="AL49"/>
  <c r="AL50"/>
  <c r="AL51"/>
  <c r="AL52"/>
  <c r="AL72"/>
  <c r="AJ17" i="1"/>
  <c r="AJ91"/>
  <c r="AJ15"/>
  <c r="AJ14"/>
  <c r="AJ72" i="14"/>
  <c r="AJ72" i="15"/>
  <c r="AL49" i="13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49" i="12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92" i="1"/>
  <c r="AL93"/>
  <c r="AL94"/>
  <c r="AL95"/>
  <c r="AL96"/>
  <c r="AL97"/>
  <c r="AL98"/>
  <c r="AL99"/>
  <c r="AL100"/>
  <c r="AL101"/>
  <c r="AL102"/>
  <c r="AL103"/>
  <c r="AL104"/>
  <c r="S16" i="22"/>
  <c r="S17"/>
  <c r="AL48" i="16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J15"/>
  <c r="AJ47"/>
  <c r="AJ16"/>
  <c r="AJ48"/>
  <c r="AJ17"/>
  <c r="AJ49"/>
  <c r="AJ18"/>
  <c r="AJ50"/>
  <c r="AJ19"/>
  <c r="AJ51"/>
  <c r="AJ20"/>
  <c r="AJ52"/>
  <c r="AJ21"/>
  <c r="AJ53"/>
  <c r="AJ22"/>
  <c r="AJ54"/>
  <c r="AJ23"/>
  <c r="AJ55"/>
  <c r="AJ24"/>
  <c r="AJ56"/>
  <c r="AJ25"/>
  <c r="AJ57"/>
  <c r="AJ26"/>
  <c r="AJ58"/>
  <c r="AJ27"/>
  <c r="AJ59"/>
  <c r="AJ28"/>
  <c r="AJ60"/>
  <c r="AJ29"/>
  <c r="AJ61"/>
  <c r="AJ30"/>
  <c r="AJ62"/>
  <c r="AJ31"/>
  <c r="AJ63"/>
  <c r="AJ32"/>
  <c r="AJ64"/>
  <c r="AJ33"/>
  <c r="AJ65"/>
  <c r="AJ34"/>
  <c r="AJ66"/>
  <c r="AJ35"/>
  <c r="AJ67"/>
  <c r="AJ36"/>
  <c r="AJ68"/>
  <c r="AJ37"/>
  <c r="AJ69"/>
  <c r="AJ38"/>
  <c r="AJ70"/>
  <c r="AJ39"/>
  <c r="AJ71"/>
  <c r="AJ72"/>
  <c r="AI72"/>
  <c r="AH72"/>
  <c r="AG72"/>
  <c r="AF72"/>
  <c r="AE72"/>
  <c r="AD72"/>
  <c r="AC72"/>
  <c r="AB72"/>
  <c r="AA72"/>
  <c r="Z72"/>
  <c r="Y72"/>
  <c r="X72"/>
  <c r="W72"/>
  <c r="V72"/>
  <c r="U72"/>
  <c r="AL15"/>
  <c r="S47"/>
  <c r="AL16"/>
  <c r="S48"/>
  <c r="AL17"/>
  <c r="S49"/>
  <c r="AL18"/>
  <c r="S50"/>
  <c r="AL19"/>
  <c r="S51"/>
  <c r="AL20"/>
  <c r="S52"/>
  <c r="AL21"/>
  <c r="S53"/>
  <c r="AL22"/>
  <c r="S54"/>
  <c r="AL23"/>
  <c r="S55"/>
  <c r="AL24"/>
  <c r="S56"/>
  <c r="AL25"/>
  <c r="S57"/>
  <c r="AL26"/>
  <c r="S58"/>
  <c r="AL27"/>
  <c r="S59"/>
  <c r="AL28"/>
  <c r="S60"/>
  <c r="AL29"/>
  <c r="S61"/>
  <c r="AL30"/>
  <c r="S62"/>
  <c r="AL31"/>
  <c r="S63"/>
  <c r="AL32"/>
  <c r="S64"/>
  <c r="AL33"/>
  <c r="S65"/>
  <c r="AL34"/>
  <c r="S66"/>
  <c r="AL35"/>
  <c r="S67"/>
  <c r="AL36"/>
  <c r="S68"/>
  <c r="AL37"/>
  <c r="S69"/>
  <c r="AL38"/>
  <c r="S70"/>
  <c r="AL39"/>
  <c r="S71"/>
  <c r="S72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I71"/>
  <c r="C71"/>
  <c r="I70"/>
  <c r="C70"/>
  <c r="I69"/>
  <c r="C69"/>
  <c r="I68"/>
  <c r="C68"/>
  <c r="I67"/>
  <c r="C67"/>
  <c r="I66"/>
  <c r="C66"/>
  <c r="I65"/>
  <c r="C65"/>
  <c r="I64"/>
  <c r="C64"/>
  <c r="I63"/>
  <c r="C63"/>
  <c r="I62"/>
  <c r="C62"/>
  <c r="I61"/>
  <c r="C61"/>
  <c r="I60"/>
  <c r="C60"/>
  <c r="I59"/>
  <c r="C59"/>
  <c r="I58"/>
  <c r="C58"/>
  <c r="I57"/>
  <c r="C57"/>
  <c r="I56"/>
  <c r="C56"/>
  <c r="I55"/>
  <c r="C55"/>
  <c r="I54"/>
  <c r="C54"/>
  <c r="I53"/>
  <c r="C53"/>
  <c r="I52"/>
  <c r="C52"/>
  <c r="I51"/>
  <c r="C51"/>
  <c r="I50"/>
  <c r="C50"/>
  <c r="I49"/>
  <c r="C49"/>
  <c r="I48"/>
  <c r="C48"/>
  <c r="I47"/>
  <c r="C47"/>
  <c r="S47" i="15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I72"/>
  <c r="AH72"/>
  <c r="AG72"/>
  <c r="AF72"/>
  <c r="AE72"/>
  <c r="AD72"/>
  <c r="AC72"/>
  <c r="AB72"/>
  <c r="AA72"/>
  <c r="Z72"/>
  <c r="Y72"/>
  <c r="X72"/>
  <c r="W72"/>
  <c r="V72"/>
  <c r="U72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I71"/>
  <c r="C71"/>
  <c r="I70"/>
  <c r="C70"/>
  <c r="I69"/>
  <c r="C69"/>
  <c r="I68"/>
  <c r="C68"/>
  <c r="I67"/>
  <c r="C67"/>
  <c r="I66"/>
  <c r="C66"/>
  <c r="I65"/>
  <c r="C65"/>
  <c r="I64"/>
  <c r="C64"/>
  <c r="I63"/>
  <c r="C63"/>
  <c r="I62"/>
  <c r="C62"/>
  <c r="I61"/>
  <c r="C61"/>
  <c r="I60"/>
  <c r="C60"/>
  <c r="I59"/>
  <c r="C59"/>
  <c r="I58"/>
  <c r="C58"/>
  <c r="I57"/>
  <c r="C57"/>
  <c r="I56"/>
  <c r="C56"/>
  <c r="I55"/>
  <c r="C55"/>
  <c r="I54"/>
  <c r="C54"/>
  <c r="I53"/>
  <c r="C53"/>
  <c r="I52"/>
  <c r="C52"/>
  <c r="I51"/>
  <c r="C51"/>
  <c r="I50"/>
  <c r="C50"/>
  <c r="I49"/>
  <c r="C49"/>
  <c r="I48"/>
  <c r="C48"/>
  <c r="I47"/>
  <c r="C47"/>
  <c r="S47" i="14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J16"/>
  <c r="AJ48"/>
  <c r="AJ17"/>
  <c r="AJ49"/>
  <c r="AJ18"/>
  <c r="AJ50"/>
  <c r="AJ19"/>
  <c r="AJ51"/>
  <c r="AJ20"/>
  <c r="AJ52"/>
  <c r="AJ21"/>
  <c r="AJ53"/>
  <c r="AJ22"/>
  <c r="AJ54"/>
  <c r="AJ23"/>
  <c r="AJ55"/>
  <c r="AJ24"/>
  <c r="AJ56"/>
  <c r="AJ25"/>
  <c r="AJ57"/>
  <c r="AJ26"/>
  <c r="AJ58"/>
  <c r="AJ27"/>
  <c r="AJ59"/>
  <c r="AJ28"/>
  <c r="AJ60"/>
  <c r="AJ29"/>
  <c r="AJ61"/>
  <c r="AJ30"/>
  <c r="AJ62"/>
  <c r="AJ31"/>
  <c r="AJ63"/>
  <c r="AJ32"/>
  <c r="AJ64"/>
  <c r="AJ33"/>
  <c r="AJ65"/>
  <c r="AJ34"/>
  <c r="AJ66"/>
  <c r="AJ35"/>
  <c r="AJ67"/>
  <c r="AJ36"/>
  <c r="AJ68"/>
  <c r="AJ37"/>
  <c r="AJ69"/>
  <c r="AJ38"/>
  <c r="AJ70"/>
  <c r="AJ39"/>
  <c r="AJ71"/>
  <c r="AI72"/>
  <c r="AH72"/>
  <c r="AG72"/>
  <c r="AF72"/>
  <c r="AE72"/>
  <c r="AD72"/>
  <c r="AC72"/>
  <c r="AB72"/>
  <c r="AA72"/>
  <c r="Z72"/>
  <c r="Y72"/>
  <c r="X72"/>
  <c r="W72"/>
  <c r="V72"/>
  <c r="U72"/>
  <c r="AL16"/>
  <c r="S48"/>
  <c r="AL17"/>
  <c r="S49"/>
  <c r="AL18"/>
  <c r="S50"/>
  <c r="AL19"/>
  <c r="S51"/>
  <c r="AL20"/>
  <c r="S52"/>
  <c r="AL21"/>
  <c r="S53"/>
  <c r="AL22"/>
  <c r="S54"/>
  <c r="AL23"/>
  <c r="S55"/>
  <c r="AL24"/>
  <c r="S56"/>
  <c r="AL25"/>
  <c r="S57"/>
  <c r="AL26"/>
  <c r="S58"/>
  <c r="AL27"/>
  <c r="S59"/>
  <c r="AL28"/>
  <c r="S60"/>
  <c r="AL29"/>
  <c r="S61"/>
  <c r="AL30"/>
  <c r="S62"/>
  <c r="AL31"/>
  <c r="S63"/>
  <c r="AL32"/>
  <c r="S64"/>
  <c r="AL33"/>
  <c r="S65"/>
  <c r="AL34"/>
  <c r="S66"/>
  <c r="AL35"/>
  <c r="S67"/>
  <c r="AL36"/>
  <c r="S68"/>
  <c r="AL37"/>
  <c r="S69"/>
  <c r="AL38"/>
  <c r="S70"/>
  <c r="AL39"/>
  <c r="S71"/>
  <c r="S72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AI72" i="13"/>
  <c r="AH72"/>
  <c r="AG72"/>
  <c r="AF72"/>
  <c r="AE72"/>
  <c r="AD72"/>
  <c r="AC72"/>
  <c r="AB72"/>
  <c r="AA72"/>
  <c r="Z72"/>
  <c r="Y72"/>
  <c r="X72"/>
  <c r="W72"/>
  <c r="V72"/>
  <c r="U72"/>
  <c r="S48"/>
  <c r="I71" i="14"/>
  <c r="C71"/>
  <c r="I70"/>
  <c r="C70"/>
  <c r="I69"/>
  <c r="C69"/>
  <c r="I68"/>
  <c r="C68"/>
  <c r="I67"/>
  <c r="C67"/>
  <c r="I66"/>
  <c r="C66"/>
  <c r="I65"/>
  <c r="C65"/>
  <c r="I64"/>
  <c r="C64"/>
  <c r="I63"/>
  <c r="C63"/>
  <c r="I62"/>
  <c r="C62"/>
  <c r="I61"/>
  <c r="C61"/>
  <c r="I60"/>
  <c r="C60"/>
  <c r="I59"/>
  <c r="C59"/>
  <c r="I58"/>
  <c r="C58"/>
  <c r="I57"/>
  <c r="C57"/>
  <c r="I56"/>
  <c r="C56"/>
  <c r="I55"/>
  <c r="C55"/>
  <c r="I54"/>
  <c r="C54"/>
  <c r="I53"/>
  <c r="C53"/>
  <c r="I52"/>
  <c r="C52"/>
  <c r="I51"/>
  <c r="C51"/>
  <c r="I50"/>
  <c r="C50"/>
  <c r="I49"/>
  <c r="C49"/>
  <c r="I48"/>
  <c r="C48"/>
  <c r="I47"/>
  <c r="C47"/>
  <c r="I48" i="13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I48" i="12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I47" i="13"/>
  <c r="C47"/>
  <c r="I47" i="12"/>
  <c r="C47"/>
  <c r="AJ70" i="13"/>
  <c r="S70"/>
  <c r="Q70"/>
  <c r="AJ69"/>
  <c r="S69"/>
  <c r="Q69"/>
  <c r="AJ68"/>
  <c r="S68"/>
  <c r="Q68"/>
  <c r="AJ67"/>
  <c r="S67"/>
  <c r="Q67"/>
  <c r="AJ66"/>
  <c r="S66"/>
  <c r="Q66"/>
  <c r="AJ65"/>
  <c r="S65"/>
  <c r="Q65"/>
  <c r="AJ64"/>
  <c r="S64"/>
  <c r="Q64"/>
  <c r="AJ63"/>
  <c r="S63"/>
  <c r="Q63"/>
  <c r="AJ62"/>
  <c r="S62"/>
  <c r="Q62"/>
  <c r="AJ61"/>
  <c r="S61"/>
  <c r="Q61"/>
  <c r="AJ60"/>
  <c r="S60"/>
  <c r="Q60"/>
  <c r="AJ59"/>
  <c r="S59"/>
  <c r="Q59"/>
  <c r="AJ58"/>
  <c r="S58"/>
  <c r="Q58"/>
  <c r="AJ57"/>
  <c r="S57"/>
  <c r="Q57"/>
  <c r="AJ56"/>
  <c r="S56"/>
  <c r="Q56"/>
  <c r="AJ55"/>
  <c r="S55"/>
  <c r="Q55"/>
  <c r="AJ54"/>
  <c r="S54"/>
  <c r="Q54"/>
  <c r="AJ53"/>
  <c r="S53"/>
  <c r="Q53"/>
  <c r="AJ52"/>
  <c r="S52"/>
  <c r="Q52"/>
  <c r="AJ51"/>
  <c r="S51"/>
  <c r="Q51"/>
  <c r="AJ50"/>
  <c r="S50"/>
  <c r="Q50"/>
  <c r="AJ49"/>
  <c r="S49"/>
  <c r="Q49"/>
  <c r="AJ49" i="12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AJ16" i="1"/>
  <c r="AJ90"/>
  <c r="AL16"/>
  <c r="Q90"/>
  <c r="AL17"/>
  <c r="Q91"/>
  <c r="AJ18"/>
  <c r="AJ92"/>
  <c r="AL18"/>
  <c r="Q92"/>
  <c r="AJ19"/>
  <c r="AJ93"/>
  <c r="AL19"/>
  <c r="Q93"/>
  <c r="AJ20"/>
  <c r="AJ94"/>
  <c r="AL20"/>
  <c r="Q94"/>
  <c r="AJ21"/>
  <c r="AJ95"/>
  <c r="AL21"/>
  <c r="Q95"/>
  <c r="AJ22"/>
  <c r="AJ96"/>
  <c r="AL22"/>
  <c r="Q96"/>
  <c r="AJ23"/>
  <c r="AJ97"/>
  <c r="AL23"/>
  <c r="Q97"/>
  <c r="AJ24"/>
  <c r="AJ98"/>
  <c r="AL24"/>
  <c r="Q98"/>
  <c r="AJ25"/>
  <c r="AJ99"/>
  <c r="AL25"/>
  <c r="Q99"/>
  <c r="AJ26"/>
  <c r="AJ100"/>
  <c r="AL26"/>
  <c r="Q100"/>
  <c r="AJ27"/>
  <c r="AJ101"/>
  <c r="AL27"/>
  <c r="Q101"/>
  <c r="AJ28"/>
  <c r="AJ102"/>
  <c r="AL28"/>
  <c r="Q102"/>
  <c r="AJ29"/>
  <c r="AJ103"/>
  <c r="AL29"/>
  <c r="Q103"/>
  <c r="AJ30"/>
  <c r="AJ104"/>
  <c r="AL30"/>
  <c r="Q104"/>
  <c r="S91"/>
  <c r="S92"/>
  <c r="S93"/>
  <c r="S94"/>
  <c r="S95"/>
  <c r="S96"/>
  <c r="S97"/>
  <c r="S98"/>
  <c r="S99"/>
  <c r="S100"/>
  <c r="S101"/>
  <c r="S102"/>
  <c r="S103"/>
  <c r="S104"/>
  <c r="S90"/>
  <c r="AI72" i="12"/>
  <c r="AH72"/>
  <c r="AG72"/>
  <c r="AF72"/>
  <c r="AE72"/>
  <c r="AD72"/>
  <c r="AC72"/>
  <c r="AB72"/>
  <c r="AA72"/>
  <c r="Z72"/>
  <c r="Y72"/>
  <c r="X72"/>
  <c r="W72"/>
  <c r="V72"/>
  <c r="U72"/>
  <c r="I89" i="1"/>
  <c r="I90"/>
  <c r="I91"/>
  <c r="I92"/>
  <c r="I93"/>
  <c r="I94"/>
  <c r="I95"/>
  <c r="I96"/>
  <c r="I97"/>
  <c r="I98"/>
  <c r="I99"/>
  <c r="I100"/>
  <c r="I101"/>
  <c r="I102"/>
  <c r="I103"/>
  <c r="I104"/>
  <c r="C89"/>
  <c r="C90"/>
  <c r="C91"/>
  <c r="C92"/>
  <c r="C93"/>
  <c r="C94"/>
  <c r="C95"/>
  <c r="C96"/>
  <c r="C97"/>
  <c r="C98"/>
  <c r="C99"/>
  <c r="C100"/>
  <c r="C101"/>
  <c r="C102"/>
  <c r="C103"/>
  <c r="C104"/>
  <c r="AI105"/>
  <c r="AI106" s="1"/>
  <c r="AH105"/>
  <c r="AH106" s="1"/>
  <c r="AG105"/>
  <c r="AG106" s="1"/>
  <c r="AF105"/>
  <c r="AF106" s="1"/>
  <c r="AE105"/>
  <c r="AE106" s="1"/>
  <c r="AD105"/>
  <c r="AD106" s="1"/>
  <c r="AC105"/>
  <c r="AC106" s="1"/>
  <c r="AB105"/>
  <c r="AB106" s="1"/>
  <c r="AA105"/>
  <c r="AA106" s="1"/>
  <c r="Z105"/>
  <c r="Z106" s="1"/>
  <c r="Y105"/>
  <c r="Y106" s="1"/>
  <c r="X105"/>
  <c r="X106" s="1"/>
  <c r="W105"/>
  <c r="W106"/>
  <c r="V105"/>
  <c r="V106" s="1"/>
  <c r="U105"/>
  <c r="U106" s="1"/>
  <c r="I88"/>
  <c r="C88"/>
  <c r="L6" i="24"/>
  <c r="L7"/>
  <c r="L8"/>
  <c r="K6"/>
  <c r="K7"/>
  <c r="K8"/>
  <c r="S22" i="23"/>
  <c r="J7" i="24" s="1"/>
  <c r="S23" i="23"/>
  <c r="J8" i="24" s="1"/>
  <c r="AH8"/>
  <c r="AG8"/>
  <c r="AF8"/>
  <c r="AE8"/>
  <c r="AH7"/>
  <c r="AG7"/>
  <c r="AF7"/>
  <c r="AE7"/>
  <c r="AH6"/>
  <c r="AG6"/>
  <c r="AF6"/>
  <c r="AE6"/>
  <c r="AH5"/>
  <c r="AG5"/>
  <c r="AF5"/>
  <c r="AE5"/>
  <c r="I8"/>
  <c r="I7"/>
  <c r="H5"/>
  <c r="H8"/>
  <c r="H7"/>
  <c r="H6"/>
  <c r="G5"/>
  <c r="G8"/>
  <c r="G7"/>
  <c r="G6"/>
  <c r="E8"/>
  <c r="E7"/>
  <c r="F7"/>
  <c r="F8"/>
  <c r="F6"/>
  <c r="E6"/>
  <c r="D8"/>
  <c r="D7"/>
  <c r="D6"/>
  <c r="C8"/>
  <c r="C7"/>
  <c r="B8"/>
  <c r="B7"/>
  <c r="C6"/>
  <c r="B6"/>
  <c r="A6"/>
  <c r="A7"/>
  <c r="A8"/>
  <c r="B20" i="23"/>
  <c r="A5" i="24" s="1"/>
  <c r="P23" i="23"/>
  <c r="P22"/>
  <c r="P21"/>
  <c r="X48"/>
  <c r="W48"/>
  <c r="V48"/>
  <c r="AJ16" i="12"/>
  <c r="AK16" s="1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17" i="13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71" s="1"/>
  <c r="AJ101" i="22" s="1"/>
  <c r="AJ40" i="14"/>
  <c r="AJ21" i="15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0" i="16"/>
  <c r="S31" i="1"/>
  <c r="S40" i="12"/>
  <c r="S40" i="13"/>
  <c r="S40" i="14"/>
  <c r="S40" i="15"/>
  <c r="S40" i="16"/>
  <c r="K5" i="24"/>
  <c r="AM5"/>
  <c r="AK8"/>
  <c r="AK7"/>
  <c r="AK6"/>
  <c r="AZ26" i="23"/>
  <c r="AJ8" i="24"/>
  <c r="AX26" i="23"/>
  <c r="AJ7" i="24"/>
  <c r="AV26" i="23"/>
  <c r="AJ6" i="24" s="1"/>
  <c r="P5"/>
  <c r="M5"/>
  <c r="N5"/>
  <c r="O5"/>
  <c r="Q5"/>
  <c r="R5"/>
  <c r="S5"/>
  <c r="T5"/>
  <c r="U5"/>
  <c r="V5"/>
  <c r="W5"/>
  <c r="X5"/>
  <c r="Y5"/>
  <c r="Z5"/>
  <c r="AA5"/>
  <c r="AB5"/>
  <c r="AC5"/>
  <c r="AD5"/>
  <c r="AI5"/>
  <c r="AK5"/>
  <c r="AL5"/>
  <c r="AO8" i="16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" i="15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" i="14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9" i="13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"/>
  <c r="AO8" i="12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AO265"/>
  <c r="AO266"/>
  <c r="AO267"/>
  <c r="AO268"/>
  <c r="AO269"/>
  <c r="AO270"/>
  <c r="AO271"/>
  <c r="AO272"/>
  <c r="AO273"/>
  <c r="AO274"/>
  <c r="AO275"/>
  <c r="AO276"/>
  <c r="AO277"/>
  <c r="AO278"/>
  <c r="AO279"/>
  <c r="AO280"/>
  <c r="AO281"/>
  <c r="AO282"/>
  <c r="AO283"/>
  <c r="AO284"/>
  <c r="AO285"/>
  <c r="AO286"/>
  <c r="AO287"/>
  <c r="AO288"/>
  <c r="AO289"/>
  <c r="AO290"/>
  <c r="AO291"/>
  <c r="AO292"/>
  <c r="AO293"/>
  <c r="AO294"/>
  <c r="AO295"/>
  <c r="AO296"/>
  <c r="AO297"/>
  <c r="AO298"/>
  <c r="AO299"/>
  <c r="AO300"/>
  <c r="AO301"/>
  <c r="AO302"/>
  <c r="AO303"/>
  <c r="AO304"/>
  <c r="AO305"/>
  <c r="AO306"/>
  <c r="AO307"/>
  <c r="AO308"/>
  <c r="AO309"/>
  <c r="AO310"/>
  <c r="AO311"/>
  <c r="AO312"/>
  <c r="AO313"/>
  <c r="AO314"/>
  <c r="AO315"/>
  <c r="AO316"/>
  <c r="AO317"/>
  <c r="AO318"/>
  <c r="AO319"/>
  <c r="AO320"/>
  <c r="AO321"/>
  <c r="AO322"/>
  <c r="AO323"/>
  <c r="AO324"/>
  <c r="AO325"/>
  <c r="AO326"/>
  <c r="AO327"/>
  <c r="AO328"/>
  <c r="AO329"/>
  <c r="AO330"/>
  <c r="AO331"/>
  <c r="AO332"/>
  <c r="AO333"/>
  <c r="AO334"/>
  <c r="AO335"/>
  <c r="AO336"/>
  <c r="AO337"/>
  <c r="AO338"/>
  <c r="AO339"/>
  <c r="AO340"/>
  <c r="AO341"/>
  <c r="AO342"/>
  <c r="AO343"/>
  <c r="AO344"/>
  <c r="AO345"/>
  <c r="AO346"/>
  <c r="AO347"/>
  <c r="AO348"/>
  <c r="AO349"/>
  <c r="AO350"/>
  <c r="AO351"/>
  <c r="AO352"/>
  <c r="AO353"/>
  <c r="AO354"/>
  <c r="AO355"/>
  <c r="AO356"/>
  <c r="AO357"/>
  <c r="AO358"/>
  <c r="AO359"/>
  <c r="AO360"/>
  <c r="AO361"/>
  <c r="AO362"/>
  <c r="AO363"/>
  <c r="AO364"/>
  <c r="AO365"/>
  <c r="AO366"/>
  <c r="AO367"/>
  <c r="AO368"/>
  <c r="AO369"/>
  <c r="AO370"/>
  <c r="AO371"/>
  <c r="AO372"/>
  <c r="AO373"/>
  <c r="AO374"/>
  <c r="AO375"/>
  <c r="AO376"/>
  <c r="AO377"/>
  <c r="AO378"/>
  <c r="AO379"/>
  <c r="AO380"/>
  <c r="AO381"/>
  <c r="AO382"/>
  <c r="AO383"/>
  <c r="AO384"/>
  <c r="AO385"/>
  <c r="AO386"/>
  <c r="AO387"/>
  <c r="AO388"/>
  <c r="AO389"/>
  <c r="AO390"/>
  <c r="AO391"/>
  <c r="AO392"/>
  <c r="AO393"/>
  <c r="AO394"/>
  <c r="AO395"/>
  <c r="AO396"/>
  <c r="AO397"/>
  <c r="AO398"/>
  <c r="AO399"/>
  <c r="AO400"/>
  <c r="AO401"/>
  <c r="AO402"/>
  <c r="AO403"/>
  <c r="AO404"/>
  <c r="AO405"/>
  <c r="AO406"/>
  <c r="AO407"/>
  <c r="AO408"/>
  <c r="AO409"/>
  <c r="AO410"/>
  <c r="AO411"/>
  <c r="AO412"/>
  <c r="AO413"/>
  <c r="AO414"/>
  <c r="AO415"/>
  <c r="AO416"/>
  <c r="AO417"/>
  <c r="AO418"/>
  <c r="AO419"/>
  <c r="AO420"/>
  <c r="AO421"/>
  <c r="AO422"/>
  <c r="AO423"/>
  <c r="AO424"/>
  <c r="AO425"/>
  <c r="AO426"/>
  <c r="AO427"/>
  <c r="AO428"/>
  <c r="AO429"/>
  <c r="AO430"/>
  <c r="AO431"/>
  <c r="AO432"/>
  <c r="AO433"/>
  <c r="AO434"/>
  <c r="AO435"/>
  <c r="AO436"/>
  <c r="AO437"/>
  <c r="AO438"/>
  <c r="AO439"/>
  <c r="AO440"/>
  <c r="AO441"/>
  <c r="AO442"/>
  <c r="AO443"/>
  <c r="AO444"/>
  <c r="AO445"/>
  <c r="AO446"/>
  <c r="AO447"/>
  <c r="AO448"/>
  <c r="AO449"/>
  <c r="AO450"/>
  <c r="AO451"/>
  <c r="AO452"/>
  <c r="AO453"/>
  <c r="AO454"/>
  <c r="AO455"/>
  <c r="AO456"/>
  <c r="AO457"/>
  <c r="AO458"/>
  <c r="AO459"/>
  <c r="AO460"/>
  <c r="AO461"/>
  <c r="AO462"/>
  <c r="AO463"/>
  <c r="AO464"/>
  <c r="AO465"/>
  <c r="AO466"/>
  <c r="AO467"/>
  <c r="AO468"/>
  <c r="AO469"/>
  <c r="AO470"/>
  <c r="AO471"/>
  <c r="AO472"/>
  <c r="AO473"/>
  <c r="AO474"/>
  <c r="AO475"/>
  <c r="AO476"/>
  <c r="AO477"/>
  <c r="AO478"/>
  <c r="AO479"/>
  <c r="AO480"/>
  <c r="AO481"/>
  <c r="AO482"/>
  <c r="AO483"/>
  <c r="AO484"/>
  <c r="AO485"/>
  <c r="AO486"/>
  <c r="AO487"/>
  <c r="AO488"/>
  <c r="AO489"/>
  <c r="AO490"/>
  <c r="AO491"/>
  <c r="AO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Q4" i="1"/>
  <c r="AQ3"/>
  <c r="AQ2"/>
  <c r="AQ1"/>
  <c r="Z8" s="1"/>
  <c r="AR2"/>
  <c r="AM2" s="1"/>
  <c r="AG170" i="22"/>
  <c r="K170" s="1"/>
  <c r="AH170" s="1"/>
  <c r="AG171"/>
  <c r="K171" s="1"/>
  <c r="AH171" s="1"/>
  <c r="AG172"/>
  <c r="K172" s="1"/>
  <c r="AH172" s="1"/>
  <c r="AG173"/>
  <c r="K173" s="1"/>
  <c r="AH173" s="1"/>
  <c r="AG174"/>
  <c r="K174" s="1"/>
  <c r="AH174" s="1"/>
  <c r="AG175"/>
  <c r="K175" s="1"/>
  <c r="AH175" s="1"/>
  <c r="AG176"/>
  <c r="K176" s="1"/>
  <c r="AH176" s="1"/>
  <c r="AG177"/>
  <c r="K177" s="1"/>
  <c r="AH177" s="1"/>
  <c r="AG178"/>
  <c r="K178" s="1"/>
  <c r="AH178" s="1"/>
  <c r="AG179"/>
  <c r="K179" s="1"/>
  <c r="AH179" s="1"/>
  <c r="AG180"/>
  <c r="K180" s="1"/>
  <c r="AH180" s="1"/>
  <c r="AG181"/>
  <c r="K181" s="1"/>
  <c r="AH181" s="1"/>
  <c r="AG182"/>
  <c r="K182"/>
  <c r="AH182" s="1"/>
  <c r="AG183"/>
  <c r="K183" s="1"/>
  <c r="AH183" s="1"/>
  <c r="AG184"/>
  <c r="K184" s="1"/>
  <c r="AH184" s="1"/>
  <c r="AG185"/>
  <c r="K185" s="1"/>
  <c r="AH185" s="1"/>
  <c r="AG186"/>
  <c r="K186" s="1"/>
  <c r="AH186" s="1"/>
  <c r="AG187"/>
  <c r="K187" s="1"/>
  <c r="AH187" s="1"/>
  <c r="AG188"/>
  <c r="K188" s="1"/>
  <c r="AH188" s="1"/>
  <c r="AG189"/>
  <c r="K189" s="1"/>
  <c r="AH189" s="1"/>
  <c r="AG190"/>
  <c r="K190" s="1"/>
  <c r="AH190" s="1"/>
  <c r="AG191"/>
  <c r="K191" s="1"/>
  <c r="AH191" s="1"/>
  <c r="AG192"/>
  <c r="K192"/>
  <c r="AH192" s="1"/>
  <c r="AG193"/>
  <c r="K193" s="1"/>
  <c r="AH193" s="1"/>
  <c r="AG169"/>
  <c r="K169" s="1"/>
  <c r="AH169" s="1"/>
  <c r="AG168"/>
  <c r="K168" s="1"/>
  <c r="AH168" s="1"/>
  <c r="AG150"/>
  <c r="K150" s="1"/>
  <c r="AH150" s="1"/>
  <c r="AG151"/>
  <c r="K151" s="1"/>
  <c r="AH151" s="1"/>
  <c r="AG152"/>
  <c r="K152" s="1"/>
  <c r="AH152" s="1"/>
  <c r="AG153"/>
  <c r="K153" s="1"/>
  <c r="AH153" s="1"/>
  <c r="AG154"/>
  <c r="K154" s="1"/>
  <c r="AH154" s="1"/>
  <c r="AG155"/>
  <c r="K155" s="1"/>
  <c r="AH155" s="1"/>
  <c r="AG156"/>
  <c r="K156" s="1"/>
  <c r="AH156" s="1"/>
  <c r="AG157"/>
  <c r="K157" s="1"/>
  <c r="AH157" s="1"/>
  <c r="AG158"/>
  <c r="K158" s="1"/>
  <c r="AH158" s="1"/>
  <c r="AG159"/>
  <c r="K159" s="1"/>
  <c r="AH159" s="1"/>
  <c r="AG160"/>
  <c r="K160" s="1"/>
  <c r="AH160" s="1"/>
  <c r="AG161"/>
  <c r="K161" s="1"/>
  <c r="AH161" s="1"/>
  <c r="AG162"/>
  <c r="K162" s="1"/>
  <c r="AH162" s="1"/>
  <c r="AG163"/>
  <c r="K163" s="1"/>
  <c r="AH163" s="1"/>
  <c r="AG164"/>
  <c r="K164" s="1"/>
  <c r="AH164" s="1"/>
  <c r="AG165"/>
  <c r="K165" s="1"/>
  <c r="AH165" s="1"/>
  <c r="AG166"/>
  <c r="K166" s="1"/>
  <c r="AH166" s="1"/>
  <c r="AG167"/>
  <c r="K167" s="1"/>
  <c r="AH167" s="1"/>
  <c r="AG149"/>
  <c r="K149" s="1"/>
  <c r="AH149" s="1"/>
  <c r="AG128"/>
  <c r="K128" s="1"/>
  <c r="AH128" s="1"/>
  <c r="AG129"/>
  <c r="K129" s="1"/>
  <c r="AH129" s="1"/>
  <c r="AG130"/>
  <c r="K130" s="1"/>
  <c r="AH130" s="1"/>
  <c r="AG131"/>
  <c r="K131" s="1"/>
  <c r="AH131" s="1"/>
  <c r="AG127"/>
  <c r="K127" s="1"/>
  <c r="AH127" s="1"/>
  <c r="AG103"/>
  <c r="K103" s="1"/>
  <c r="AH103" s="1"/>
  <c r="AG104"/>
  <c r="K104" s="1"/>
  <c r="AH104" s="1"/>
  <c r="AG105"/>
  <c r="K105" s="1"/>
  <c r="AH105" s="1"/>
  <c r="AG106"/>
  <c r="K106" s="1"/>
  <c r="AH106" s="1"/>
  <c r="AG107"/>
  <c r="K107" s="1"/>
  <c r="AH107" s="1"/>
  <c r="AG108"/>
  <c r="K108" s="1"/>
  <c r="AH108" s="1"/>
  <c r="AG109"/>
  <c r="K109" s="1"/>
  <c r="AH109" s="1"/>
  <c r="AG110"/>
  <c r="K110" s="1"/>
  <c r="AH110" s="1"/>
  <c r="AG111"/>
  <c r="K111" s="1"/>
  <c r="AH111" s="1"/>
  <c r="AG112"/>
  <c r="K112" s="1"/>
  <c r="AH112" s="1"/>
  <c r="AG113"/>
  <c r="K113" s="1"/>
  <c r="AH113" s="1"/>
  <c r="AG114"/>
  <c r="K114" s="1"/>
  <c r="AH114" s="1"/>
  <c r="AG115"/>
  <c r="K115"/>
  <c r="AH115" s="1"/>
  <c r="AG116"/>
  <c r="K116" s="1"/>
  <c r="AH116" s="1"/>
  <c r="AG117"/>
  <c r="K117" s="1"/>
  <c r="AH117" s="1"/>
  <c r="AG118"/>
  <c r="K118" s="1"/>
  <c r="AH118" s="1"/>
  <c r="AG119"/>
  <c r="K119" s="1"/>
  <c r="AH119" s="1"/>
  <c r="AG120"/>
  <c r="K120" s="1"/>
  <c r="AH120" s="1"/>
  <c r="AG121"/>
  <c r="K121" s="1"/>
  <c r="AH121" s="1"/>
  <c r="AG122"/>
  <c r="K122" s="1"/>
  <c r="AH122" s="1"/>
  <c r="AG123"/>
  <c r="K123" s="1"/>
  <c r="AH123" s="1"/>
  <c r="AG124"/>
  <c r="K124" s="1"/>
  <c r="AH124" s="1"/>
  <c r="AG125"/>
  <c r="K125" s="1"/>
  <c r="AH125" s="1"/>
  <c r="AG126"/>
  <c r="K126" s="1"/>
  <c r="AH126" s="1"/>
  <c r="AG102"/>
  <c r="K102" s="1"/>
  <c r="AH102" s="1"/>
  <c r="AG78"/>
  <c r="K78" s="1"/>
  <c r="AH78" s="1"/>
  <c r="AG79"/>
  <c r="K79"/>
  <c r="AH79" s="1"/>
  <c r="AG80"/>
  <c r="K80" s="1"/>
  <c r="AH80" s="1"/>
  <c r="AG81"/>
  <c r="K81" s="1"/>
  <c r="AH81" s="1"/>
  <c r="AG82"/>
  <c r="K82" s="1"/>
  <c r="AH82" s="1"/>
  <c r="AG83"/>
  <c r="K83" s="1"/>
  <c r="AH83" s="1"/>
  <c r="AG84"/>
  <c r="K84" s="1"/>
  <c r="AH84" s="1"/>
  <c r="AG85"/>
  <c r="K85" s="1"/>
  <c r="AH85" s="1"/>
  <c r="AG86"/>
  <c r="K86" s="1"/>
  <c r="AH86" s="1"/>
  <c r="AG87"/>
  <c r="K87" s="1"/>
  <c r="AH87" s="1"/>
  <c r="AG88"/>
  <c r="K88" s="1"/>
  <c r="AH88" s="1"/>
  <c r="AG89"/>
  <c r="K89"/>
  <c r="AH89" s="1"/>
  <c r="AG90"/>
  <c r="K90" s="1"/>
  <c r="AH90" s="1"/>
  <c r="AG91"/>
  <c r="K91" s="1"/>
  <c r="AH91" s="1"/>
  <c r="AG92"/>
  <c r="K92" s="1"/>
  <c r="AH92" s="1"/>
  <c r="AG93"/>
  <c r="K93" s="1"/>
  <c r="AH93" s="1"/>
  <c r="AG94"/>
  <c r="K94" s="1"/>
  <c r="AH94" s="1"/>
  <c r="AG95"/>
  <c r="K95" s="1"/>
  <c r="AH95" s="1"/>
  <c r="AG96"/>
  <c r="K96" s="1"/>
  <c r="AH96" s="1"/>
  <c r="AG97"/>
  <c r="K97" s="1"/>
  <c r="AH97" s="1"/>
  <c r="AG98"/>
  <c r="K98" s="1"/>
  <c r="AH98" s="1"/>
  <c r="AG99"/>
  <c r="K99" s="1"/>
  <c r="AH99" s="1"/>
  <c r="AG100"/>
  <c r="K100" s="1"/>
  <c r="AH100" s="1"/>
  <c r="AG101"/>
  <c r="K101" s="1"/>
  <c r="AH101" s="1"/>
  <c r="AG77"/>
  <c r="K77" s="1"/>
  <c r="AH77" s="1"/>
  <c r="AG32"/>
  <c r="K32" s="1"/>
  <c r="AH32" s="1"/>
  <c r="AG33"/>
  <c r="K33" s="1"/>
  <c r="AH33" s="1"/>
  <c r="AG34"/>
  <c r="K34" s="1"/>
  <c r="AH34" s="1"/>
  <c r="AG35"/>
  <c r="K35" s="1"/>
  <c r="AH35" s="1"/>
  <c r="AG36"/>
  <c r="K36" s="1"/>
  <c r="AH36" s="1"/>
  <c r="AG37"/>
  <c r="K37" s="1"/>
  <c r="AH37" s="1"/>
  <c r="AG38"/>
  <c r="K38"/>
  <c r="AH38" s="1"/>
  <c r="AG39"/>
  <c r="K39" s="1"/>
  <c r="AH39" s="1"/>
  <c r="AG40"/>
  <c r="K40" s="1"/>
  <c r="AH40" s="1"/>
  <c r="AG41"/>
  <c r="K41" s="1"/>
  <c r="AH41" s="1"/>
  <c r="AG42"/>
  <c r="K42" s="1"/>
  <c r="AH42" s="1"/>
  <c r="AG43"/>
  <c r="K43" s="1"/>
  <c r="AH43" s="1"/>
  <c r="AG44"/>
  <c r="K44" s="1"/>
  <c r="AH44" s="1"/>
  <c r="AG45"/>
  <c r="K45" s="1"/>
  <c r="AH45" s="1"/>
  <c r="AG46"/>
  <c r="K46" s="1"/>
  <c r="AH46" s="1"/>
  <c r="AG47"/>
  <c r="K47" s="1"/>
  <c r="AH47" s="1"/>
  <c r="AG48"/>
  <c r="K48" s="1"/>
  <c r="AH48" s="1"/>
  <c r="AG49"/>
  <c r="K49" s="1"/>
  <c r="AH49" s="1"/>
  <c r="AG50"/>
  <c r="K50" s="1"/>
  <c r="AH50" s="1"/>
  <c r="AG51"/>
  <c r="K51" s="1"/>
  <c r="AH51" s="1"/>
  <c r="AG52"/>
  <c r="K52" s="1"/>
  <c r="AH52" s="1"/>
  <c r="AG53"/>
  <c r="K53" s="1"/>
  <c r="AH53" s="1"/>
  <c r="AG54"/>
  <c r="K54"/>
  <c r="AH54" s="1"/>
  <c r="AG55"/>
  <c r="K55" s="1"/>
  <c r="AH55" s="1"/>
  <c r="AG31"/>
  <c r="K31" s="1"/>
  <c r="AH31" s="1"/>
  <c r="AG17"/>
  <c r="K17" s="1"/>
  <c r="AH17" s="1"/>
  <c r="AG18"/>
  <c r="K18" s="1"/>
  <c r="AH18" s="1"/>
  <c r="AG19"/>
  <c r="K19" s="1"/>
  <c r="AH19" s="1"/>
  <c r="AG20"/>
  <c r="K20" s="1"/>
  <c r="AH20" s="1"/>
  <c r="AG21"/>
  <c r="K21" s="1"/>
  <c r="AH21" s="1"/>
  <c r="AG22"/>
  <c r="K22" s="1"/>
  <c r="AH22" s="1"/>
  <c r="AG23"/>
  <c r="K23" s="1"/>
  <c r="AH23" s="1"/>
  <c r="AG24"/>
  <c r="K24" s="1"/>
  <c r="AH24" s="1"/>
  <c r="AG25"/>
  <c r="K25" s="1"/>
  <c r="AH25" s="1"/>
  <c r="AG26"/>
  <c r="K26" s="1"/>
  <c r="AH26" s="1"/>
  <c r="AG27"/>
  <c r="K27" s="1"/>
  <c r="AH27" s="1"/>
  <c r="AG28"/>
  <c r="K28" s="1"/>
  <c r="AH28" s="1"/>
  <c r="AG29"/>
  <c r="K29" s="1"/>
  <c r="AH29" s="1"/>
  <c r="AG30"/>
  <c r="K30" s="1"/>
  <c r="AH30" s="1"/>
  <c r="AG16"/>
  <c r="K16" s="1"/>
  <c r="AH16" s="1"/>
  <c r="S18"/>
  <c r="S20"/>
  <c r="AG15"/>
  <c r="K15" s="1"/>
  <c r="AH15" s="1"/>
  <c r="AG14"/>
  <c r="K14" s="1"/>
  <c r="AH14" s="1"/>
  <c r="Q31" i="1"/>
  <c r="U31"/>
  <c r="U40" i="12"/>
  <c r="U40" i="13"/>
  <c r="U40" i="14"/>
  <c r="U40" i="15"/>
  <c r="U40" i="16"/>
  <c r="V31" i="1"/>
  <c r="W31"/>
  <c r="W40" i="12"/>
  <c r="W40" i="13"/>
  <c r="W40" i="14"/>
  <c r="W40" i="15"/>
  <c r="W40" i="16"/>
  <c r="X31" i="1"/>
  <c r="X40" i="12"/>
  <c r="X40" i="13"/>
  <c r="X40" i="14"/>
  <c r="X40" i="15"/>
  <c r="X40" i="16"/>
  <c r="Y31" i="1"/>
  <c r="Z31"/>
  <c r="Z40" i="12"/>
  <c r="Z40" i="13"/>
  <c r="Z40" i="14"/>
  <c r="Z40" i="15"/>
  <c r="Z40" i="16"/>
  <c r="AA31" i="1"/>
  <c r="AB31"/>
  <c r="AB40" i="12"/>
  <c r="AB40" i="13"/>
  <c r="AB40" i="14"/>
  <c r="AB40" i="15"/>
  <c r="AB40" i="16"/>
  <c r="AC31" i="1"/>
  <c r="AD31"/>
  <c r="AD40" i="12"/>
  <c r="AD40" i="13"/>
  <c r="AD40" i="14"/>
  <c r="AD40" i="15"/>
  <c r="AD40" i="16"/>
  <c r="AE31" i="1"/>
  <c r="AF31"/>
  <c r="AG31"/>
  <c r="AG40" i="12"/>
  <c r="AG40" i="13"/>
  <c r="AG40" i="14"/>
  <c r="AG40" i="15"/>
  <c r="AG40" i="16"/>
  <c r="AH31" i="1"/>
  <c r="AI31"/>
  <c r="AI170" i="22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6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49"/>
  <c r="AI128"/>
  <c r="AI129"/>
  <c r="AI130"/>
  <c r="AI131"/>
  <c r="AI127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02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77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31"/>
  <c r="AI15"/>
  <c r="AI16"/>
  <c r="AI17"/>
  <c r="AI18"/>
  <c r="AI19"/>
  <c r="AI20"/>
  <c r="AI21"/>
  <c r="AI22"/>
  <c r="AI23"/>
  <c r="AI24"/>
  <c r="AI25"/>
  <c r="AI26"/>
  <c r="AI27"/>
  <c r="AI28"/>
  <c r="AI29"/>
  <c r="AI30"/>
  <c r="AI14"/>
  <c r="A48"/>
  <c r="A30" i="16"/>
  <c r="A30" i="15"/>
  <c r="A30" i="14"/>
  <c r="A30" i="13"/>
  <c r="A30" i="12"/>
  <c r="AC1" i="22"/>
  <c r="AB1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6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49"/>
  <c r="C128"/>
  <c r="C129"/>
  <c r="C130"/>
  <c r="C131"/>
  <c r="C127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02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77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31"/>
  <c r="C15"/>
  <c r="C16"/>
  <c r="C17"/>
  <c r="C18"/>
  <c r="C19"/>
  <c r="C20"/>
  <c r="C21"/>
  <c r="C22"/>
  <c r="C23"/>
  <c r="C24"/>
  <c r="C25"/>
  <c r="C26"/>
  <c r="C27"/>
  <c r="C28"/>
  <c r="C29"/>
  <c r="C30"/>
  <c r="C14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AL38" i="15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40" i="14"/>
  <c r="AL38" i="13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7" i="12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S21" i="22"/>
  <c r="S22"/>
  <c r="S23"/>
  <c r="S24"/>
  <c r="S25"/>
  <c r="W143"/>
  <c r="W71"/>
  <c r="S128"/>
  <c r="S129"/>
  <c r="S130"/>
  <c r="S131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2"/>
  <c r="S127"/>
  <c r="S26"/>
  <c r="S27"/>
  <c r="S28"/>
  <c r="S29"/>
  <c r="S30"/>
  <c r="AB70"/>
  <c r="AB142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51"/>
  <c r="S152"/>
  <c r="S149"/>
  <c r="S150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93"/>
  <c r="W2"/>
  <c r="AI42" i="1"/>
  <c r="AI40" i="16"/>
  <c r="AH40"/>
  <c r="AF40"/>
  <c r="AE40"/>
  <c r="AC40"/>
  <c r="AA40"/>
  <c r="Y40"/>
  <c r="V40"/>
  <c r="Q40"/>
  <c r="AL40"/>
  <c r="AI3"/>
  <c r="AI40" i="15"/>
  <c r="AH40"/>
  <c r="AF40"/>
  <c r="AE40"/>
  <c r="AC40"/>
  <c r="AC40" i="12"/>
  <c r="AC40" i="13"/>
  <c r="AC32" i="25" s="1"/>
  <c r="AC40" i="14"/>
  <c r="AA40" i="15"/>
  <c r="Y40"/>
  <c r="Y40" i="12"/>
  <c r="Y32" i="25" s="1"/>
  <c r="Y40" i="13"/>
  <c r="Y40" i="14"/>
  <c r="V40" i="15"/>
  <c r="Q40"/>
  <c r="AL39"/>
  <c r="AI3"/>
  <c r="AI3" i="14"/>
  <c r="AI3" i="13"/>
  <c r="AI3" i="12"/>
  <c r="AI40" i="14"/>
  <c r="AH40"/>
  <c r="AF40"/>
  <c r="AE40"/>
  <c r="AA40"/>
  <c r="V40"/>
  <c r="Q40"/>
  <c r="AI40" i="13"/>
  <c r="AH40"/>
  <c r="AH40" i="12"/>
  <c r="AF40" i="13"/>
  <c r="AE40"/>
  <c r="AA40"/>
  <c r="V40"/>
  <c r="V40" i="12"/>
  <c r="Q40" i="13"/>
  <c r="Q40" i="12"/>
  <c r="AA40"/>
  <c r="AA32" i="1" s="1"/>
  <c r="AE40" i="12"/>
  <c r="AF40"/>
  <c r="AI40"/>
  <c r="S55" i="22"/>
  <c r="AL40" i="15"/>
  <c r="S19" i="22"/>
  <c r="AT26" i="23" l="1"/>
  <c r="AJ5" i="24" s="1"/>
  <c r="J9" i="14"/>
  <c r="J9" i="16"/>
  <c r="R9" i="13"/>
  <c r="R9" i="12"/>
  <c r="R9" i="14"/>
  <c r="R9" i="16"/>
  <c r="J9" i="13"/>
  <c r="I8" i="22"/>
  <c r="H8" i="15"/>
  <c r="H8" i="14"/>
  <c r="K12" i="23"/>
  <c r="B5" i="24" s="1"/>
  <c r="H8" i="12"/>
  <c r="H8" i="16"/>
  <c r="K15" i="23"/>
  <c r="C5" i="24" s="1"/>
  <c r="J9" i="12"/>
  <c r="I9" i="22"/>
  <c r="G7" i="12"/>
  <c r="P7" s="1"/>
  <c r="G7" i="15"/>
  <c r="P7" s="1"/>
  <c r="G7" i="16"/>
  <c r="P7" s="1"/>
  <c r="D20" i="23"/>
  <c r="P20" s="1"/>
  <c r="P6" i="1"/>
  <c r="G7" i="13"/>
  <c r="P7" s="1"/>
  <c r="W38" i="1"/>
  <c r="S194" i="22"/>
  <c r="U48" i="23"/>
  <c r="AE32" i="1"/>
  <c r="Y32"/>
  <c r="AI32"/>
  <c r="AG32" i="25"/>
  <c r="AD32" i="1"/>
  <c r="AH32"/>
  <c r="AB32"/>
  <c r="W32"/>
  <c r="AK39" i="13"/>
  <c r="AL39"/>
  <c r="AJ40"/>
  <c r="AC32" i="1"/>
  <c r="AM2" i="14"/>
  <c r="AM2" i="13"/>
  <c r="V32" i="1"/>
  <c r="AJ47" i="13"/>
  <c r="Z32" i="1"/>
  <c r="U32"/>
  <c r="AL15" i="13"/>
  <c r="X32" i="1"/>
  <c r="AH32" i="25"/>
  <c r="AF32" i="1"/>
  <c r="AD32" i="25"/>
  <c r="AJ40" i="12"/>
  <c r="AL16"/>
  <c r="S48" s="1"/>
  <c r="S72" s="1"/>
  <c r="Z32" i="25"/>
  <c r="V32"/>
  <c r="S47" i="12"/>
  <c r="S31" i="22"/>
  <c r="Q47" i="12"/>
  <c r="AK47" s="1"/>
  <c r="AJ31" i="22" s="1"/>
  <c r="AJ48" i="12"/>
  <c r="AJ47"/>
  <c r="X32" i="25"/>
  <c r="AB32"/>
  <c r="AF32"/>
  <c r="U32"/>
  <c r="AK15" i="12"/>
  <c r="AG32" i="1"/>
  <c r="W32" i="25"/>
  <c r="AA32"/>
  <c r="AE32"/>
  <c r="AI32"/>
  <c r="AM2" i="16"/>
  <c r="AJ7" i="1"/>
  <c r="AJ7" i="25"/>
  <c r="V8" i="1"/>
  <c r="V8" i="25"/>
  <c r="AL15" i="1"/>
  <c r="Q89" s="1"/>
  <c r="AK89" s="1"/>
  <c r="AJ89"/>
  <c r="AJ31"/>
  <c r="AL14"/>
  <c r="S14" i="22" s="1"/>
  <c r="AJ88" i="1"/>
  <c r="AM2" i="12"/>
  <c r="AM2" i="15"/>
  <c r="AK14" i="25"/>
  <c r="AL17"/>
  <c r="Q91" s="1"/>
  <c r="AL91" s="1"/>
  <c r="S89"/>
  <c r="S90"/>
  <c r="AK96"/>
  <c r="AK93"/>
  <c r="AK95"/>
  <c r="AK101"/>
  <c r="AK103"/>
  <c r="AK89"/>
  <c r="AK97"/>
  <c r="Q88"/>
  <c r="Q105" s="1"/>
  <c r="Q92"/>
  <c r="AK92" s="1"/>
  <c r="AJ94"/>
  <c r="AK94" s="1"/>
  <c r="Q96"/>
  <c r="AJ98"/>
  <c r="AK98" s="1"/>
  <c r="AK15"/>
  <c r="AK19"/>
  <c r="AK23"/>
  <c r="AK27"/>
  <c r="AJ31"/>
  <c r="S95"/>
  <c r="S99"/>
  <c r="S103"/>
  <c r="AJ90"/>
  <c r="Q100"/>
  <c r="AK100" s="1"/>
  <c r="AJ102"/>
  <c r="AK102" s="1"/>
  <c r="Q104"/>
  <c r="AK104" s="1"/>
  <c r="I5" i="24"/>
  <c r="I6" s="1"/>
  <c r="S20" i="23" l="1"/>
  <c r="J5" i="24" s="1"/>
  <c r="Q71" i="13"/>
  <c r="S101" i="22"/>
  <c r="S71" i="13"/>
  <c r="T41" i="1"/>
  <c r="Q47" i="13"/>
  <c r="S47"/>
  <c r="S72" s="1"/>
  <c r="AL40"/>
  <c r="S77" i="22"/>
  <c r="AJ77"/>
  <c r="AJ72" i="13"/>
  <c r="Q48" i="12"/>
  <c r="Q72" s="1"/>
  <c r="S32" i="22"/>
  <c r="AL40" i="12"/>
  <c r="AJ72"/>
  <c r="AL47"/>
  <c r="T41" i="25"/>
  <c r="AJ105" i="1"/>
  <c r="S15" i="22"/>
  <c r="S89" i="1"/>
  <c r="AL89"/>
  <c r="AJ15" i="22"/>
  <c r="Q88" i="1"/>
  <c r="AL31"/>
  <c r="S88"/>
  <c r="AK90" i="25"/>
  <c r="AL90"/>
  <c r="AL105" s="1"/>
  <c r="AK91"/>
  <c r="S91"/>
  <c r="AL31"/>
  <c r="S105"/>
  <c r="AJ105"/>
  <c r="AK88"/>
  <c r="Q105" i="1" l="1"/>
  <c r="AK88"/>
  <c r="AJ14" i="22" s="1"/>
  <c r="S132"/>
  <c r="AL71" i="13"/>
  <c r="AK71"/>
  <c r="AK47"/>
  <c r="Q72"/>
  <c r="AL47"/>
  <c r="AL72" s="1"/>
  <c r="AJ8" i="25"/>
  <c r="AG8" s="1"/>
  <c r="AK48" i="12"/>
  <c r="AJ32" i="22" s="1"/>
  <c r="S56"/>
  <c r="X7" s="1"/>
  <c r="AL48" i="12"/>
  <c r="AL72" s="1"/>
  <c r="AJ9" i="25" s="1"/>
  <c r="AJ8" i="1"/>
  <c r="AG8" s="1"/>
  <c r="Y20" i="23" s="1"/>
  <c r="L5" i="24" s="1"/>
  <c r="S105" i="1"/>
  <c r="AL88"/>
  <c r="AL105" s="1"/>
  <c r="AJ9" l="1"/>
</calcChain>
</file>

<file path=xl/comments1.xml><?xml version="1.0" encoding="utf-8"?>
<comments xmlns="http://schemas.openxmlformats.org/spreadsheetml/2006/main">
  <authors>
    <author>Pablo Silva Landeros</author>
    <author>EORELLANA</author>
    <author>PSILVA</author>
  </authors>
  <commentList>
    <comment ref="N4" authorId="0">
      <text>
        <r>
          <rPr>
            <b/>
            <sz val="9"/>
            <color indexed="81"/>
            <rFont val="Tahoma"/>
            <family val="2"/>
          </rPr>
          <t>Sernapesca</t>
        </r>
        <r>
          <rPr>
            <sz val="9"/>
            <color indexed="81"/>
            <rFont val="Tahoma"/>
            <family val="2"/>
          </rPr>
          <t xml:space="preserve">
Sólo para importación de especies ornamentales.</t>
        </r>
      </text>
    </comment>
    <comment ref="I12" authorId="1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sz val="8"/>
            <color indexed="81"/>
            <rFont val="Tahoma"/>
            <family val="2"/>
          </rPr>
          <t xml:space="preserve">
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C47" authorId="2">
      <text>
        <r>
          <rPr>
            <b/>
            <sz val="7"/>
            <color indexed="81"/>
            <rFont val="Tahoma"/>
            <family val="2"/>
          </rPr>
          <t>Indicar número de ítem según orden de cuarentena (OC) de los ejemplares que presentaron signos de enfermedad. Ej. 1, 4 y 5, si las especies que están en esos item de la OC presentaron punto blanco.</t>
        </r>
      </text>
    </comment>
    <comment ref="I47" authorId="2">
      <text>
        <r>
          <rPr>
            <b/>
            <sz val="7"/>
            <color indexed="81"/>
            <rFont val="Tahoma"/>
            <family val="2"/>
          </rPr>
          <t>Indicar signos que den cuenta de alguna enfermedad o parasitismo, que llamó la atención. Ej. Erosiones en piel, punto blanco, nado errático, anorexia (no comen), etc.</t>
        </r>
      </text>
    </comment>
    <comment ref="Q47" authorId="2">
      <text>
        <r>
          <rPr>
            <b/>
            <sz val="7"/>
            <color indexed="81"/>
            <rFont val="Tahoma"/>
            <family val="2"/>
          </rPr>
          <t>Indicar diagnóstico estimado si lo hubiese. Ej. Ich, acidosis, hexamita, etc.</t>
        </r>
      </text>
    </comment>
    <comment ref="Z47" authorId="2">
      <text>
        <r>
          <rPr>
            <b/>
            <sz val="7"/>
            <color indexed="81"/>
            <rFont val="Tahoma"/>
            <family val="2"/>
          </rPr>
          <t>Indicar farmaco o sustancia usado para tratar signos observados, indicar dosificación entre paréntesis.</t>
        </r>
      </text>
    </comment>
    <comment ref="C54" authorId="2">
      <text>
        <r>
          <rPr>
            <b/>
            <sz val="7"/>
            <color indexed="81"/>
            <rFont val="Tahoma"/>
            <family val="2"/>
          </rPr>
          <t>Indicar número de ítem según orden de cuarentena (OC) de los ejemplares afectados por el evento. Ej. 1, 4 y 5, si las especies que están en esos item de la OC murieron masivamente por corte de luz.</t>
        </r>
      </text>
    </comment>
    <comment ref="I54" authorId="2">
      <text>
        <r>
          <rPr>
            <b/>
            <sz val="7"/>
            <color indexed="81"/>
            <rFont val="Tahoma"/>
            <family val="2"/>
          </rPr>
          <t>Indicar tipo de Evento. Ej. Corte de luz, falla de equipos, etc.</t>
        </r>
      </text>
    </comment>
    <comment ref="I86" authorId="1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sz val="8"/>
            <color indexed="81"/>
            <rFont val="Tahoma"/>
            <family val="2"/>
          </rPr>
          <t xml:space="preserve">
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2.xml><?xml version="1.0" encoding="utf-8"?>
<comments xmlns="http://schemas.openxmlformats.org/spreadsheetml/2006/main">
  <authors>
    <author>EORELLANA</author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sz val="8"/>
            <color indexed="81"/>
            <rFont val="Tahoma"/>
            <family val="2"/>
          </rPr>
          <t xml:space="preserve">
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C47" authorId="1">
      <text>
        <r>
          <rPr>
            <b/>
            <sz val="7"/>
            <color indexed="81"/>
            <rFont val="Tahoma"/>
            <family val="2"/>
          </rPr>
          <t>Indicar número de ítem según orden de cuarentena (OC) de los ejemplares que presentaron signos de enfermedad. Ej. 1, 4 y 5, si las especies que están en esos item de la OC presentaron punto blanco.</t>
        </r>
      </text>
    </comment>
    <comment ref="I47" authorId="1">
      <text>
        <r>
          <rPr>
            <b/>
            <sz val="7"/>
            <color indexed="81"/>
            <rFont val="Tahoma"/>
            <family val="2"/>
          </rPr>
          <t>Indicar signos que den cuenta de alguna enfermedad o parasitismo, que llamó la atención. Ej. Erosiones en piel, punto blanco, nado errático, anorexia (no comen), etc.</t>
        </r>
      </text>
    </comment>
    <comment ref="Q47" authorId="1">
      <text>
        <r>
          <rPr>
            <b/>
            <sz val="7"/>
            <color indexed="81"/>
            <rFont val="Tahoma"/>
            <family val="2"/>
          </rPr>
          <t>Indicar diagnóstico estimado si lo hubiese. Ej. Ich, acidosis, hexamita, etc.</t>
        </r>
      </text>
    </comment>
    <comment ref="Z47" authorId="1">
      <text>
        <r>
          <rPr>
            <b/>
            <sz val="7"/>
            <color indexed="81"/>
            <rFont val="Tahoma"/>
            <family val="2"/>
          </rPr>
          <t>Indicar farmaco o sustancia usado para tratar signos observados, indicar dosificación entre paréntesis.</t>
        </r>
      </text>
    </comment>
    <comment ref="C54" authorId="1">
      <text>
        <r>
          <rPr>
            <b/>
            <sz val="7"/>
            <color indexed="81"/>
            <rFont val="Tahoma"/>
            <family val="2"/>
          </rPr>
          <t>Indicar número de ítem según orden de cuarentena (OC) de los ejemplares afectados por el evento. Ej. 1, 4 y 5, si las especies que están en esos item de la OC murieron masivamente por corte de luz.</t>
        </r>
      </text>
    </comment>
    <comment ref="I54" authorId="1">
      <text>
        <r>
          <rPr>
            <b/>
            <sz val="7"/>
            <color indexed="81"/>
            <rFont val="Tahoma"/>
            <family val="2"/>
          </rPr>
          <t>Indicar tipo de Evento. Ej. Corte de luz, falla de equipos, etc.</t>
        </r>
      </text>
    </comment>
    <comment ref="I86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sz val="8"/>
            <color indexed="81"/>
            <rFont val="Tahoma"/>
            <family val="2"/>
          </rPr>
          <t xml:space="preserve">
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3.xml><?xml version="1.0" encoding="utf-8"?>
<comments xmlns="http://schemas.openxmlformats.org/spreadsheetml/2006/main">
  <authors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I44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4.xml><?xml version="1.0" encoding="utf-8"?>
<comments xmlns="http://schemas.openxmlformats.org/spreadsheetml/2006/main">
  <authors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I44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5.xml><?xml version="1.0" encoding="utf-8"?>
<comments xmlns="http://schemas.openxmlformats.org/spreadsheetml/2006/main">
  <authors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I44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6.xml><?xml version="1.0" encoding="utf-8"?>
<comments xmlns="http://schemas.openxmlformats.org/spreadsheetml/2006/main">
  <authors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I44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comments7.xml><?xml version="1.0" encoding="utf-8"?>
<comments xmlns="http://schemas.openxmlformats.org/spreadsheetml/2006/main">
  <authors>
    <author>PSILVA</author>
  </authors>
  <commentList>
    <comment ref="I12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  <comment ref="I44" authorId="0">
      <text>
        <r>
          <rPr>
            <b/>
            <u/>
            <sz val="8"/>
            <color indexed="81"/>
            <rFont val="Tahoma"/>
            <family val="2"/>
          </rPr>
          <t xml:space="preserve">Lista desplegable 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La lista desplegable con especies sólo se incluye para ayudarles en el llenado de la Orden de cuarentena. Considerar lo siguiente; 
* Para peces y celenterados (corales y anémonas) la nómina autoriza a todas las especies de cada género listado, sin embargo debe declarar siempre que especie está importando (género + especie). 
* Para otros grupos (crustáceos, molúscos, etc.) la nómina autoriza a especies en particular y no todas de un género (ver nómina).</t>
        </r>
      </text>
    </comment>
  </commentList>
</comments>
</file>

<file path=xl/sharedStrings.xml><?xml version="1.0" encoding="utf-8"?>
<sst xmlns="http://schemas.openxmlformats.org/spreadsheetml/2006/main" count="26941" uniqueCount="2661">
  <si>
    <t>Lactophrys bicaudalis</t>
  </si>
  <si>
    <t>Lactoria cornuta</t>
  </si>
  <si>
    <t>Laetacara curviceps</t>
  </si>
  <si>
    <t>Lamontichthys filamentosum</t>
  </si>
  <si>
    <t>Lamprologus callipterus</t>
  </si>
  <si>
    <t>Lamprologus meleagris</t>
  </si>
  <si>
    <t>Lamprologus ocellatus</t>
  </si>
  <si>
    <t>Lamprologus ornatipinnis</t>
  </si>
  <si>
    <t>Lamprologus signatus</t>
  </si>
  <si>
    <t>Leiarius marmoratus</t>
  </si>
  <si>
    <t>Leiarius pictus</t>
  </si>
  <si>
    <t>Lemnalia africana</t>
  </si>
  <si>
    <t>Lepidiolamprologus cunningtoni</t>
  </si>
  <si>
    <t>Lepidiolamprologus kendalli</t>
  </si>
  <si>
    <t>Lepidiolamprologus nkambae</t>
  </si>
  <si>
    <t xml:space="preserve">Lepidosiren paradoxa </t>
  </si>
  <si>
    <t>Lepisosteus oculatus</t>
  </si>
  <si>
    <t>Lepomis gibbosus</t>
  </si>
  <si>
    <t>Leporacanthicus triactis</t>
  </si>
  <si>
    <t>Leporinus affinis</t>
  </si>
  <si>
    <t>Leporinus fasciatus</t>
  </si>
  <si>
    <t>Leporinus friderici</t>
  </si>
  <si>
    <t>Leporinus octofasciatus</t>
  </si>
  <si>
    <t>Leporinus striatus</t>
  </si>
  <si>
    <t>Leptobarbus hoevenii</t>
  </si>
  <si>
    <t>Leptobotia mantschurica</t>
  </si>
  <si>
    <t>Leptoria phrygia</t>
  </si>
  <si>
    <t>Lethrinops furcifer</t>
  </si>
  <si>
    <t>Lethrinops lethrinus</t>
  </si>
  <si>
    <t>Lethrinops marginatus</t>
  </si>
  <si>
    <t>Limia dominicensis</t>
  </si>
  <si>
    <t>Limia melanogaster</t>
  </si>
  <si>
    <t>Limia nigrofasciata</t>
  </si>
  <si>
    <t xml:space="preserve">Limia ornata </t>
  </si>
  <si>
    <t>Liopropoma rubre</t>
  </si>
  <si>
    <t>Liosomadoras oncinus</t>
  </si>
  <si>
    <t xml:space="preserve">Lipophrys nigriceps </t>
  </si>
  <si>
    <t>Litophyton arboreum</t>
  </si>
  <si>
    <t>Lo vulpinus</t>
  </si>
  <si>
    <t>Lobochilotes labiatus</t>
  </si>
  <si>
    <t>Lobophyllia corymbosa</t>
  </si>
  <si>
    <t>Lobophyllia hemprichii</t>
  </si>
  <si>
    <t xml:space="preserve">Lobophytum crassum </t>
  </si>
  <si>
    <t>Lobophytum pauciflorum</t>
  </si>
  <si>
    <t xml:space="preserve">Lobophytum pauciflorum </t>
  </si>
  <si>
    <t>Luciocephalus pulcher</t>
  </si>
  <si>
    <t>Luciosoma spilopleura</t>
  </si>
  <si>
    <t>Lutjanus kasmira</t>
  </si>
  <si>
    <t>Lutjanus sebae</t>
  </si>
  <si>
    <t>Lythrypnus dalli</t>
  </si>
  <si>
    <t>Macrognathus aculeatus</t>
  </si>
  <si>
    <t xml:space="preserve">Macrognathus siamensis </t>
  </si>
  <si>
    <t>Macropharyngodon geoffroy</t>
  </si>
  <si>
    <t>Macropharyngodon meleagris</t>
  </si>
  <si>
    <t>Macropodus concolor</t>
  </si>
  <si>
    <t>Macropodus opercularis</t>
  </si>
  <si>
    <t>Malacoctenus triangulatus</t>
  </si>
  <si>
    <t xml:space="preserve">Marosatherina ladigesi </t>
  </si>
  <si>
    <t>Mastacembelus armatus</t>
  </si>
  <si>
    <t>Maylandia callainos</t>
  </si>
  <si>
    <t>Maylandia zebra</t>
  </si>
  <si>
    <t>Megalamphodus axelrodi</t>
  </si>
  <si>
    <t>Megalamphodus roseus</t>
  </si>
  <si>
    <t>Megalompodus megalopterus</t>
  </si>
  <si>
    <t>Megalompodus sweglesi</t>
  </si>
  <si>
    <t xml:space="preserve">Meiacanthus atrodorsalis </t>
  </si>
  <si>
    <t>Meiacanthus grammistes</t>
  </si>
  <si>
    <t xml:space="preserve">Meiacanthus oualanensis </t>
  </si>
  <si>
    <t>Meiacanthus smithii</t>
  </si>
  <si>
    <t>Melanocharacidium dispilomma</t>
  </si>
  <si>
    <t xml:space="preserve">Melanochromis auratus </t>
  </si>
  <si>
    <t xml:space="preserve">Melanochromis johannii </t>
  </si>
  <si>
    <t xml:space="preserve">Melanotaenia affinis </t>
  </si>
  <si>
    <t>Melanotaenia boesemani</t>
  </si>
  <si>
    <t>Melanotaenia goldiei</t>
  </si>
  <si>
    <t>Melanotaenia gracilis</t>
  </si>
  <si>
    <t>Melanotaenia herbertaxelrodi</t>
  </si>
  <si>
    <t>Melanotaenia lacustris</t>
  </si>
  <si>
    <t xml:space="preserve">Melanotaenia maccullochi </t>
  </si>
  <si>
    <t>Melanotaenia nigrans</t>
  </si>
  <si>
    <t>Melanotaenia praecox</t>
  </si>
  <si>
    <t>Melanotaenia sexlineata</t>
  </si>
  <si>
    <t>Melanotaenia splendida splendida</t>
  </si>
  <si>
    <t>Melanotaenia trifasciata</t>
  </si>
  <si>
    <t>Melichthys niger</t>
  </si>
  <si>
    <t>Merodontotus tigrinis</t>
  </si>
  <si>
    <t>Merulina ampliata</t>
  </si>
  <si>
    <t>Mesonauta festivus</t>
  </si>
  <si>
    <t>Mesonoemacheilus traingularis</t>
  </si>
  <si>
    <t>Metynnis argenteus</t>
  </si>
  <si>
    <t xml:space="preserve">Metynnis hypsauchen </t>
  </si>
  <si>
    <t>Metynnis lippincottianus</t>
  </si>
  <si>
    <t>Microctenopoma ansorgii</t>
  </si>
  <si>
    <t>Microglanis poecilus</t>
  </si>
  <si>
    <t>Microrasbora erythromicron</t>
  </si>
  <si>
    <t>Microspathodon chrysurus</t>
  </si>
  <si>
    <t>Mikrogeophagus ramirezi</t>
  </si>
  <si>
    <t>Millepora alcicornis</t>
  </si>
  <si>
    <t>Millepora platyphyllia</t>
  </si>
  <si>
    <t>Mirolabrichthys bartletti</t>
  </si>
  <si>
    <t>Mirolabrichthys thompsoni</t>
  </si>
  <si>
    <t>Misgurnus fossilis</t>
  </si>
  <si>
    <t>Moenkhausia gracilima</t>
  </si>
  <si>
    <t>Moenkhausia naponis</t>
  </si>
  <si>
    <t>Moenkhausia oligolepis</t>
  </si>
  <si>
    <r>
      <t>Moenkhausia pittieri</t>
    </r>
    <r>
      <rPr>
        <i/>
        <sz val="11"/>
        <color indexed="8"/>
        <rFont val="Courier New"/>
        <family val="3"/>
      </rPr>
      <t> </t>
    </r>
  </si>
  <si>
    <t>Moenkhausia sanctaefilomenae</t>
  </si>
  <si>
    <t>Monacanthus tuckeri</t>
  </si>
  <si>
    <t>Monocirrhus polyacanthus</t>
  </si>
  <si>
    <t>Monodactylus argenteus</t>
  </si>
  <si>
    <t>Monodactylus sebae</t>
  </si>
  <si>
    <t>Monopterus albus</t>
  </si>
  <si>
    <t>Montastrea annularis</t>
  </si>
  <si>
    <t>Montastrea cavernosa</t>
  </si>
  <si>
    <t>Montastrea curta</t>
  </si>
  <si>
    <t>Montastrea magnistellata</t>
  </si>
  <si>
    <t>Montipora capricornis</t>
  </si>
  <si>
    <t>Montipora confusa</t>
  </si>
  <si>
    <t>Montipora crassituberculata</t>
  </si>
  <si>
    <t>Montipora danae</t>
  </si>
  <si>
    <t>Montipora digitata</t>
  </si>
  <si>
    <t>Montipora efflorescens</t>
  </si>
  <si>
    <t>Montipora foliosa</t>
  </si>
  <si>
    <t>Montipora foveolata</t>
  </si>
  <si>
    <t xml:space="preserve">Montipora hirsuta </t>
  </si>
  <si>
    <t xml:space="preserve">Montipora nodosa </t>
  </si>
  <si>
    <t>Montipora patula</t>
  </si>
  <si>
    <t>Montipora spongodes</t>
  </si>
  <si>
    <t>Montipora spumosa</t>
  </si>
  <si>
    <t>Montipora stellata</t>
  </si>
  <si>
    <t>Montipora tuberculosa</t>
  </si>
  <si>
    <t>Montipora verrucosa</t>
  </si>
  <si>
    <t>Muricea elongata</t>
  </si>
  <si>
    <t>Mycedium elephantotus</t>
  </si>
  <si>
    <t>Myleus pacu</t>
  </si>
  <si>
    <t>Myleus rubripinnis</t>
  </si>
  <si>
    <t>Myleus schomburgkii</t>
  </si>
  <si>
    <t>Myloplus rubripinnis</t>
  </si>
  <si>
    <t>Mylossoma aureum</t>
  </si>
  <si>
    <t>Myrichthys breviceps</t>
  </si>
  <si>
    <t>Myrichthys maculosus</t>
  </si>
  <si>
    <t>Myrichthys ocellatus</t>
  </si>
  <si>
    <t xml:space="preserve">Mystus leucophasis </t>
  </si>
  <si>
    <t xml:space="preserve">Mystus micracanthus </t>
  </si>
  <si>
    <t>Mystus vittatus</t>
  </si>
  <si>
    <t>Nandopsis labiatum</t>
  </si>
  <si>
    <t>Nandus nebulosus</t>
  </si>
  <si>
    <t>Nannacara anomala</t>
  </si>
  <si>
    <t>Nannacara aureocephalus</t>
  </si>
  <si>
    <t>Nannobrycon eques</t>
  </si>
  <si>
    <t>Nannobrycon unifasciatus</t>
  </si>
  <si>
    <t>Nannostomus beckfordi</t>
  </si>
  <si>
    <t>Nannostomus eques</t>
  </si>
  <si>
    <t>Nannostomus marginatus</t>
  </si>
  <si>
    <t xml:space="preserve">Nannostomus mortenthaleri </t>
  </si>
  <si>
    <t>Nannostomus trifasciatus</t>
  </si>
  <si>
    <t>Nannostomus unifasciatus</t>
  </si>
  <si>
    <t>Nanochromis parilus</t>
  </si>
  <si>
    <t>Nanochromis transvestitus</t>
  </si>
  <si>
    <t>Narcine brasiliensis</t>
  </si>
  <si>
    <t xml:space="preserve">Naso lituratus </t>
  </si>
  <si>
    <t xml:space="preserve">Negaprion brevirostris  </t>
  </si>
  <si>
    <t>Nemacheilus fasciatus</t>
  </si>
  <si>
    <t xml:space="preserve">Nemadoras leporhinus </t>
  </si>
  <si>
    <t>Nemateleotris decora</t>
  </si>
  <si>
    <t xml:space="preserve">Nemateleotris helfrichi </t>
  </si>
  <si>
    <t>Nemateleotris magnifica</t>
  </si>
  <si>
    <t>Nematobrycon lacortei</t>
  </si>
  <si>
    <t>Nematobrycon palmeri</t>
  </si>
  <si>
    <t>Nematolebias whitei</t>
  </si>
  <si>
    <t>Nemenzophyllia turbida</t>
  </si>
  <si>
    <t>Neocirrhites armatus</t>
  </si>
  <si>
    <t xml:space="preserve">Neoglyphidodon nigroris </t>
  </si>
  <si>
    <t>Neolamprologus brevis</t>
  </si>
  <si>
    <t>Neolamprologus brichardi</t>
  </si>
  <si>
    <t>Neolamprologus buescheri</t>
  </si>
  <si>
    <t>Neolamprologus caudopunctatus</t>
  </si>
  <si>
    <t>Neolamprologus cylindricus</t>
  </si>
  <si>
    <t>Neolamprologus fasciatus</t>
  </si>
  <si>
    <t>Neolamprologus furcifer</t>
  </si>
  <si>
    <t>Neolamprologus leleupi</t>
  </si>
  <si>
    <t xml:space="preserve">Neolamprologus meeli </t>
  </si>
  <si>
    <t>Neolamprologus multifasciatus</t>
  </si>
  <si>
    <t>Neolamprologus mustax</t>
  </si>
  <si>
    <t>Neolamprologus pulcher</t>
  </si>
  <si>
    <t>Neolamprologus sexfasciatus</t>
  </si>
  <si>
    <t>Neolamprologus similis</t>
  </si>
  <si>
    <t>Neolamprologus tetracanthus</t>
  </si>
  <si>
    <t>Neolamprologus tretocephalus</t>
  </si>
  <si>
    <t>Neoniphon marianus</t>
  </si>
  <si>
    <t>Neosynchiropus ocellatus</t>
  </si>
  <si>
    <t>Nimbochromis fuscotaeniatus</t>
  </si>
  <si>
    <t>Nimbochromis livingstonii</t>
  </si>
  <si>
    <t>Nimbochromis polystigma</t>
  </si>
  <si>
    <t>Nimbochromis venustus</t>
  </si>
  <si>
    <t>Niphates digitalis</t>
  </si>
  <si>
    <t>Nomaphila siamensis</t>
  </si>
  <si>
    <t>Nomorhamphus liemi</t>
  </si>
  <si>
    <t>Notesthes robusta</t>
  </si>
  <si>
    <t>Nothobranchius eggersi</t>
  </si>
  <si>
    <t>Nothobranchius elongatus</t>
  </si>
  <si>
    <t>Nothobranchius foerschi</t>
  </si>
  <si>
    <t>Nothobranchius guentheri</t>
  </si>
  <si>
    <t>Nothobranchius janpapi</t>
  </si>
  <si>
    <t>Nothobranchius jubbi</t>
  </si>
  <si>
    <t>Nothobranchius korthause</t>
  </si>
  <si>
    <t xml:space="preserve">Nothobranchius palmqvisti </t>
  </si>
  <si>
    <t>Notobranchius patrizi</t>
  </si>
  <si>
    <t>Notobranchius rachovii</t>
  </si>
  <si>
    <t>Notobranchius rubripinnis</t>
  </si>
  <si>
    <t>Notopterus chitala</t>
  </si>
  <si>
    <t>Notopterus notopterus</t>
  </si>
  <si>
    <t>Novaculichthys taeniourus</t>
  </si>
  <si>
    <t>Odonus niger</t>
  </si>
  <si>
    <t>Ompok bimaculatus</t>
  </si>
  <si>
    <t>Ompok sabanus</t>
  </si>
  <si>
    <t>Ophthalmotilapia boops</t>
  </si>
  <si>
    <t>Ophthalmotilapia heterodonta</t>
  </si>
  <si>
    <t>Ophthalmotilapia nasuta</t>
  </si>
  <si>
    <t>Ophthalmotilapia ventralis</t>
  </si>
  <si>
    <t>Opistognathus aurifrons</t>
  </si>
  <si>
    <t xml:space="preserve">Opistognathus jacksoniensis </t>
  </si>
  <si>
    <t xml:space="preserve">Opistognathus latitabundus </t>
  </si>
  <si>
    <t>Opistognathus muscatensis</t>
  </si>
  <si>
    <t>Opistognathus punctatus</t>
  </si>
  <si>
    <t>Opistognathus scops</t>
  </si>
  <si>
    <t>Opistognathus whitehursti</t>
  </si>
  <si>
    <t>Oryzias celebensis</t>
  </si>
  <si>
    <t>Oryzias javanicus</t>
  </si>
  <si>
    <t>Osphronemus goramy</t>
  </si>
  <si>
    <t>Osteochilus vittatus</t>
  </si>
  <si>
    <t>Osteoglossum bicirrhosum</t>
  </si>
  <si>
    <t>Osteoglossum ferreirai</t>
  </si>
  <si>
    <t>Ostracion cubicus</t>
  </si>
  <si>
    <t xml:space="preserve">Ostracion meleagris </t>
  </si>
  <si>
    <t>Otocinclus affinis</t>
  </si>
  <si>
    <t xml:space="preserve">Otocinclus flexilis </t>
  </si>
  <si>
    <t>Otocinclus macrospilus</t>
  </si>
  <si>
    <t>Otocinclus mariae</t>
  </si>
  <si>
    <t>Otocinclus vittatus</t>
  </si>
  <si>
    <t>Otopharynx lithobates</t>
  </si>
  <si>
    <t>Oulophyllia crispa</t>
  </si>
  <si>
    <t>Oxycirrhites typus</t>
  </si>
  <si>
    <t>Oxyeleotris marmorata</t>
  </si>
  <si>
    <t xml:space="preserve">Oxymonacanthus longirostris </t>
  </si>
  <si>
    <t>Palythoa caribbea</t>
  </si>
  <si>
    <t>Palythoa grandis</t>
  </si>
  <si>
    <t>Palythoa tuberculosa</t>
  </si>
  <si>
    <t>Panaque albomaculatus</t>
  </si>
  <si>
    <t>Panaque maccus</t>
  </si>
  <si>
    <t>Panaque nigrolineatus</t>
  </si>
  <si>
    <t>Panchax aplocheilus</t>
  </si>
  <si>
    <t>Pangasius hypophthalmus</t>
  </si>
  <si>
    <t>Pangio anguillaris</t>
  </si>
  <si>
    <t>Pangio kuhlii</t>
  </si>
  <si>
    <t>Pangio myersi</t>
  </si>
  <si>
    <t>Pangio oblonga</t>
  </si>
  <si>
    <t>Pangio shelfordii</t>
  </si>
  <si>
    <t xml:space="preserve">Pantodon buchholzi </t>
  </si>
  <si>
    <t>Parablennius marmoreus</t>
  </si>
  <si>
    <t>Paracanthurus hepatus</t>
  </si>
  <si>
    <t xml:space="preserve">Paracheilinus carpenteri </t>
  </si>
  <si>
    <t>Paracheirodon axelrodi</t>
  </si>
  <si>
    <t>Paracheirodon innesi</t>
  </si>
  <si>
    <t>Paracheirodon simulans</t>
  </si>
  <si>
    <t>Parachromis managuensis</t>
  </si>
  <si>
    <t>Paracirrhites arcatus</t>
  </si>
  <si>
    <t>Paracirrhites forsteri</t>
  </si>
  <si>
    <t>Paracirrhites xanthus</t>
  </si>
  <si>
    <t>Paracyprichromis nigripinnis</t>
  </si>
  <si>
    <t>Paragobiodon echinocephalus</t>
  </si>
  <si>
    <t xml:space="preserve">Parambassis ranga </t>
  </si>
  <si>
    <t>Parasphaerichthys ocellatus</t>
  </si>
  <si>
    <t>Paratheraps synspillus</t>
  </si>
  <si>
    <t>Paratilapia polleni</t>
  </si>
  <si>
    <t>Paratrygon aireba</t>
  </si>
  <si>
    <t>Parauchenipterus galeatus</t>
  </si>
  <si>
    <t xml:space="preserve">Pareques acuminatus </t>
  </si>
  <si>
    <t>Parosphromenus filamentosus</t>
  </si>
  <si>
    <t>Parosphromenus parvulus</t>
  </si>
  <si>
    <t>Paulicea lutkeni</t>
  </si>
  <si>
    <t>Pavona cactus</t>
  </si>
  <si>
    <t>Pavona decussata</t>
  </si>
  <si>
    <t>Peckoltia braueri</t>
  </si>
  <si>
    <t>Peckoltia brevis</t>
  </si>
  <si>
    <t>Peckoltia vittata</t>
  </si>
  <si>
    <t>Pectinia alcicornis</t>
  </si>
  <si>
    <t>Pectinia lactuca</t>
  </si>
  <si>
    <t>Pectinia paeonia</t>
  </si>
  <si>
    <t>Pelmatochromis kribensis</t>
  </si>
  <si>
    <t>Pelvicachromis pulcher</t>
  </si>
  <si>
    <t>Pelvicachromis roloffi</t>
  </si>
  <si>
    <t xml:space="preserve">Pelvicachromis taeniatus </t>
  </si>
  <si>
    <t>Periophthalmus barbarus</t>
  </si>
  <si>
    <r>
      <t>Perrunichthys perruno</t>
    </r>
    <r>
      <rPr>
        <sz val="11"/>
        <color indexed="8"/>
        <rFont val="Courier New"/>
        <family val="3"/>
      </rPr>
      <t>  </t>
    </r>
  </si>
  <si>
    <t xml:space="preserve">Pervagor melanocephalus </t>
  </si>
  <si>
    <t>Pervagor spilosoma</t>
  </si>
  <si>
    <t>Pesaunthias ventralis</t>
  </si>
  <si>
    <t>Petitella georgiae</t>
  </si>
  <si>
    <t>Petrochromis macrognathus</t>
  </si>
  <si>
    <t>Petrochromis trewavasae</t>
  </si>
  <si>
    <t>Petrotilapia tridentiger</t>
  </si>
  <si>
    <t>Phenacogaster pectinatus</t>
  </si>
  <si>
    <t>Phenacogrammus interruptus</t>
  </si>
  <si>
    <t>Pholidichthys leucotaenia</t>
  </si>
  <si>
    <t>Phractocephalus hemioliopterus</t>
  </si>
  <si>
    <t>Phymanthus crucifer</t>
  </si>
  <si>
    <t>Physogyra lichtensteini</t>
  </si>
  <si>
    <t>Piabucina astrigata</t>
  </si>
  <si>
    <t>Piabucus caudomaculatus</t>
  </si>
  <si>
    <t>Piaractus brachypomus</t>
  </si>
  <si>
    <t>Pimelodella linami</t>
  </si>
  <si>
    <t>Pimelodus albofasciatus</t>
  </si>
  <si>
    <t>Pimelodus blochii</t>
  </si>
  <si>
    <t>Pimelodus maculatus</t>
  </si>
  <si>
    <t>Pimelodus ornatus</t>
  </si>
  <si>
    <t>Pimelodus pictus</t>
  </si>
  <si>
    <t>Placidochromis electra</t>
  </si>
  <si>
    <t>Placidochromis milomo</t>
  </si>
  <si>
    <t xml:space="preserve">Platax batavianus </t>
  </si>
  <si>
    <t>Platax orbicularis</t>
  </si>
  <si>
    <t>Platax pinnatus</t>
  </si>
  <si>
    <t xml:space="preserve">Platax teira </t>
  </si>
  <si>
    <t>Platydoras costatus</t>
  </si>
  <si>
    <t>Platynematichthys notatus</t>
  </si>
  <si>
    <t>Platysilurus malarmo</t>
  </si>
  <si>
    <t>Platystomatichthys sturio</t>
  </si>
  <si>
    <t>Plerogyra simplex</t>
  </si>
  <si>
    <t xml:space="preserve">Plerogyra sinuosa </t>
  </si>
  <si>
    <t>Plesiotrygon iwamae</t>
  </si>
  <si>
    <t>Plexaura flexosa</t>
  </si>
  <si>
    <t>Plexaura homomalla</t>
  </si>
  <si>
    <t>Plotosus lineatus</t>
  </si>
  <si>
    <t>Pocillopora damicornis</t>
  </si>
  <si>
    <t>Pocillopora elegans</t>
  </si>
  <si>
    <t xml:space="preserve">Pocillopora verrucosa </t>
  </si>
  <si>
    <t>Poecilia caucana</t>
  </si>
  <si>
    <t>Poecilia latipinna</t>
  </si>
  <si>
    <t>Poecilia reticulata</t>
  </si>
  <si>
    <t xml:space="preserve">Poecilia sphenops </t>
  </si>
  <si>
    <t>Poecilia velifera</t>
  </si>
  <si>
    <t>Polycentrus schomburgkii</t>
  </si>
  <si>
    <t>Polypterus ornatipinnis</t>
  </si>
  <si>
    <t>Polypterus palmas</t>
  </si>
  <si>
    <t>Polypterus senegalus</t>
  </si>
  <si>
    <t xml:space="preserve">Pomacanthus annularis </t>
  </si>
  <si>
    <t>Pomacanthus arcuatus</t>
  </si>
  <si>
    <t xml:space="preserve">Pomacanthus asfur </t>
  </si>
  <si>
    <t>Pomacanthus imperator</t>
  </si>
  <si>
    <t xml:space="preserve">Pomacanthus navarchus </t>
  </si>
  <si>
    <t>Pomacanthus paru</t>
  </si>
  <si>
    <t>Pomacanthus semicirculatus</t>
  </si>
  <si>
    <t xml:space="preserve">Pomacanthus sexstriatus </t>
  </si>
  <si>
    <t xml:space="preserve">Pomacanthus xanthometopon </t>
  </si>
  <si>
    <t>Pomacanthus zonipectus</t>
  </si>
  <si>
    <t>Pomacentrus alleni</t>
  </si>
  <si>
    <t>Pomacentrus caeruleus</t>
  </si>
  <si>
    <t>Pomacentrus coelestis</t>
  </si>
  <si>
    <t>Pomacentrus melanochir</t>
  </si>
  <si>
    <t>Poptella longipinnis</t>
  </si>
  <si>
    <t>Porites annae</t>
  </si>
  <si>
    <t>Porites asteroides</t>
  </si>
  <si>
    <t xml:space="preserve">Porites attenuata </t>
  </si>
  <si>
    <t>Porites compressa</t>
  </si>
  <si>
    <t>Porites cylindrica</t>
  </si>
  <si>
    <t>Porites lichen</t>
  </si>
  <si>
    <t>Porites lobata</t>
  </si>
  <si>
    <t>Porites lutea</t>
  </si>
  <si>
    <t>Porites nigrescens</t>
  </si>
  <si>
    <t>Porites porites</t>
  </si>
  <si>
    <t>Porites rus</t>
  </si>
  <si>
    <t>Porites solida</t>
  </si>
  <si>
    <t>Porites vaughani</t>
  </si>
  <si>
    <t xml:space="preserve">Potamotrygon hystrix </t>
  </si>
  <si>
    <t>Potamotrygon leopoldi</t>
  </si>
  <si>
    <t>Potamotrygon magdalenae</t>
  </si>
  <si>
    <t>Potamotrygon motoro</t>
  </si>
  <si>
    <t>Potamotrygon orbignyi</t>
  </si>
  <si>
    <t>Premnas biaculeatus</t>
  </si>
  <si>
    <t>Prionobrama filigera</t>
  </si>
  <si>
    <t>Pristella maxillaris</t>
  </si>
  <si>
    <t>Procatopus aberrans</t>
  </si>
  <si>
    <t>Protomelas taeniolatus</t>
  </si>
  <si>
    <t>Protopterus annectens</t>
  </si>
  <si>
    <t xml:space="preserve">Protopterus annectens annectens </t>
  </si>
  <si>
    <t>Poliqueto</t>
  </si>
  <si>
    <t xml:space="preserve">Pseudambassis baculis </t>
  </si>
  <si>
    <t>Pseudanos gracilis</t>
  </si>
  <si>
    <t>Pseudanos trimaculatus</t>
  </si>
  <si>
    <t>Pseudanthias bartlettorum</t>
  </si>
  <si>
    <t xml:space="preserve">Pseudanthias bicolor </t>
  </si>
  <si>
    <t xml:space="preserve">Pseudanthias dispar </t>
  </si>
  <si>
    <t>Pseudanthias engelhardi</t>
  </si>
  <si>
    <t>Pseudanthias fasciatus</t>
  </si>
  <si>
    <t>Pseudanthias hutchi</t>
  </si>
  <si>
    <t>Pseudanthias ignitus</t>
  </si>
  <si>
    <t xml:space="preserve">Pseudanthias kashiwae </t>
  </si>
  <si>
    <t xml:space="preserve">Pseudanthias lori </t>
  </si>
  <si>
    <t>Pseudanthias luzonensis</t>
  </si>
  <si>
    <t>Pseudanthias pascalus</t>
  </si>
  <si>
    <t>Pseudanthias pictilis</t>
  </si>
  <si>
    <t>Pseudanthias pleurotaenia</t>
  </si>
  <si>
    <t xml:space="preserve">Pseudanthias rubrizonatus </t>
  </si>
  <si>
    <t>Pseudanthias squamipinnis</t>
  </si>
  <si>
    <t>Pseudanthias taira</t>
  </si>
  <si>
    <t xml:space="preserve">Pseudanthias tuka </t>
  </si>
  <si>
    <t>Pseudepiplatys annulatus</t>
  </si>
  <si>
    <t>Pseudoceratina crassa</t>
  </si>
  <si>
    <t>Pseudocheilinus evanidus</t>
  </si>
  <si>
    <t>Pseudocheilinus hexataenia</t>
  </si>
  <si>
    <t>Pseudocheilinus ocellatus</t>
  </si>
  <si>
    <t>Pseudocheilinus octotaenia</t>
  </si>
  <si>
    <t>Pseudocheilinus tetrataenia</t>
  </si>
  <si>
    <t>Pseudochromis aureus</t>
  </si>
  <si>
    <t>Pseudochromis bitaeniatus</t>
  </si>
  <si>
    <t>Pseudochromis cyanotaenia</t>
  </si>
  <si>
    <t>Pseudochromis diadema</t>
  </si>
  <si>
    <t>Pseudochromis dixurus</t>
  </si>
  <si>
    <t>Pseudochromis flammicauda</t>
  </si>
  <si>
    <t xml:space="preserve">Pseudochromis flavivertex </t>
  </si>
  <si>
    <t>Pseudochromis fridmani</t>
  </si>
  <si>
    <t>Pseudochromis melas</t>
  </si>
  <si>
    <t>Pseudochromis moorei</t>
  </si>
  <si>
    <t>Pseudochromis paccagnellae</t>
  </si>
  <si>
    <t>Pseudochromis perspicillatus</t>
  </si>
  <si>
    <t>Pseudochromis pesi</t>
  </si>
  <si>
    <t>Pseudochromis porphyreus</t>
  </si>
  <si>
    <t>Pseudochromis splendens</t>
  </si>
  <si>
    <t>Pseudochromis springeri</t>
  </si>
  <si>
    <t xml:space="preserve">Pseudogastromyzon myersi </t>
  </si>
  <si>
    <t>Pseudohemiodon apithanos</t>
  </si>
  <si>
    <t>Pseudohemiodon laticeps</t>
  </si>
  <si>
    <t>Pseudomystus siamensis</t>
  </si>
  <si>
    <t>Pseudopimelodus zungaro</t>
  </si>
  <si>
    <t>Pseudoplatystoma fasciatum</t>
  </si>
  <si>
    <t>Pseudoplatystoma trigrinum</t>
  </si>
  <si>
    <t>Pseudoplexaura flagellosa</t>
  </si>
  <si>
    <t>Pseudopterogorgia americana</t>
  </si>
  <si>
    <t>Pseudopterogorgia bipinnata</t>
  </si>
  <si>
    <t>Pseudotropheus aurora</t>
  </si>
  <si>
    <t>Pseudotropheus cabro</t>
  </si>
  <si>
    <t>Pseudotropheus demasoni</t>
  </si>
  <si>
    <t>Pseudotropheus elongatus</t>
  </si>
  <si>
    <t>Pseudotropheus flavus</t>
  </si>
  <si>
    <t>Pseudotropheus hajomaylandi</t>
  </si>
  <si>
    <t>Pseudotropheus lombardoi</t>
  </si>
  <si>
    <t>Pseudotropheus microstoma</t>
  </si>
  <si>
    <t>Pseudotropheus purpuratus</t>
  </si>
  <si>
    <t>Pseudotropheus saulosi</t>
  </si>
  <si>
    <t>Pseudotropheus socolofi</t>
  </si>
  <si>
    <t>Pseudotropheus tropheops</t>
  </si>
  <si>
    <t>Pseudotropheus tursiops</t>
  </si>
  <si>
    <t>Pterapogon kauderni</t>
  </si>
  <si>
    <t xml:space="preserve">Ptereleotris microlepis </t>
  </si>
  <si>
    <t xml:space="preserve">Ptereleotris zebra </t>
  </si>
  <si>
    <t>Pterogorgia citrina</t>
  </si>
  <si>
    <t>Pterogorgia guadalupensis</t>
  </si>
  <si>
    <t>Pterogorgoa anceps</t>
  </si>
  <si>
    <t>Pterois antennata</t>
  </si>
  <si>
    <t>Pterois miles</t>
  </si>
  <si>
    <t>Pterois radiata</t>
  </si>
  <si>
    <t>Pterois volitans</t>
  </si>
  <si>
    <t xml:space="preserve">Pterophyllum altum </t>
  </si>
  <si>
    <t>Pterophyllum leopoldi</t>
  </si>
  <si>
    <t>Pterophyllum scalare</t>
  </si>
  <si>
    <t>Pundamilia nyererei</t>
  </si>
  <si>
    <t>Puntius asoka</t>
  </si>
  <si>
    <t xml:space="preserve">Puntius conchonius </t>
  </si>
  <si>
    <t>Puntius cumingi</t>
  </si>
  <si>
    <t>Puntius denisonii</t>
  </si>
  <si>
    <t xml:space="preserve">Puntius everetti </t>
  </si>
  <si>
    <t>Puntius hexazona</t>
  </si>
  <si>
    <t>Puntius lateristriga</t>
  </si>
  <si>
    <t>Puntius lineatus</t>
  </si>
  <si>
    <t>Puntius nigrofasciatus</t>
  </si>
  <si>
    <t xml:space="preserve">Puntius oligolepis </t>
  </si>
  <si>
    <t>Puntius pentazona</t>
  </si>
  <si>
    <t>Puntius rhomboocellatus</t>
  </si>
  <si>
    <t>Puntius sachsii</t>
  </si>
  <si>
    <t xml:space="preserve">Puntius semifasciolatus </t>
  </si>
  <si>
    <t>Puntius tetrazona</t>
  </si>
  <si>
    <t>Puntius ticto</t>
  </si>
  <si>
    <t>Puntius titteya</t>
  </si>
  <si>
    <t>Puntius vittatus</t>
  </si>
  <si>
    <t>Pygoplites diacanthus</t>
  </si>
  <si>
    <t>Pyrrhulina brevis</t>
  </si>
  <si>
    <t>Pyrrhulina laeta</t>
  </si>
  <si>
    <t>Pyrrhulina spilota</t>
  </si>
  <si>
    <t>Rasbora borapetensis</t>
  </si>
  <si>
    <t>Rasbora caudimaculata</t>
  </si>
  <si>
    <t>Rasbora dorsiocellata</t>
  </si>
  <si>
    <t>Rasbora einthovenii</t>
  </si>
  <si>
    <t xml:space="preserve">Rasbora elegans </t>
  </si>
  <si>
    <t>Rasbora heteromorpha</t>
  </si>
  <si>
    <t>Rasbora kalochroma</t>
  </si>
  <si>
    <t>Rasbora pauciperforata</t>
  </si>
  <si>
    <t>Rasbora trilineata</t>
  </si>
  <si>
    <t>Rasbora vaterifloris</t>
  </si>
  <si>
    <t>Reganochromis calliurus</t>
  </si>
  <si>
    <t>Rhamphichthys marmoratus</t>
  </si>
  <si>
    <t>Rhinecanthus aculeatus</t>
  </si>
  <si>
    <t>Rhinecanthus rectangulus</t>
  </si>
  <si>
    <t>Rhinecanthus verrucosus</t>
  </si>
  <si>
    <t xml:space="preserve">Rhinomuraena quaesita </t>
  </si>
  <si>
    <t>Ricordea florida</t>
  </si>
  <si>
    <t xml:space="preserve">Ricordea yuma </t>
  </si>
  <si>
    <t>Rineloricaria castroi</t>
  </si>
  <si>
    <t>Rineloricaria fallax</t>
  </si>
  <si>
    <t xml:space="preserve">Rineloricaria lanceolata </t>
  </si>
  <si>
    <t>Rineloricaria parva</t>
  </si>
  <si>
    <t>Rivulus ornatus</t>
  </si>
  <si>
    <t>Salarias fasciatus</t>
  </si>
  <si>
    <t>Sarcophyton alcyonidae</t>
  </si>
  <si>
    <t xml:space="preserve">Sarcophyton ehrenbergi </t>
  </si>
  <si>
    <t>Sarcophyton elegans</t>
  </si>
  <si>
    <t>Sarcophyton glaucum</t>
  </si>
  <si>
    <t xml:space="preserve">Sarcophyton trocheliophorum </t>
  </si>
  <si>
    <t>Sargocentron coruscum</t>
  </si>
  <si>
    <t>Sargocentron vexillarium</t>
  </si>
  <si>
    <t>Satanoperca daemon</t>
  </si>
  <si>
    <t xml:space="preserve">Satanoperca jurupari </t>
  </si>
  <si>
    <t>Scartella cristata</t>
  </si>
  <si>
    <t>Scarus coeruleus</t>
  </si>
  <si>
    <t>Scarus guacamaia</t>
  </si>
  <si>
    <t>Scarus iseri</t>
  </si>
  <si>
    <t xml:space="preserve">Scarus rivulatus </t>
  </si>
  <si>
    <t>Scarus taeniopterus</t>
  </si>
  <si>
    <t>Scarus vetula</t>
  </si>
  <si>
    <t>Scatophagus argus</t>
  </si>
  <si>
    <t>Sciaenochromis ahli</t>
  </si>
  <si>
    <t>Sciaenochromis fryeri</t>
  </si>
  <si>
    <t>Scolymia australis</t>
  </si>
  <si>
    <t>Scolymia lacera</t>
  </si>
  <si>
    <t>Scolymia vitiensis</t>
  </si>
  <si>
    <t>Selene vomer</t>
  </si>
  <si>
    <t>Selenotoca multifasciata</t>
  </si>
  <si>
    <t>Semaprochilodus insignis</t>
  </si>
  <si>
    <t>Semaprochilodus taeniurus</t>
  </si>
  <si>
    <t>Seriatopora caliendrum</t>
  </si>
  <si>
    <t>Seriatopora hystrix</t>
  </si>
  <si>
    <t>Serranus baldwini</t>
  </si>
  <si>
    <t>Serranus tabacarius</t>
  </si>
  <si>
    <t>Serranus tigrinus</t>
  </si>
  <si>
    <t>Serranus tortugarum</t>
  </si>
  <si>
    <t>Siganus magnificus</t>
  </si>
  <si>
    <t>Siganus punctatus</t>
  </si>
  <si>
    <t xml:space="preserve">Siganus uspi </t>
  </si>
  <si>
    <t>Siganus virgatus</t>
  </si>
  <si>
    <t>Siganus vulpinus</t>
  </si>
  <si>
    <t>Signigobius biocellatus</t>
  </si>
  <si>
    <t>Silurichthys marmoratus</t>
  </si>
  <si>
    <t>Simochromis babaulti</t>
  </si>
  <si>
    <t>Simpsonichthys boitonei</t>
  </si>
  <si>
    <t xml:space="preserve">Sinularia asterolobata </t>
  </si>
  <si>
    <t>Sinularia brassica</t>
  </si>
  <si>
    <t xml:space="preserve">Sinularia flexibilis </t>
  </si>
  <si>
    <t xml:space="preserve">Sinularia notanda </t>
  </si>
  <si>
    <t xml:space="preserve">Skamnarium complanatum </t>
  </si>
  <si>
    <t xml:space="preserve">Sorubim lima </t>
  </si>
  <si>
    <t>Sparisoma aurofrenatum</t>
  </si>
  <si>
    <t>Sparisoma viride</t>
  </si>
  <si>
    <t xml:space="preserve">Spatuloricaria lagoichthys </t>
  </si>
  <si>
    <t>Sphaeramia nematoptera</t>
  </si>
  <si>
    <t>Sphaerichthys osphromenoides</t>
  </si>
  <si>
    <t>Sphoeroides testudineus</t>
  </si>
  <si>
    <t>Sphyrna tiburo</t>
  </si>
  <si>
    <t>Steatocranus casuarius</t>
  </si>
  <si>
    <t>Steatogenys duidae</t>
  </si>
  <si>
    <t>Steatogenys elegans</t>
  </si>
  <si>
    <t>Stegastes diencaeus</t>
  </si>
  <si>
    <t>Stegastes fuscus</t>
  </si>
  <si>
    <t>Stegastes leucostictus</t>
  </si>
  <si>
    <t>Stegastes partitus</t>
  </si>
  <si>
    <t>Stegastes planifrons</t>
  </si>
  <si>
    <t>Stegastes variabilis</t>
  </si>
  <si>
    <t>Sternopygus macrurus</t>
  </si>
  <si>
    <t>Stichodactyla gigantea</t>
  </si>
  <si>
    <t>Stichodactyla haddoni</t>
  </si>
  <si>
    <t>Stichodactyla helianthus</t>
  </si>
  <si>
    <t>Stichodactyla mertensii</t>
  </si>
  <si>
    <t>Stonogobiops nematodes</t>
  </si>
  <si>
    <t>Stonogobiops xanthorhinica</t>
  </si>
  <si>
    <t>Stonogobiops yasha</t>
  </si>
  <si>
    <t>Sturisomatichthys leightoni</t>
  </si>
  <si>
    <t>Stylophora mordax</t>
  </si>
  <si>
    <t>Stylophora pistillata</t>
  </si>
  <si>
    <t>Sufflamen bursa</t>
  </si>
  <si>
    <t xml:space="preserve">Sundadanio axelrodi </t>
  </si>
  <si>
    <t xml:space="preserve">Symphyllia agaricia </t>
  </si>
  <si>
    <t>Symphysodon aequifasciatus</t>
  </si>
  <si>
    <t>Symphysodon discus</t>
  </si>
  <si>
    <t>Synbranchus marmoratus</t>
  </si>
  <si>
    <t xml:space="preserve">Synchiropus ocellatus </t>
  </si>
  <si>
    <t>Synchiropus picturatus</t>
  </si>
  <si>
    <t xml:space="preserve">Synchiropus splendidus </t>
  </si>
  <si>
    <t>Syncrossus helodes</t>
  </si>
  <si>
    <t>Syncrossus hymenophysa</t>
  </si>
  <si>
    <t>Synodontis angelicus</t>
  </si>
  <si>
    <t>Synodontis camelopardalis</t>
  </si>
  <si>
    <t>Synodontis euptera</t>
  </si>
  <si>
    <t>Synodontis flavitaeniata</t>
  </si>
  <si>
    <t>Synodontis lucipinnis</t>
  </si>
  <si>
    <t>Synodontis multipunctata</t>
  </si>
  <si>
    <t>Synodontis nigriventris</t>
  </si>
  <si>
    <t>Synodontis petricola</t>
  </si>
  <si>
    <t>Synodontis schoutedeni</t>
  </si>
  <si>
    <t>Taeniacara candidi</t>
  </si>
  <si>
    <t>Taenianotus triacanthus</t>
  </si>
  <si>
    <t>Taeniura lymma</t>
  </si>
  <si>
    <t>Tanganicodus irsacae</t>
  </si>
  <si>
    <t>Tanichthys albonubes</t>
  </si>
  <si>
    <t>Tatia brunnea</t>
  </si>
  <si>
    <t>Tatia perugiae</t>
  </si>
  <si>
    <t>Telmatherina bonti</t>
  </si>
  <si>
    <t>Telmatochromis brichardi</t>
  </si>
  <si>
    <t>Telmatochromis dhonti</t>
  </si>
  <si>
    <t>Telmatochromis temporalis</t>
  </si>
  <si>
    <t>Telmatochromis vittatus</t>
  </si>
  <si>
    <t>Terapon jarhua</t>
  </si>
  <si>
    <t>Tetragonopterus argenteus</t>
  </si>
  <si>
    <t>Tetragonopterus chalceus</t>
  </si>
  <si>
    <t>Tetraodon biocellatus</t>
  </si>
  <si>
    <t xml:space="preserve">Tetraodon diadematus </t>
  </si>
  <si>
    <t>Tetraodon fluviatilis</t>
  </si>
  <si>
    <t xml:space="preserve">Tetraodon leiurus </t>
  </si>
  <si>
    <t>Tetraodon lineatus</t>
  </si>
  <si>
    <t>Tetraodon nigroviridis</t>
  </si>
  <si>
    <t>Tetraodon palembangensis</t>
  </si>
  <si>
    <t>Tetraodon suvattii</t>
  </si>
  <si>
    <t>Thalassoma bifasciatum</t>
  </si>
  <si>
    <t>Thalassoma duperrey</t>
  </si>
  <si>
    <t>Thalassoma hardwicke</t>
  </si>
  <si>
    <t>Thalassoma lunare</t>
  </si>
  <si>
    <t>Thalassoma lutescens</t>
  </si>
  <si>
    <t>Thalassoma quinquevittatum</t>
  </si>
  <si>
    <t>Thayeria boehlkei</t>
  </si>
  <si>
    <t>Thayeria obliqua</t>
  </si>
  <si>
    <t>Thoracocharax securis</t>
  </si>
  <si>
    <t>Thoracocharax stellatus</t>
  </si>
  <si>
    <t>Thorichthys meeki</t>
  </si>
  <si>
    <t>Tilapia buttikoferi</t>
  </si>
  <si>
    <t>Toxotes chatareus</t>
  </si>
  <si>
    <t>Toxotes jaculatrix</t>
  </si>
  <si>
    <t xml:space="preserve">Trachyphyllia geoffroyi </t>
  </si>
  <si>
    <t xml:space="preserve">Triaenodon obesus </t>
  </si>
  <si>
    <t>Trichogaster leerii</t>
  </si>
  <si>
    <t>Trichogaster microlepis</t>
  </si>
  <si>
    <t>Trichogaster pectoralis</t>
  </si>
  <si>
    <t>Trichogaster trichopterus</t>
  </si>
  <si>
    <t>Trichopsis pumila</t>
  </si>
  <si>
    <t>Trichopsis schalleri</t>
  </si>
  <si>
    <t>Trichopsis vittata</t>
  </si>
  <si>
    <t>Triglachromis otostigma</t>
  </si>
  <si>
    <t>Trigonostigma espei</t>
  </si>
  <si>
    <t>Trigonostigma hengeli</t>
  </si>
  <si>
    <t>Trigonostigma heteromorpha</t>
  </si>
  <si>
    <t>Trinectes maculatus</t>
  </si>
  <si>
    <t>Triportheus angulatus</t>
  </si>
  <si>
    <t>Tropheus brichardi</t>
  </si>
  <si>
    <t xml:space="preserve">Tropheus duboisi </t>
  </si>
  <si>
    <t>Tropheus moorii</t>
  </si>
  <si>
    <t>Tubastrea faulkneri</t>
  </si>
  <si>
    <t>Tubastrea micrantha</t>
  </si>
  <si>
    <t xml:space="preserve">Tubipora musica </t>
  </si>
  <si>
    <t>Turbinaria frondens</t>
  </si>
  <si>
    <t>Turbinaria mesenterina</t>
  </si>
  <si>
    <t>Turbinaria peltata</t>
  </si>
  <si>
    <t>Turbinaria petula</t>
  </si>
  <si>
    <t>Turbinaria reniformis</t>
  </si>
  <si>
    <t>Tylochromis lateralis</t>
  </si>
  <si>
    <t>Tyrannochromis macrostoma</t>
  </si>
  <si>
    <t>Uaru amphiacanthoides</t>
  </si>
  <si>
    <t xml:space="preserve">Urobatis jamaicensis </t>
  </si>
  <si>
    <t>Valenciennea puellaris</t>
  </si>
  <si>
    <t>Valenciennea strigata</t>
  </si>
  <si>
    <t>Valenciennea wardii</t>
  </si>
  <si>
    <t>Variabilichromis moorii</t>
  </si>
  <si>
    <t>Vieja synspila</t>
  </si>
  <si>
    <t xml:space="preserve">Wallago leerii </t>
  </si>
  <si>
    <t>Xanthichthys ringens</t>
  </si>
  <si>
    <t>Xenentodon cancila</t>
  </si>
  <si>
    <t>Xenia elongata</t>
  </si>
  <si>
    <t>Xenia umbellata</t>
  </si>
  <si>
    <t>Xenotilapia bathyphila</t>
  </si>
  <si>
    <t>Xenotilapia flavipinnis</t>
  </si>
  <si>
    <t>Xenotilapia leptura</t>
  </si>
  <si>
    <t>Xenotilapia melanogenys</t>
  </si>
  <si>
    <t>Xenotilapia ochrogenys</t>
  </si>
  <si>
    <t>Xenotilapia ornatipinnis</t>
  </si>
  <si>
    <t>Xenotilapia spiloptera</t>
  </si>
  <si>
    <t>Xiphophorus helleri</t>
  </si>
  <si>
    <t>Xiphophorus maculatus</t>
  </si>
  <si>
    <t>Xiphophorus montezumae</t>
  </si>
  <si>
    <t>Xiphophorus variatus</t>
  </si>
  <si>
    <t>Xiphophorus xiphidium</t>
  </si>
  <si>
    <t>Xyrichtys splendens</t>
  </si>
  <si>
    <t>Yasuhikotakia lecontei</t>
  </si>
  <si>
    <t xml:space="preserve">Yasuhikotakia modesta </t>
  </si>
  <si>
    <t>Yasuhikotakia morleti</t>
  </si>
  <si>
    <t>Yasuhikotakia sidthimunki</t>
  </si>
  <si>
    <t>Zanclus canescens</t>
  </si>
  <si>
    <t xml:space="preserve">Zanclus cornutus </t>
  </si>
  <si>
    <t>Zebrasoma desjardinii</t>
  </si>
  <si>
    <t xml:space="preserve">Zebrasoma flavescens </t>
  </si>
  <si>
    <t xml:space="preserve">Zebrasoma rostratum </t>
  </si>
  <si>
    <t>Zebrasoma scopas</t>
  </si>
  <si>
    <t>Zebrasoma veliferum</t>
  </si>
  <si>
    <t>Zebrasoma xanthurum</t>
  </si>
  <si>
    <t xml:space="preserve">Zoanthus pacificus </t>
  </si>
  <si>
    <t>Zoanthus pulchellus</t>
  </si>
  <si>
    <t>Zoanthus sociatus</t>
  </si>
  <si>
    <t>Zoanthus solanderi</t>
  </si>
  <si>
    <t>Zungaro zungaro</t>
  </si>
  <si>
    <t>"Roca viva" (Orden Scleractinia)</t>
  </si>
  <si>
    <t>ANEXO 2</t>
  </si>
  <si>
    <t>de</t>
  </si>
  <si>
    <t>Nota;  Imprimir este registro por el revés de la orden de cuarentena.</t>
  </si>
  <si>
    <t>ANEXO 3</t>
  </si>
  <si>
    <t>ANEXO 4</t>
  </si>
  <si>
    <t>ANEXO 5</t>
  </si>
  <si>
    <t>Tratamientos</t>
  </si>
  <si>
    <t>Tetra neón</t>
  </si>
  <si>
    <t>REGISTRO DIARIO DE MORTALIDAD EN EL PERIODO</t>
  </si>
  <si>
    <t>Responsable de la Cuarentena</t>
  </si>
  <si>
    <t xml:space="preserve">Nombre </t>
  </si>
  <si>
    <t>Teléfono</t>
  </si>
  <si>
    <t>e-mail</t>
  </si>
  <si>
    <t xml:space="preserve"> </t>
  </si>
  <si>
    <t>Carassius variedades</t>
  </si>
  <si>
    <t>neones</t>
  </si>
  <si>
    <t>puntos blancos en cuerpo</t>
  </si>
  <si>
    <t>Ictioftiriasis</t>
  </si>
  <si>
    <t>(nombre de producto usado)</t>
  </si>
  <si>
    <t>Oscar Tiger</t>
  </si>
  <si>
    <t>Oscar</t>
  </si>
  <si>
    <t>corte de luz</t>
  </si>
  <si>
    <t>Oscar Tiger (item 3)</t>
  </si>
  <si>
    <t>Corte prolongado de luz que afectó a la estación provocó baja bruzca de temperatura en acuarios de esta especie.</t>
  </si>
  <si>
    <t>Pablo Silva Landeros</t>
  </si>
  <si>
    <t>GRÁFICOS DE MORTALIDAD POR ÍTEM EN PERIODO DE 15 DÍAS</t>
  </si>
  <si>
    <t>Arapaima gigas (A II)</t>
  </si>
  <si>
    <t>Hippocampus spp.(A II)</t>
  </si>
  <si>
    <t>Tridacnidae spp. (A II)</t>
  </si>
  <si>
    <t>CITES</t>
  </si>
  <si>
    <t>Orden Scleractinia (A II), Fam. Acroporidae spp.</t>
  </si>
  <si>
    <t>Orden Scleractinia (A II), Fam. Agariciidae spp.</t>
  </si>
  <si>
    <t>Orden Scleractinia (A II), Fam. Dendrophyllidae spp.</t>
  </si>
  <si>
    <t>Orden Scleractinia (A II), Fam. Euphylliidae spp.</t>
  </si>
  <si>
    <t>Orden Scleractinia (A II), Fam. Fungiidae spp.</t>
  </si>
  <si>
    <t>Orden Scleractinia (A II), Fam. Lobophylliidae spp.</t>
  </si>
  <si>
    <t>Orden Scleractinia (A II), Fam. Merulinidae spp.</t>
  </si>
  <si>
    <t>Orden Scleractinia (A II), Fam. Montastraeidae spp.</t>
  </si>
  <si>
    <t>Orden Scleractinia (A II), Fam. Mussidae spp.</t>
  </si>
  <si>
    <t>Orden Scleractinia (A II), Fam. Pocioloporidae spp.</t>
  </si>
  <si>
    <t>Orden Scleractinia (A II), Fam. Poritidae spp.</t>
  </si>
  <si>
    <t>Orden Scleractinia (A II), Fam. Scleractinia incertae sedis spp.</t>
  </si>
  <si>
    <t>Orden Anthoathecata (A II), Fam. Milleporidae spp.</t>
  </si>
  <si>
    <t>Orden Alcyonacea (A II), Fam. Tubiporidae spp.</t>
  </si>
  <si>
    <t>Orden  Helioporacea (A II), Fam. Helioporidae spp.</t>
  </si>
  <si>
    <t>LISTA CON EJEMPLOS PARA FACILITAR LLENADO DE ORDEN</t>
  </si>
  <si>
    <t>Nombre Común</t>
  </si>
  <si>
    <r>
      <t xml:space="preserve">Nombre científico                </t>
    </r>
    <r>
      <rPr>
        <sz val="8"/>
        <rFont val="Verdana"/>
        <family val="2"/>
      </rPr>
      <t/>
    </r>
  </si>
  <si>
    <t>II - Antofagasta</t>
  </si>
  <si>
    <t>V - Valparaíso</t>
  </si>
  <si>
    <t>VI - O'Higgins</t>
  </si>
  <si>
    <t>VII - Maule</t>
  </si>
  <si>
    <t>XII - Magallanes</t>
  </si>
  <si>
    <t>XV - Arica y Parinacota</t>
  </si>
  <si>
    <t>I - Tarapacá</t>
  </si>
  <si>
    <t>III - Atacama</t>
  </si>
  <si>
    <t>IV - Coquimbo</t>
  </si>
  <si>
    <t>VIII - Biobío</t>
  </si>
  <si>
    <t>IX - Araucanía</t>
  </si>
  <si>
    <t>X - Los Lagos</t>
  </si>
  <si>
    <t>XI - Aysén</t>
  </si>
  <si>
    <t>XIV - Los Ríos</t>
  </si>
  <si>
    <t>RM - Metropolitana</t>
  </si>
  <si>
    <t>Jurisdicción Sernapesca</t>
  </si>
  <si>
    <t>Saldo</t>
  </si>
  <si>
    <t>Total ejemplares</t>
  </si>
  <si>
    <t xml:space="preserve">A partir del </t>
  </si>
  <si>
    <t>se podrá enviar a Sernapesca correo de solicitud</t>
  </si>
  <si>
    <t xml:space="preserve"> de  levantamiento  de  cuarentena,   adjuntando  el  archivo  Excel  con  la   información registrada durante la cuarentena (Cantidad real arribada, mortalidad diaria, etc.).  Luego de esto Sernapesca  programará visita de levantamiento a  partir del día hábil siguiente.</t>
  </si>
  <si>
    <t>Arribado</t>
  </si>
  <si>
    <t>Anexo 1</t>
  </si>
  <si>
    <t>Anexo 2</t>
  </si>
  <si>
    <t>Anexo 3</t>
  </si>
  <si>
    <t>Anexo 4</t>
  </si>
  <si>
    <t>OC</t>
  </si>
  <si>
    <t>Anexo 5</t>
  </si>
  <si>
    <t>Solicitud de Levantamiento de Cuarentena</t>
  </si>
  <si>
    <t>Inicio cuarentena</t>
  </si>
  <si>
    <t>Día 15:</t>
  </si>
  <si>
    <t>N° Anexos</t>
  </si>
  <si>
    <t>Especie</t>
  </si>
  <si>
    <t>Furmulas de calculo anexos</t>
  </si>
  <si>
    <t>Avenida Siempre Viva 742, Springfield</t>
  </si>
  <si>
    <t>Max Power</t>
  </si>
  <si>
    <t>(A III) Paratrygon aiereba (Colombia)</t>
  </si>
  <si>
    <t>(A III) Potamotrygon spp. (población de Brasil) (Brasil)</t>
  </si>
  <si>
    <t>(A III) Potamotrygon constellata (Colombia)</t>
  </si>
  <si>
    <t>(A III) Potamotrygon magdalenae (Colombia)</t>
  </si>
  <si>
    <t>(A III) Potamotrygon motoro (Colombia)</t>
  </si>
  <si>
    <t>(A III) Potamotrygon orbignyi (Colombia)</t>
  </si>
  <si>
    <t>(A III) Potamotrygon schroederi (Colombia)</t>
  </si>
  <si>
    <t>(A III) Potamotrygon scobina (Colombia)</t>
  </si>
  <si>
    <t>(A III) Potamotrygon yepezi (Colombia)</t>
  </si>
  <si>
    <t xml:space="preserve">Barbus pahangensis = Probarbus jullieni (A I) </t>
  </si>
  <si>
    <t>Osteoglossum formosum = Scleropages formosus (A I)</t>
  </si>
  <si>
    <t>Holacanthus clarionensis (A II)</t>
  </si>
  <si>
    <t>Pangasius gigas, Pangasius paucidens = Pangasianodon gigas (A I)</t>
  </si>
  <si>
    <t>Importador</t>
  </si>
  <si>
    <t>Dirección Est. Cuarentena</t>
  </si>
  <si>
    <t>Nombre de Exportador</t>
  </si>
  <si>
    <t>País</t>
  </si>
  <si>
    <t>País exp:</t>
  </si>
  <si>
    <t>USA</t>
  </si>
  <si>
    <t>N° Resolución</t>
  </si>
  <si>
    <t>N° Res.</t>
  </si>
  <si>
    <t>N° Res.:</t>
  </si>
  <si>
    <t>Inspector</t>
  </si>
  <si>
    <t>ACTA DE INSPECCIÓN</t>
  </si>
  <si>
    <t>CUARENTENA DE ESPECIES ORNAMENTALES</t>
  </si>
  <si>
    <t>HALLAZGOS EN CONDICIÓN SANITARIA DE EJEMPLARES</t>
  </si>
  <si>
    <t>% Mort.</t>
  </si>
  <si>
    <t>DATOS DE ESTACIÓN DE CUARENTENA</t>
  </si>
  <si>
    <t>RUT</t>
  </si>
  <si>
    <t>Dirección</t>
  </si>
  <si>
    <t>DATOS DE IMPORTACIÓN</t>
  </si>
  <si>
    <t>DATOS GENERALES DE INSPECCIÓN</t>
  </si>
  <si>
    <t>N° Acta</t>
  </si>
  <si>
    <t>Día de llegada</t>
  </si>
  <si>
    <t>Nombre del Proveedor</t>
  </si>
  <si>
    <t>Fecha día 15</t>
  </si>
  <si>
    <t>Día Actual</t>
  </si>
  <si>
    <t>Visita N°</t>
  </si>
  <si>
    <t>N° Acuarios</t>
  </si>
  <si>
    <r>
      <rPr>
        <b/>
        <sz val="10"/>
        <rFont val="Calibri"/>
        <family val="2"/>
      </rPr>
      <t>OBS:</t>
    </r>
    <r>
      <rPr>
        <sz val="10"/>
        <rFont val="Calibri"/>
        <family val="2"/>
      </rPr>
      <t xml:space="preserve"> </t>
    </r>
  </si>
  <si>
    <t>CONCLUSIONES DE LA INSPECCIÓN</t>
  </si>
  <si>
    <t>CHEQUEO DE CUMPLIMENTOS PARA LEVANTAMIENTO DE CUARENTENA Y EVALUACIÓN DE ESTACIÓN</t>
  </si>
  <si>
    <t>Conclusión general de cada importación</t>
  </si>
  <si>
    <t>Respaldos documentales de importación</t>
  </si>
  <si>
    <t>SI</t>
  </si>
  <si>
    <t>NO</t>
  </si>
  <si>
    <t>N/A</t>
  </si>
  <si>
    <t>CRITICIDAD</t>
  </si>
  <si>
    <t>Se entregó al Servicio el certificado sanitario original que respalda la importación</t>
  </si>
  <si>
    <t>MÁXIMA</t>
  </si>
  <si>
    <t>El certificado respalda el 100% de la importación arribada (especies y cantidad)</t>
  </si>
  <si>
    <t>Importador entregó al Servicio el certificado CITES original (si corresponde)</t>
  </si>
  <si>
    <t>Proveedor envió al Servicio factura (u otro) que respalda diferencias detectadas</t>
  </si>
  <si>
    <t>Importador entregó al Servicio la declaración de ingreso aprobada por Aduanas</t>
  </si>
  <si>
    <t>MEDIA</t>
  </si>
  <si>
    <t>Funcionamiento de la Estación de Cuarentena</t>
  </si>
  <si>
    <t xml:space="preserve">Los filtros sanitarios se encuentran en funcionamiento </t>
  </si>
  <si>
    <t>ALTA</t>
  </si>
  <si>
    <t>La Estación se mantiene a simple vista ordenada y limpia</t>
  </si>
  <si>
    <t>OBSERVACIONES Y/O CONCLUSIONES GENERALES</t>
  </si>
  <si>
    <t>El retiro de mortalidad desde acuarios y su registro se realiza diariamente</t>
  </si>
  <si>
    <t>El manejo de mortalidad es ordenado e higénicamente limpio</t>
  </si>
  <si>
    <t>La mortalidad es mantenida en buen estado de preservación para su verificación</t>
  </si>
  <si>
    <t>Los ejemplares en cuarentena están bien identificados y efectivamente aislados</t>
  </si>
  <si>
    <t>La existencia versus mortalidad registrada coincide con lo autorizado</t>
  </si>
  <si>
    <t>Las condiciones de mantención permiten una adecuada visibilidad de los peces</t>
  </si>
  <si>
    <t>BAJA</t>
  </si>
  <si>
    <t>La estación mantiene las condiciones generales bajo las cuales fue habilitada</t>
  </si>
  <si>
    <t>Todos los ejemplares cumplen sanitariamente para finalizar cuarentena</t>
  </si>
  <si>
    <t>Nombre y Firma del Inspector</t>
  </si>
  <si>
    <t>Nombre y Firma del Responsable de la Cuarentena</t>
  </si>
  <si>
    <t>RUT:</t>
  </si>
  <si>
    <t>13.709.643-9</t>
  </si>
  <si>
    <t xml:space="preserve">Colored fishes Inc. </t>
  </si>
  <si>
    <t>REGISTRO DE INSPECCIÓN EN CUARENTENA</t>
  </si>
  <si>
    <t>Respaldos doc. de importación</t>
  </si>
  <si>
    <t>Cond. sanitaria ej. importados</t>
  </si>
  <si>
    <t>Acta</t>
  </si>
  <si>
    <t>Dirección Estación</t>
  </si>
  <si>
    <t>Nombre Proveedor</t>
  </si>
  <si>
    <t>Fecha insp.</t>
  </si>
  <si>
    <t>obs</t>
  </si>
  <si>
    <t>conclusion</t>
  </si>
  <si>
    <t>1) Se levanta cuarentena completamente</t>
  </si>
  <si>
    <t>2) Se levanta parcialmente cuarentena, y lote individualizado prolonga cuarentena</t>
  </si>
  <si>
    <t>3) Se prolonga cuarentena completamente</t>
  </si>
  <si>
    <t>4) Se levanta cuarentena de lote que prolongó su cuarentena desde visita anterior</t>
  </si>
  <si>
    <t>5) Visita de seguimiento es válida para levantar cuarentena completamente</t>
  </si>
  <si>
    <t>6) Visita válida para levantar cuarentena, salvo lote que prolonga cuarentena</t>
  </si>
  <si>
    <t>7) Sólo visita de seguimiento, se requiere nueva inspección de levantamiento</t>
  </si>
  <si>
    <t xml:space="preserve">Obs </t>
  </si>
  <si>
    <t>Responsable durante inspección</t>
  </si>
  <si>
    <t>Condición sanitaria de ejemplares importados</t>
  </si>
  <si>
    <r>
      <t xml:space="preserve">Nombre Común                      </t>
    </r>
    <r>
      <rPr>
        <sz val="8"/>
        <rFont val="Verdana"/>
        <family val="2"/>
      </rPr>
      <t>(según factura)</t>
    </r>
  </si>
  <si>
    <t>Titular  Est.  Cuarentena</t>
  </si>
  <si>
    <t>Nombre del Titular de la Estación de Cuarentena</t>
  </si>
  <si>
    <t>Nombre del responsable durante la inspección</t>
  </si>
  <si>
    <t>Rhizophora mangle</t>
  </si>
  <si>
    <t>Rotala macrandra</t>
  </si>
  <si>
    <t>Sabella penicillus</t>
  </si>
  <si>
    <t>Sabellastarte magnifica</t>
  </si>
  <si>
    <t>Sagittaria graminea</t>
  </si>
  <si>
    <t>Sagittaria teres</t>
  </si>
  <si>
    <t xml:space="preserve">Saron marmoratus </t>
  </si>
  <si>
    <t>Spirobranchus giganteus</t>
  </si>
  <si>
    <t>Stenopus hispidus</t>
  </si>
  <si>
    <t>Stenopus scutellatus</t>
  </si>
  <si>
    <t>Stenopus zanzibaricus</t>
  </si>
  <si>
    <t>Stenorhynchus seticornis</t>
  </si>
  <si>
    <t>Thor amboinensis</t>
  </si>
  <si>
    <t xml:space="preserve">Tridachia crispata </t>
  </si>
  <si>
    <t>Tridacna crocea</t>
  </si>
  <si>
    <t>Tridacna derasa</t>
  </si>
  <si>
    <t>Tridacna maxima</t>
  </si>
  <si>
    <t>Tridacna squamosa</t>
  </si>
  <si>
    <t>Tripneustes ventricosus</t>
  </si>
  <si>
    <t>Turbo fluctuosa</t>
  </si>
  <si>
    <t>Udotea conglutinata</t>
  </si>
  <si>
    <t>Item</t>
  </si>
  <si>
    <t>ANEXO 1</t>
  </si>
  <si>
    <t>Prolongación de cuarentena</t>
  </si>
  <si>
    <t>Incautación de especies</t>
  </si>
  <si>
    <t>AUTORIZACIÓN DE INICIO DE CUARENTENA</t>
  </si>
  <si>
    <t>ORDEN DE CUARENTENA</t>
  </si>
  <si>
    <t>Cantidad Declarada</t>
  </si>
  <si>
    <t>Nombre y firma de Funcionario</t>
  </si>
  <si>
    <t>Timbre Control Interno</t>
  </si>
  <si>
    <t>Observaciones:</t>
  </si>
  <si>
    <t>Agelas sceptrum</t>
  </si>
  <si>
    <t>Alpheus armatus</t>
  </si>
  <si>
    <t>Anubias barteri</t>
  </si>
  <si>
    <t>Aplysia dactylomela</t>
  </si>
  <si>
    <t>Aponogeton rigidifolius</t>
  </si>
  <si>
    <t>Artemia salina</t>
  </si>
  <si>
    <t>Astrea tecta</t>
  </si>
  <si>
    <t>Atya spinipes</t>
  </si>
  <si>
    <t>Atyopsis moluccensis</t>
  </si>
  <si>
    <t>Atyopsis spinipes</t>
  </si>
  <si>
    <t>Barclaya longifolia</t>
  </si>
  <si>
    <t>Barclaya motleyi</t>
  </si>
  <si>
    <t>Bolbitis heudelotii</t>
  </si>
  <si>
    <t>Cabomba aquatica</t>
  </si>
  <si>
    <t>Cabomba furcata</t>
  </si>
  <si>
    <t>Calcinus tibicen</t>
  </si>
  <si>
    <t>Caridina gracilirostris</t>
  </si>
  <si>
    <t>Caridina multidentata</t>
  </si>
  <si>
    <t>Ceratopteris thalictroides</t>
  </si>
  <si>
    <t>Cerithium litteratum</t>
  </si>
  <si>
    <t>Chaetomorpha linum</t>
  </si>
  <si>
    <t>Ciliopagurus strigatus</t>
  </si>
  <si>
    <t>Clibanarius tricolor</t>
  </si>
  <si>
    <t>Crinum calamistratum</t>
  </si>
  <si>
    <t>Cryptocoryne albida</t>
  </si>
  <si>
    <t>Cryptocoryne ciliata</t>
  </si>
  <si>
    <t>Cryptocoryne cordata</t>
  </si>
  <si>
    <t>Cryptocoryne crispatula</t>
  </si>
  <si>
    <t xml:space="preserve">Cryptocoryne longicauda </t>
  </si>
  <si>
    <t>Cryptocoryne parva</t>
  </si>
  <si>
    <t>Cryptocoryne undulata</t>
  </si>
  <si>
    <t>Cryptocoryne walkeri</t>
  </si>
  <si>
    <t>Cryptocoryne wendtii</t>
  </si>
  <si>
    <t>Cyperus helferi</t>
  </si>
  <si>
    <t>Dardanus calidus</t>
  </si>
  <si>
    <t xml:space="preserve">Dardanus pedunculatus </t>
  </si>
  <si>
    <t>Diadema setosum</t>
  </si>
  <si>
    <t>Didiplis diandra</t>
  </si>
  <si>
    <t>Echinodorus amazonicus</t>
  </si>
  <si>
    <t>Echinodorus angustifolius</t>
  </si>
  <si>
    <t>Echinodorus bleheri</t>
  </si>
  <si>
    <t>Echinodorus grandiloflorus</t>
  </si>
  <si>
    <t>Echinodorus horizontalis</t>
  </si>
  <si>
    <t>Echinodorus macrophyllus</t>
  </si>
  <si>
    <t>Echinodorus oriental</t>
  </si>
  <si>
    <t>Echinodorus paleofolius</t>
  </si>
  <si>
    <t>Echinodorus parviflorus</t>
  </si>
  <si>
    <t>Echinodorus peruensis</t>
  </si>
  <si>
    <t>Echinodorus quadricostatus</t>
  </si>
  <si>
    <t>Echinodorus rose</t>
  </si>
  <si>
    <t>Echinodorus schlueteri</t>
  </si>
  <si>
    <t>Echinometra mathaei</t>
  </si>
  <si>
    <t>Echinometra viridis</t>
  </si>
  <si>
    <t>Ectyoplasia ferox</t>
  </si>
  <si>
    <t>Inspección Sernapesca</t>
  </si>
  <si>
    <t>Eucidaris tribuloides</t>
  </si>
  <si>
    <t>Eusteralis stellata</t>
  </si>
  <si>
    <t>Halimeda discoidea</t>
  </si>
  <si>
    <t>Halimeda goreaui</t>
  </si>
  <si>
    <t>Hygrophila corymbosa</t>
  </si>
  <si>
    <t>Hygrophila difformis</t>
  </si>
  <si>
    <t>Hygrophila guianensis</t>
  </si>
  <si>
    <t>Hygrophila polyesperma</t>
  </si>
  <si>
    <t>Hymenocera picta</t>
  </si>
  <si>
    <t>Lima scabra</t>
  </si>
  <si>
    <t>Limnophila aquatica</t>
  </si>
  <si>
    <t>Limnophila aromatica</t>
  </si>
  <si>
    <t>Limnophila sessiliflora</t>
  </si>
  <si>
    <t>Limulus polyphemus</t>
  </si>
  <si>
    <t xml:space="preserve">Linckia guildingii </t>
  </si>
  <si>
    <t xml:space="preserve">Lithopoma tectum </t>
  </si>
  <si>
    <t xml:space="preserve">Litopenaeus vannamei </t>
  </si>
  <si>
    <t>Ludwigia arcuata</t>
  </si>
  <si>
    <t>Ludwigia grandulosa</t>
  </si>
  <si>
    <t>Lysmata amboinensis</t>
  </si>
  <si>
    <t>Lysmata debelius</t>
  </si>
  <si>
    <t>Lysmata grabhami</t>
  </si>
  <si>
    <t>Lysmata wurdemanni</t>
  </si>
  <si>
    <t>Lytechinus variegatus</t>
  </si>
  <si>
    <t>Macrobrachium assamense</t>
  </si>
  <si>
    <t>Macrobrachium carcinus</t>
  </si>
  <si>
    <t>Macrobrachium rosenbergii</t>
  </si>
  <si>
    <t>Micranthemum umbrosum</t>
  </si>
  <si>
    <t>Myriophyllum matogrossense</t>
  </si>
  <si>
    <t>Neocaridina heteropoda</t>
  </si>
  <si>
    <t>Nesaea crassicaulis</t>
  </si>
  <si>
    <t>Nomaphila corymbosa</t>
  </si>
  <si>
    <t>Nymphaea mexicana</t>
  </si>
  <si>
    <t>Nymphaea pubescens</t>
  </si>
  <si>
    <t>Nymphaea rubra</t>
  </si>
  <si>
    <t>Nymphaea stellata</t>
  </si>
  <si>
    <t>Nymphaea zenkeri</t>
  </si>
  <si>
    <t>Ophioderma brevicaudum</t>
  </si>
  <si>
    <t>Oreaster reticulatus</t>
  </si>
  <si>
    <t>Paguristes anomalus</t>
  </si>
  <si>
    <t>Paguristes cadenati</t>
  </si>
  <si>
    <t xml:space="preserve">Penicillus capitatus </t>
  </si>
  <si>
    <t>Periclimenes brevicarpalis</t>
  </si>
  <si>
    <t xml:space="preserve">Periclimenes pedersoni </t>
  </si>
  <si>
    <t>Periclimenes yucatanicus</t>
  </si>
  <si>
    <t>Pomacea bridgesi</t>
  </si>
  <si>
    <t>Protula bispiralis</t>
  </si>
  <si>
    <t>Ampullaria cuprina</t>
  </si>
  <si>
    <t>Aponogeton ulvaceus</t>
  </si>
  <si>
    <t>Aponogeton undulatus</t>
  </si>
  <si>
    <t>Cabomba caroliniana</t>
  </si>
  <si>
    <t>Cabomba piauhyensis</t>
  </si>
  <si>
    <t>Caridina japonica</t>
  </si>
  <si>
    <t>Crinum natans</t>
  </si>
  <si>
    <t>Cryptocoryne affinis</t>
  </si>
  <si>
    <t>Cryptocoryne beckettii</t>
  </si>
  <si>
    <t>Cryptocoryne pontederiifolia</t>
  </si>
  <si>
    <t>Cryptocoryne willisii</t>
  </si>
  <si>
    <t>Echinodorus cordifolius</t>
  </si>
  <si>
    <t>Echinodorus tenellus</t>
  </si>
  <si>
    <t>Hemianthus micranthemoides</t>
  </si>
  <si>
    <t>Hygroryza aristata</t>
  </si>
  <si>
    <t>Ludwigia inclinata</t>
  </si>
  <si>
    <t>Ludwigia repens</t>
  </si>
  <si>
    <t xml:space="preserve">Macrobrachium nipponense </t>
  </si>
  <si>
    <t>Marisa cornuarietis</t>
  </si>
  <si>
    <t>Myriophyllum aquaticum</t>
  </si>
  <si>
    <t>Nymphaea lotus</t>
  </si>
  <si>
    <t>Octopus bimaculoides</t>
  </si>
  <si>
    <t>Octopus vulgaris</t>
  </si>
  <si>
    <t>Phyllanthus fluitans</t>
  </si>
  <si>
    <t>Pomacea canaliculata</t>
  </si>
  <si>
    <t>Pomacea paludosa</t>
  </si>
  <si>
    <t>Rotala nanjenshan</t>
  </si>
  <si>
    <t>Rotala rotundifolia</t>
  </si>
  <si>
    <t>Rotala wallichii</t>
  </si>
  <si>
    <t>Sagittaria subulata</t>
  </si>
  <si>
    <t>Tonina fluviatilis</t>
  </si>
  <si>
    <t>Uca pugnax</t>
  </si>
  <si>
    <t>Vallisneria americana</t>
  </si>
  <si>
    <t>Vallisneria spiralis</t>
  </si>
  <si>
    <t>Abramites</t>
  </si>
  <si>
    <t>Abudefduf</t>
  </si>
  <si>
    <t>Acanthicus</t>
  </si>
  <si>
    <t>Acanthodoras</t>
  </si>
  <si>
    <t>Acanthostracion</t>
  </si>
  <si>
    <t>Acanthurus</t>
  </si>
  <si>
    <t>Acantopsis</t>
  </si>
  <si>
    <t>Acarichthys</t>
  </si>
  <si>
    <t>Acaronia</t>
  </si>
  <si>
    <t>Acestrorhynchus</t>
  </si>
  <si>
    <t>Achirus</t>
  </si>
  <si>
    <t>Acropora</t>
  </si>
  <si>
    <t>Aequidens</t>
  </si>
  <si>
    <t>Agamyxis</t>
  </si>
  <si>
    <t>Aguarunichthys</t>
  </si>
  <si>
    <t>Alectis</t>
  </si>
  <si>
    <t>Alestopetersius</t>
  </si>
  <si>
    <t>Altolamprologus</t>
  </si>
  <si>
    <t>Amblydoras</t>
  </si>
  <si>
    <t>Amblyeleotris</t>
  </si>
  <si>
    <t>Amblygobius</t>
  </si>
  <si>
    <t>Amphilophus</t>
  </si>
  <si>
    <t>Amphiprion</t>
  </si>
  <si>
    <t>Anabas</t>
  </si>
  <si>
    <t>Anableps</t>
  </si>
  <si>
    <t>Anadoras</t>
  </si>
  <si>
    <t>Anampses</t>
  </si>
  <si>
    <t>Ancistrus</t>
  </si>
  <si>
    <t>Anisotremus</t>
  </si>
  <si>
    <t>Anomalops</t>
  </si>
  <si>
    <t>Anostomus</t>
  </si>
  <si>
    <t>Antennarius</t>
  </si>
  <si>
    <t>Aphyocharax</t>
  </si>
  <si>
    <t>Aphyosemion</t>
  </si>
  <si>
    <t>Apistogramma</t>
  </si>
  <si>
    <t>Apistogrammoides</t>
  </si>
  <si>
    <t>Aplocheilus</t>
  </si>
  <si>
    <t>Apogon</t>
  </si>
  <si>
    <t>Apolemichthys</t>
  </si>
  <si>
    <t>Apteronotus</t>
  </si>
  <si>
    <t>Arapaima</t>
  </si>
  <si>
    <t>Archocentrus</t>
  </si>
  <si>
    <t>Archoplites</t>
  </si>
  <si>
    <t>Aristochromis</t>
  </si>
  <si>
    <t>Arius</t>
  </si>
  <si>
    <t>Arothron</t>
  </si>
  <si>
    <t>Aspidoras</t>
  </si>
  <si>
    <t>Assessor</t>
  </si>
  <si>
    <t>Astatotilapia</t>
  </si>
  <si>
    <t>Astrodoras</t>
  </si>
  <si>
    <t>Astronotus</t>
  </si>
  <si>
    <t>Astyanax</t>
  </si>
  <si>
    <t>Atractosteus</t>
  </si>
  <si>
    <t>Auchenipterichthys</t>
  </si>
  <si>
    <t>Aulonocara</t>
  </si>
  <si>
    <t>Aulonocranus</t>
  </si>
  <si>
    <t>Austrofundulus</t>
  </si>
  <si>
    <t>Austrolebias</t>
  </si>
  <si>
    <t>Axelrodia</t>
  </si>
  <si>
    <t>Badis</t>
  </si>
  <si>
    <t>Bagarius</t>
  </si>
  <si>
    <t>Balantiocheilos</t>
  </si>
  <si>
    <t>Balistapus</t>
  </si>
  <si>
    <t>Balistes</t>
  </si>
  <si>
    <t>Balistoides</t>
  </si>
  <si>
    <t>Barbichthys</t>
  </si>
  <si>
    <t>Barbodes</t>
  </si>
  <si>
    <t>Barbonymus</t>
  </si>
  <si>
    <t>Barbus</t>
  </si>
  <si>
    <t>Bedotia</t>
  </si>
  <si>
    <t>Belontia</t>
  </si>
  <si>
    <t>Benthochromis</t>
  </si>
  <si>
    <t>Betta</t>
  </si>
  <si>
    <t>Biotodoma</t>
  </si>
  <si>
    <t>Bodianus</t>
  </si>
  <si>
    <t>Boehlkea</t>
  </si>
  <si>
    <t>Boraras</t>
  </si>
  <si>
    <t>Botia</t>
  </si>
  <si>
    <t>Boulengerella</t>
  </si>
  <si>
    <t>Boulengerochromis</t>
  </si>
  <si>
    <t>Brachychalcinus</t>
  </si>
  <si>
    <t>Brachygobius</t>
  </si>
  <si>
    <t>Brachyhypopomus</t>
  </si>
  <si>
    <t>Brachyplatystoma</t>
  </si>
  <si>
    <t>Brochis</t>
  </si>
  <si>
    <t>Brycinus</t>
  </si>
  <si>
    <t>Brycon</t>
  </si>
  <si>
    <t>Buccochromis</t>
  </si>
  <si>
    <t>Bunocephalichthys</t>
  </si>
  <si>
    <t>Bunocephalus</t>
  </si>
  <si>
    <t>Butis</t>
  </si>
  <si>
    <t>Caecomastacembelus</t>
  </si>
  <si>
    <t>Caenotropus</t>
  </si>
  <si>
    <t>Callichthys</t>
  </si>
  <si>
    <t>Callochromis</t>
  </si>
  <si>
    <t>Calloplesiops</t>
  </si>
  <si>
    <t>Calophysus</t>
  </si>
  <si>
    <t>Campylomormyrus</t>
  </si>
  <si>
    <t>Canthigaster</t>
  </si>
  <si>
    <t>Capoeta</t>
  </si>
  <si>
    <t>Caquetaia</t>
  </si>
  <si>
    <t>Carassius</t>
  </si>
  <si>
    <t>Carcharhinus</t>
  </si>
  <si>
    <t>Carnegiella</t>
  </si>
  <si>
    <t>Centropyge</t>
  </si>
  <si>
    <t>Cephalopholis</t>
  </si>
  <si>
    <t>Cetopsis</t>
  </si>
  <si>
    <t>Chaca</t>
  </si>
  <si>
    <t>Chaetodermis</t>
  </si>
  <si>
    <t>Chaetodipterus</t>
  </si>
  <si>
    <t>Chaetodon</t>
  </si>
  <si>
    <t>Chaetodonplus</t>
  </si>
  <si>
    <t>Chaetodontoplus</t>
  </si>
  <si>
    <t>Chaetostoma</t>
  </si>
  <si>
    <t>Chalceus</t>
  </si>
  <si>
    <t>Chalinochromis</t>
  </si>
  <si>
    <t>Champsochromis</t>
  </si>
  <si>
    <t>Chanda</t>
  </si>
  <si>
    <t>Channa</t>
  </si>
  <si>
    <t>Characidium</t>
  </si>
  <si>
    <t>Charax</t>
  </si>
  <si>
    <t>Cheilochromis</t>
  </si>
  <si>
    <t>Chela</t>
  </si>
  <si>
    <t>Chelmon</t>
  </si>
  <si>
    <t>Chelmonops</t>
  </si>
  <si>
    <t>Chilodus</t>
  </si>
  <si>
    <t>Chilomycterus</t>
  </si>
  <si>
    <t>Chiloscyllium</t>
  </si>
  <si>
    <t>Chilotilapia</t>
  </si>
  <si>
    <t>Chitala</t>
  </si>
  <si>
    <t>Chromileptes</t>
  </si>
  <si>
    <t>Chromis</t>
  </si>
  <si>
    <t>Chrysiptera</t>
  </si>
  <si>
    <t>Chylomycterus</t>
  </si>
  <si>
    <t>Cichla</t>
  </si>
  <si>
    <t>Cichlasoma</t>
  </si>
  <si>
    <t>Cirrhilabrus</t>
  </si>
  <si>
    <t>Cirrhitichthys</t>
  </si>
  <si>
    <t>Cirrhitops</t>
  </si>
  <si>
    <t>Cirrhitus</t>
  </si>
  <si>
    <t>Cleithracara</t>
  </si>
  <si>
    <t>Cobitis</t>
  </si>
  <si>
    <t>Colisa</t>
  </si>
  <si>
    <t>Colomesus</t>
  </si>
  <si>
    <t>Colossoma</t>
  </si>
  <si>
    <t>Copadichromis</t>
  </si>
  <si>
    <t>Copeina</t>
  </si>
  <si>
    <t>Copella</t>
  </si>
  <si>
    <t>Coradion</t>
  </si>
  <si>
    <t>Coris</t>
  </si>
  <si>
    <t>Corydoras</t>
  </si>
  <si>
    <t>Corynopoma</t>
  </si>
  <si>
    <t>Coryphopterus</t>
  </si>
  <si>
    <t>Crenicara</t>
  </si>
  <si>
    <t>Crenicichla</t>
  </si>
  <si>
    <t>Crenuchus</t>
  </si>
  <si>
    <t>Cromileptes</t>
  </si>
  <si>
    <t>Crossocheilus</t>
  </si>
  <si>
    <t>Cryptocentrus</t>
  </si>
  <si>
    <t>Ctenobrycon</t>
  </si>
  <si>
    <t>Ctenochaetus</t>
  </si>
  <si>
    <t>Ctenochateus</t>
  </si>
  <si>
    <t>Ctenogobiops</t>
  </si>
  <si>
    <t>Ctenolucius</t>
  </si>
  <si>
    <t>Ctenopharyngodon</t>
  </si>
  <si>
    <t>Ctenopis</t>
  </si>
  <si>
    <t>Ctenopoma</t>
  </si>
  <si>
    <t>Cyathopharynx</t>
  </si>
  <si>
    <t>Cynolebias</t>
  </si>
  <si>
    <t>Cynotilapia</t>
  </si>
  <si>
    <t>Cyphotilapia</t>
  </si>
  <si>
    <t>Cyprichromis</t>
  </si>
  <si>
    <t>Cyprinocirrhites</t>
  </si>
  <si>
    <t>Cyprinus</t>
  </si>
  <si>
    <t>Cyrtocara</t>
  </si>
  <si>
    <t>Dactyloptena</t>
  </si>
  <si>
    <t>Danio</t>
  </si>
  <si>
    <t>Dascyllus</t>
  </si>
  <si>
    <t>Datnioides</t>
  </si>
  <si>
    <t>Dekeyseria</t>
  </si>
  <si>
    <t>Dendrochirus</t>
  </si>
  <si>
    <t>Dermogenys</t>
  </si>
  <si>
    <t>Devario</t>
  </si>
  <si>
    <t>Dianema</t>
  </si>
  <si>
    <t>Dicrossus</t>
  </si>
  <si>
    <t>Dimidiochromis</t>
  </si>
  <si>
    <t>Diodon</t>
  </si>
  <si>
    <t>Distichodus</t>
  </si>
  <si>
    <t>Dunkerocampus</t>
  </si>
  <si>
    <t>Echeneis</t>
  </si>
  <si>
    <t>Echidna</t>
  </si>
  <si>
    <t>Ecsenius</t>
  </si>
  <si>
    <t>Eigenmannia</t>
  </si>
  <si>
    <t>Elacatinus</t>
  </si>
  <si>
    <t>Electrophorus</t>
  </si>
  <si>
    <t>Emblemaria</t>
  </si>
  <si>
    <t>Enchelycore</t>
  </si>
  <si>
    <t>Enneacampus</t>
  </si>
  <si>
    <t>Enneacanthus</t>
  </si>
  <si>
    <t>Epalzeorhynchos</t>
  </si>
  <si>
    <t>Epibulus</t>
  </si>
  <si>
    <t>Epinephelus</t>
  </si>
  <si>
    <t>Epiplatys</t>
  </si>
  <si>
    <t>Equetus</t>
  </si>
  <si>
    <t>Eremophilus</t>
  </si>
  <si>
    <t>Eretmodus</t>
  </si>
  <si>
    <t>Erpetoichthys</t>
  </si>
  <si>
    <t>Etroplus</t>
  </si>
  <si>
    <t>Eurypegasus</t>
  </si>
  <si>
    <t>Exallias</t>
  </si>
  <si>
    <t>Exodon</t>
  </si>
  <si>
    <t>Farlowella</t>
  </si>
  <si>
    <t>Forcipiger</t>
  </si>
  <si>
    <t>Fossorochromis</t>
  </si>
  <si>
    <t>Fundulopanchax</t>
  </si>
  <si>
    <t>Garra</t>
  </si>
  <si>
    <t>Gasteropelecus</t>
  </si>
  <si>
    <t>Gasterosteus</t>
  </si>
  <si>
    <t>Geophagus</t>
  </si>
  <si>
    <t>Gephyrocharax</t>
  </si>
  <si>
    <t>Ginglymostoma</t>
  </si>
  <si>
    <t>Glossolepis</t>
  </si>
  <si>
    <t>Glyptoperichthys</t>
  </si>
  <si>
    <t>Gnathochromis</t>
  </si>
  <si>
    <t>Gnatholebias</t>
  </si>
  <si>
    <t>Gnathonemus</t>
  </si>
  <si>
    <t>Gobiodes</t>
  </si>
  <si>
    <t>Gobiodon</t>
  </si>
  <si>
    <t>Gobiosoma</t>
  </si>
  <si>
    <t>Gomphosus</t>
  </si>
  <si>
    <t>Goslinia</t>
  </si>
  <si>
    <t>Gramma</t>
  </si>
  <si>
    <t>Grammistes</t>
  </si>
  <si>
    <t>Greenwoodochromis</t>
  </si>
  <si>
    <t>Gymnocorymbus</t>
  </si>
  <si>
    <t>Gymnogeophagus</t>
  </si>
  <si>
    <t>Gymnomuraena</t>
  </si>
  <si>
    <t>Gymnothorax</t>
  </si>
  <si>
    <t>Gymnotus</t>
  </si>
  <si>
    <t>Gyrinocheilus</t>
  </si>
  <si>
    <t>Halichoeres</t>
  </si>
  <si>
    <t>Hampala</t>
  </si>
  <si>
    <t>Haplochromis</t>
  </si>
  <si>
    <t>Hasemania</t>
  </si>
  <si>
    <t>Helostoma</t>
  </si>
  <si>
    <t>Hemibagrus</t>
  </si>
  <si>
    <t>Hemichromis</t>
  </si>
  <si>
    <t>Hemigrammus</t>
  </si>
  <si>
    <t>Hemiodontichthys</t>
  </si>
  <si>
    <t>Hemiodus</t>
  </si>
  <si>
    <t>Hemisorubim</t>
  </si>
  <si>
    <t>Hemitaurichthys</t>
  </si>
  <si>
    <t>Heniochus</t>
  </si>
  <si>
    <t>Heros</t>
  </si>
  <si>
    <t>Hexanematichthys</t>
  </si>
  <si>
    <t>Hippocampus</t>
  </si>
  <si>
    <t>Histrio</t>
  </si>
  <si>
    <t>Holacanthus</t>
  </si>
  <si>
    <t>Homaloptera</t>
  </si>
  <si>
    <t>Hoplosternum</t>
  </si>
  <si>
    <t>Horabagrus</t>
  </si>
  <si>
    <t>Hydrolycus</t>
  </si>
  <si>
    <t>Hyphessobrycon</t>
  </si>
  <si>
    <t>Hypoclinemus</t>
  </si>
  <si>
    <t>Hypoplectrus</t>
  </si>
  <si>
    <t>Hypoptopoma</t>
  </si>
  <si>
    <t>Hypostomus</t>
  </si>
  <si>
    <t>Hypselecara</t>
  </si>
  <si>
    <t>Iguanodectes</t>
  </si>
  <si>
    <t>Indostomus</t>
  </si>
  <si>
    <t>Inlecupris</t>
  </si>
  <si>
    <t>Inpaichthys</t>
  </si>
  <si>
    <t>Iodotropheus</t>
  </si>
  <si>
    <t>Iriatherina</t>
  </si>
  <si>
    <t>Istiblennius</t>
  </si>
  <si>
    <t>Jordanella</t>
  </si>
  <si>
    <t>Julidochromis</t>
  </si>
  <si>
    <t>Kryptopterus</t>
  </si>
  <si>
    <t>Labeo</t>
  </si>
  <si>
    <t>Labeotropheus</t>
  </si>
  <si>
    <t>Labidochromis</t>
  </si>
  <si>
    <t>Labrichthys</t>
  </si>
  <si>
    <t>Labroides</t>
  </si>
  <si>
    <t>Lactophrys</t>
  </si>
  <si>
    <t>Lactoria</t>
  </si>
  <si>
    <t>Laetacara</t>
  </si>
  <si>
    <t>Lamontichthys</t>
  </si>
  <si>
    <t>Lamprologus</t>
  </si>
  <si>
    <t>Leiarius</t>
  </si>
  <si>
    <t>Lepidiolamprologus</t>
  </si>
  <si>
    <t>Lepidosiren</t>
  </si>
  <si>
    <t>Lepisosteus</t>
  </si>
  <si>
    <t>Lepomis</t>
  </si>
  <si>
    <t>Leporacanthicus</t>
  </si>
  <si>
    <t>Leporinus</t>
  </si>
  <si>
    <t>Leptobarbus</t>
  </si>
  <si>
    <t>Leptobotia</t>
  </si>
  <si>
    <t>Lethrinops</t>
  </si>
  <si>
    <t>Limia</t>
  </si>
  <si>
    <t>Liopropoma</t>
  </si>
  <si>
    <t>Liosomadoras</t>
  </si>
  <si>
    <t>Lipophrys</t>
  </si>
  <si>
    <t>Lo</t>
  </si>
  <si>
    <t>Lobochilotes</t>
  </si>
  <si>
    <t>Luciocephalus</t>
  </si>
  <si>
    <t>Luciosoma</t>
  </si>
  <si>
    <t>Lutjanus</t>
  </si>
  <si>
    <t>Lythrypnus</t>
  </si>
  <si>
    <t>Macrognathus</t>
  </si>
  <si>
    <t>Macropharyngodon</t>
  </si>
  <si>
    <t>Macropodus</t>
  </si>
  <si>
    <t>Malacoctenus</t>
  </si>
  <si>
    <t>Marosatherina</t>
  </si>
  <si>
    <t>Mastacembelus</t>
  </si>
  <si>
    <t>Maylandia</t>
  </si>
  <si>
    <t>Megalamphodus</t>
  </si>
  <si>
    <t>Megalompodus</t>
  </si>
  <si>
    <t>Meiacanthus</t>
  </si>
  <si>
    <t>Melanocharacidium</t>
  </si>
  <si>
    <t>Melanochromis</t>
  </si>
  <si>
    <t>Melanotaenia</t>
  </si>
  <si>
    <t>Melichthys</t>
  </si>
  <si>
    <t>Merodontotus</t>
  </si>
  <si>
    <t>Mesonauta</t>
  </si>
  <si>
    <t>Mesonoemacheilus</t>
  </si>
  <si>
    <t>Metynnis</t>
  </si>
  <si>
    <t>Microctenopoma</t>
  </si>
  <si>
    <t>Microglanis</t>
  </si>
  <si>
    <t>Microrasbora</t>
  </si>
  <si>
    <t>Microspathodon</t>
  </si>
  <si>
    <t>Mikrogeophagus</t>
  </si>
  <si>
    <t>Mirolabrichthys</t>
  </si>
  <si>
    <t>Misgurnus</t>
  </si>
  <si>
    <t>Moenkhausia</t>
  </si>
  <si>
    <t>Monacanthus</t>
  </si>
  <si>
    <t>Monocirrhus</t>
  </si>
  <si>
    <t>Monodactylus</t>
  </si>
  <si>
    <t>Monopterus</t>
  </si>
  <si>
    <t>Myleus</t>
  </si>
  <si>
    <t>Myloplus</t>
  </si>
  <si>
    <t>Mylossoma</t>
  </si>
  <si>
    <t>Myrichthys</t>
  </si>
  <si>
    <t>Mystus</t>
  </si>
  <si>
    <t>Nandopsis</t>
  </si>
  <si>
    <t>Nandus</t>
  </si>
  <si>
    <t>Nannacara</t>
  </si>
  <si>
    <t>Nannobrycon</t>
  </si>
  <si>
    <t>Nannostomus</t>
  </si>
  <si>
    <t>Nanochromis</t>
  </si>
  <si>
    <t>Narcine</t>
  </si>
  <si>
    <t>Naso</t>
  </si>
  <si>
    <t>Negaprion</t>
  </si>
  <si>
    <t>Nemacheilus</t>
  </si>
  <si>
    <t>Nemadoras</t>
  </si>
  <si>
    <t>Nemateleotris</t>
  </si>
  <si>
    <t>Nematobrycon</t>
  </si>
  <si>
    <t>Nematolebias</t>
  </si>
  <si>
    <t>Neocirrhites</t>
  </si>
  <si>
    <t>Neoglyphidodon</t>
  </si>
  <si>
    <t>Neolamprologus</t>
  </si>
  <si>
    <t>Neoniphon</t>
  </si>
  <si>
    <t>Neosynchiropus</t>
  </si>
  <si>
    <t>Nimbochromis</t>
  </si>
  <si>
    <t>Nomaphila</t>
  </si>
  <si>
    <t>Nomorhamphus</t>
  </si>
  <si>
    <t>Notesthes</t>
  </si>
  <si>
    <t>Nothobranchius</t>
  </si>
  <si>
    <t>Notobranchius</t>
  </si>
  <si>
    <t>Notopterus</t>
  </si>
  <si>
    <t>Novaculichthys</t>
  </si>
  <si>
    <t>Odonus</t>
  </si>
  <si>
    <t>Ompok</t>
  </si>
  <si>
    <t>Ophthalmotilapia</t>
  </si>
  <si>
    <t>Opistognathus</t>
  </si>
  <si>
    <t>Oryzias</t>
  </si>
  <si>
    <t>Osphronemus</t>
  </si>
  <si>
    <t>Osteochilus</t>
  </si>
  <si>
    <t>Osteoglossum</t>
  </si>
  <si>
    <t>Ostracion</t>
  </si>
  <si>
    <t>Otocinclus</t>
  </si>
  <si>
    <t>Otopharynx</t>
  </si>
  <si>
    <t>Oxycirrhites</t>
  </si>
  <si>
    <t>Oxyeleotris</t>
  </si>
  <si>
    <t>Oxymonacanthus</t>
  </si>
  <si>
    <t>Panaque</t>
  </si>
  <si>
    <t>Panchax</t>
  </si>
  <si>
    <t>Pangasius</t>
  </si>
  <si>
    <t>Pangio</t>
  </si>
  <si>
    <t>Pantodon</t>
  </si>
  <si>
    <t>Parablennius</t>
  </si>
  <si>
    <t>Paracanthurus</t>
  </si>
  <si>
    <t>Paracheilinus</t>
  </si>
  <si>
    <t>Paracheirodon</t>
  </si>
  <si>
    <t>Parachromis</t>
  </si>
  <si>
    <t>Paracirrhites</t>
  </si>
  <si>
    <t>Paracyprichromis</t>
  </si>
  <si>
    <t>Paragobiodon</t>
  </si>
  <si>
    <t>Parambassis</t>
  </si>
  <si>
    <t>Parasphaerichthys</t>
  </si>
  <si>
    <t>Paratheraps</t>
  </si>
  <si>
    <t>Paratilapia</t>
  </si>
  <si>
    <t>Paratrygon</t>
  </si>
  <si>
    <t>Parauchenipterus</t>
  </si>
  <si>
    <t>Pareques</t>
  </si>
  <si>
    <t>Parosphromenus</t>
  </si>
  <si>
    <t>Paulicea</t>
  </si>
  <si>
    <t>Peckoltia</t>
  </si>
  <si>
    <t>Pelmatochromis</t>
  </si>
  <si>
    <t>Pelvicachromis</t>
  </si>
  <si>
    <t>Periophthalmus</t>
  </si>
  <si>
    <t>Perrunichthys</t>
  </si>
  <si>
    <t>Pervagor</t>
  </si>
  <si>
    <t>Pesaunthias</t>
  </si>
  <si>
    <t>Petitella</t>
  </si>
  <si>
    <t>Petrochromis</t>
  </si>
  <si>
    <t>Petrotilapia</t>
  </si>
  <si>
    <t>Phenacogaster</t>
  </si>
  <si>
    <t>Phenacogrammus</t>
  </si>
  <si>
    <t>Pholidichthys</t>
  </si>
  <si>
    <t>Phractocephalus</t>
  </si>
  <si>
    <t>Piabucina</t>
  </si>
  <si>
    <t>Piabucus</t>
  </si>
  <si>
    <t>Piaractus</t>
  </si>
  <si>
    <t>Pimelodella</t>
  </si>
  <si>
    <t>Pimelodus</t>
  </si>
  <si>
    <t>Placidochromis</t>
  </si>
  <si>
    <t>Platax</t>
  </si>
  <si>
    <t>Platydoras</t>
  </si>
  <si>
    <t>Platynematichthys</t>
  </si>
  <si>
    <t>Platysilurus</t>
  </si>
  <si>
    <t>Platystomatichthys</t>
  </si>
  <si>
    <t>Plesiotrygon</t>
  </si>
  <si>
    <t>Plotosus</t>
  </si>
  <si>
    <t>Poecilia</t>
  </si>
  <si>
    <t>Polycentrus</t>
  </si>
  <si>
    <t>Polypterus</t>
  </si>
  <si>
    <t>Pomacanthus</t>
  </si>
  <si>
    <t>Pomacentrus</t>
  </si>
  <si>
    <t>Poptella</t>
  </si>
  <si>
    <t>Potamotrygon</t>
  </si>
  <si>
    <t>Premnas</t>
  </si>
  <si>
    <t>Prionobrama</t>
  </si>
  <si>
    <t>Pristella</t>
  </si>
  <si>
    <t>Procatopus</t>
  </si>
  <si>
    <t>Protomelas</t>
  </si>
  <si>
    <t>Protopterus</t>
  </si>
  <si>
    <t>Pseudambassis</t>
  </si>
  <si>
    <t>Pseudanos</t>
  </si>
  <si>
    <t>Pseudanthias</t>
  </si>
  <si>
    <t>Pseudepiplatys</t>
  </si>
  <si>
    <t>Pseudocheilinus</t>
  </si>
  <si>
    <t>Pseudochromis</t>
  </si>
  <si>
    <t>Pseudogastromyzon</t>
  </si>
  <si>
    <t>Pseudohemiodon</t>
  </si>
  <si>
    <t>Pseudomystus</t>
  </si>
  <si>
    <t>Pseudopimelodus</t>
  </si>
  <si>
    <t>Pseudoplatystoma</t>
  </si>
  <si>
    <t>Pseudotropheus</t>
  </si>
  <si>
    <t>Pterapogon</t>
  </si>
  <si>
    <t>Ptereleotris</t>
  </si>
  <si>
    <t>Pterois</t>
  </si>
  <si>
    <t>Pterophyllum</t>
  </si>
  <si>
    <t>Pundamilia</t>
  </si>
  <si>
    <t>Puntius</t>
  </si>
  <si>
    <t>Pygoplites</t>
  </si>
  <si>
    <t>Pyrrhulina</t>
  </si>
  <si>
    <t>Rasbora</t>
  </si>
  <si>
    <t>Reganochromis</t>
  </si>
  <si>
    <t>Rhamphichthys</t>
  </si>
  <si>
    <t>Rhinecanthus</t>
  </si>
  <si>
    <t>Rhinomuraena</t>
  </si>
  <si>
    <t>Rineloricaria</t>
  </si>
  <si>
    <t>Rivulus</t>
  </si>
  <si>
    <t>Salarias</t>
  </si>
  <si>
    <t>Sargocentron</t>
  </si>
  <si>
    <t>Satanoperca</t>
  </si>
  <si>
    <t>Scartella</t>
  </si>
  <si>
    <t>Scarus</t>
  </si>
  <si>
    <t>Scatophagus</t>
  </si>
  <si>
    <t>Sciaenochromis</t>
  </si>
  <si>
    <t>Selene</t>
  </si>
  <si>
    <t>Selenotoca</t>
  </si>
  <si>
    <t>Semaprochilodus</t>
  </si>
  <si>
    <t>Serranus</t>
  </si>
  <si>
    <t>Siganus</t>
  </si>
  <si>
    <t>Signigobius</t>
  </si>
  <si>
    <t>Silurichthys</t>
  </si>
  <si>
    <t>Simochromis</t>
  </si>
  <si>
    <t>Simpsonichthys</t>
  </si>
  <si>
    <t>Sorubim</t>
  </si>
  <si>
    <t>Sparisoma</t>
  </si>
  <si>
    <t>Spatuloricaria</t>
  </si>
  <si>
    <t>Sphaeramia</t>
  </si>
  <si>
    <t>Sphaerichthys</t>
  </si>
  <si>
    <t>Sphoeroides</t>
  </si>
  <si>
    <t>Sphyrna</t>
  </si>
  <si>
    <t>Steatocranus</t>
  </si>
  <si>
    <t>Steatogenys</t>
  </si>
  <si>
    <t>Stegastes</t>
  </si>
  <si>
    <t>Sternopygus</t>
  </si>
  <si>
    <t>Stonogobiops</t>
  </si>
  <si>
    <t>Sturisomatichthys</t>
  </si>
  <si>
    <t>Sufflamen</t>
  </si>
  <si>
    <t>Sundadanio</t>
  </si>
  <si>
    <t>Symphysodon</t>
  </si>
  <si>
    <t>Synbranchus</t>
  </si>
  <si>
    <t>Synchiropus</t>
  </si>
  <si>
    <t>Syncrossus</t>
  </si>
  <si>
    <t>Synodontis</t>
  </si>
  <si>
    <t>Taeniacara</t>
  </si>
  <si>
    <t>Taenianotus</t>
  </si>
  <si>
    <t>Taeniura</t>
  </si>
  <si>
    <t>Tanganicodus</t>
  </si>
  <si>
    <t>Tanichthys</t>
  </si>
  <si>
    <t>Tatia</t>
  </si>
  <si>
    <t>Telmatherina</t>
  </si>
  <si>
    <t>Telmatochromis</t>
  </si>
  <si>
    <t>Terapon</t>
  </si>
  <si>
    <t>Tetragonopterus</t>
  </si>
  <si>
    <t>Tetraodon</t>
  </si>
  <si>
    <t>Thalassoma</t>
  </si>
  <si>
    <t>Thayeria</t>
  </si>
  <si>
    <t>Thoracocharax</t>
  </si>
  <si>
    <t>Thorichthys</t>
  </si>
  <si>
    <t>Tilapia</t>
  </si>
  <si>
    <t>Toxotes</t>
  </si>
  <si>
    <t>Triaenodon</t>
  </si>
  <si>
    <t>Trichogaster</t>
  </si>
  <si>
    <t>Trichopsis</t>
  </si>
  <si>
    <t>Triglachromis</t>
  </si>
  <si>
    <t>Trigonostigma</t>
  </si>
  <si>
    <t>Trinectes</t>
  </si>
  <si>
    <t>Triportheus</t>
  </si>
  <si>
    <t>Tropheus</t>
  </si>
  <si>
    <t>Tylochromis</t>
  </si>
  <si>
    <t>Tyrannochromis</t>
  </si>
  <si>
    <t>Uaru</t>
  </si>
  <si>
    <t>Urobatis</t>
  </si>
  <si>
    <t>Valenciennea</t>
  </si>
  <si>
    <t>Variabilichromis</t>
  </si>
  <si>
    <t>Vieja</t>
  </si>
  <si>
    <t>Wallago</t>
  </si>
  <si>
    <t>Xanthichthys</t>
  </si>
  <si>
    <t>Xenentodon</t>
  </si>
  <si>
    <t>Xenotilapia</t>
  </si>
  <si>
    <t>Xiphophorus</t>
  </si>
  <si>
    <t>Xyrichtys</t>
  </si>
  <si>
    <t>Yasuhikotakia</t>
  </si>
  <si>
    <t>Zanclus</t>
  </si>
  <si>
    <t>Zebrasoma</t>
  </si>
  <si>
    <t>Zungaro</t>
  </si>
  <si>
    <t>Acanthastrea</t>
  </si>
  <si>
    <t>Acanthella</t>
  </si>
  <si>
    <t>Actinodiscus</t>
  </si>
  <si>
    <t>Actinoporus</t>
  </si>
  <si>
    <t>Alcyonium</t>
  </si>
  <si>
    <t>Alveopora</t>
  </si>
  <si>
    <t>Anthelia</t>
  </si>
  <si>
    <t>Bartholomea</t>
  </si>
  <si>
    <t>Bispira</t>
  </si>
  <si>
    <t>Blastomussa</t>
  </si>
  <si>
    <t>Briareum</t>
  </si>
  <si>
    <t>Catalaphyllia</t>
  </si>
  <si>
    <t>Caulastrea</t>
  </si>
  <si>
    <t>Cerianthus</t>
  </si>
  <si>
    <t>Cladiella</t>
  </si>
  <si>
    <t>Clavularia</t>
  </si>
  <si>
    <t>Cliona</t>
  </si>
  <si>
    <t>Condylactis</t>
  </si>
  <si>
    <t>Corynactis</t>
  </si>
  <si>
    <t>Cynarina</t>
  </si>
  <si>
    <t>Dendronephthya</t>
  </si>
  <si>
    <t>Diodogorgia</t>
  </si>
  <si>
    <t>Discosoma</t>
  </si>
  <si>
    <t>Duncanopsammia</t>
  </si>
  <si>
    <t>Entacmaea</t>
  </si>
  <si>
    <t>Euphyllia</t>
  </si>
  <si>
    <t>Favia</t>
  </si>
  <si>
    <t>Favites</t>
  </si>
  <si>
    <t>Fungia</t>
  </si>
  <si>
    <t>Galaxea</t>
  </si>
  <si>
    <t>Goniopora</t>
  </si>
  <si>
    <t>Gorgonia</t>
  </si>
  <si>
    <t>Heliofungia</t>
  </si>
  <si>
    <t>Heliopora</t>
  </si>
  <si>
    <t>Herpolitha</t>
  </si>
  <si>
    <t>Heteractis</t>
  </si>
  <si>
    <t>Hydnophora</t>
  </si>
  <si>
    <t>Lemnalia</t>
  </si>
  <si>
    <t>Leptoria</t>
  </si>
  <si>
    <t>Litophyton</t>
  </si>
  <si>
    <t>Lobophyllia</t>
  </si>
  <si>
    <t>Lobophytum</t>
  </si>
  <si>
    <t>Merulina</t>
  </si>
  <si>
    <t>Millepora</t>
  </si>
  <si>
    <t>Montastrea</t>
  </si>
  <si>
    <t>Montipora</t>
  </si>
  <si>
    <t>Muricea</t>
  </si>
  <si>
    <t>Mycedium</t>
  </si>
  <si>
    <t>Nemenzophyllia</t>
  </si>
  <si>
    <t>Niphates</t>
  </si>
  <si>
    <t>Oulophyllia</t>
  </si>
  <si>
    <t>Palythoa</t>
  </si>
  <si>
    <t>Pavona</t>
  </si>
  <si>
    <t>Pectinia</t>
  </si>
  <si>
    <t>Phymanthus</t>
  </si>
  <si>
    <t>Physogyra</t>
  </si>
  <si>
    <t>Plerogyra</t>
  </si>
  <si>
    <t>Plexaura</t>
  </si>
  <si>
    <t>Pocillopora</t>
  </si>
  <si>
    <t>Porites</t>
  </si>
  <si>
    <t>Pseudoceratina</t>
  </si>
  <si>
    <t>Pseudoplexaura</t>
  </si>
  <si>
    <t>Pseudopterogorgia</t>
  </si>
  <si>
    <t>Pterogorgia</t>
  </si>
  <si>
    <t>Pterogorgoa</t>
  </si>
  <si>
    <t>Ricordea</t>
  </si>
  <si>
    <t>Sarcophyton</t>
  </si>
  <si>
    <t>Scolymia</t>
  </si>
  <si>
    <t>Seriatopora</t>
  </si>
  <si>
    <t>Sinularia</t>
  </si>
  <si>
    <t>Skamnarium</t>
  </si>
  <si>
    <t>Stichodactyla</t>
  </si>
  <si>
    <t>Stylophora</t>
  </si>
  <si>
    <t>Symphyllia</t>
  </si>
  <si>
    <t>Trachyphyllia</t>
  </si>
  <si>
    <t>Tubastrea</t>
  </si>
  <si>
    <t>Tubipora</t>
  </si>
  <si>
    <t>Turbinaria</t>
  </si>
  <si>
    <t>Xenia</t>
  </si>
  <si>
    <t>Zoanthus</t>
  </si>
  <si>
    <t>*** Grupo Algas ***</t>
  </si>
  <si>
    <t>*** Grupo Crustáceos ***</t>
  </si>
  <si>
    <t>*** Grupo Poliquetos ***</t>
  </si>
  <si>
    <t>*** Grupo Moluscos ***</t>
  </si>
  <si>
    <t>*** Grupo Plantas Acuáticas ***</t>
  </si>
  <si>
    <t>*** Grupo Equinodermos ***</t>
  </si>
  <si>
    <t>*** Grupo Poríferos ***</t>
  </si>
  <si>
    <t>*** Grupo Peces (géneros) ***</t>
  </si>
  <si>
    <t>*** Grupo Celenterados (géneros) ***</t>
  </si>
  <si>
    <t>Cantidad real arribada</t>
  </si>
  <si>
    <t>Total declarado</t>
  </si>
  <si>
    <t>Total arribado</t>
  </si>
  <si>
    <t>LEVANTAMIENTO DE CUARENTENA</t>
  </si>
  <si>
    <t>Ítem de ejemplares afectados</t>
  </si>
  <si>
    <t>Tratamiento</t>
  </si>
  <si>
    <t>Eventos</t>
  </si>
  <si>
    <t>Tipo de evento ocurrido</t>
  </si>
  <si>
    <t>Descripción del Evento</t>
  </si>
  <si>
    <t>Porcentaje</t>
  </si>
  <si>
    <t>Total</t>
  </si>
  <si>
    <t>REGISTRO DE MORTALIDAD EN EL PERIODO</t>
  </si>
  <si>
    <t>Mortalidad por día de cuarentena</t>
  </si>
  <si>
    <r>
      <t xml:space="preserve">Nombre Común     </t>
    </r>
    <r>
      <rPr>
        <sz val="8"/>
        <rFont val="Verdana"/>
        <family val="2"/>
      </rPr>
      <t>(descripción según factura)</t>
    </r>
  </si>
  <si>
    <r>
      <t xml:space="preserve">Nombre científico                      </t>
    </r>
    <r>
      <rPr>
        <sz val="8"/>
        <rFont val="Verdana"/>
        <family val="2"/>
      </rPr>
      <t>(</t>
    </r>
    <r>
      <rPr>
        <i/>
        <sz val="8"/>
        <rFont val="Verdana"/>
        <family val="2"/>
      </rPr>
      <t>Género + especie)</t>
    </r>
  </si>
  <si>
    <t>Información declarada para solicitar autorización de Acta de Internación</t>
  </si>
  <si>
    <t>Información a completar para solicitar levantamiento de cuarentena</t>
  </si>
  <si>
    <t>Diagnóstico presunto</t>
  </si>
  <si>
    <t xml:space="preserve">Saldo final del día 15 </t>
  </si>
  <si>
    <t>Fecha</t>
  </si>
  <si>
    <t>RESUMEN DE CUARENTENA</t>
  </si>
  <si>
    <t>Mortalidad</t>
  </si>
  <si>
    <t>N° Acta de Internación asociada</t>
  </si>
  <si>
    <t>Saldo final</t>
  </si>
  <si>
    <t>REGISTROS DE TRATAMIENTOS Y EVENTOS</t>
  </si>
  <si>
    <t>Signo(s) de enfermedad visto(s)</t>
  </si>
  <si>
    <t>Dirección de Estación Cuarentena</t>
  </si>
  <si>
    <t>Nombre Científico</t>
  </si>
  <si>
    <t>Grupo</t>
  </si>
  <si>
    <t>No aplica</t>
  </si>
  <si>
    <t>Abramites hypselonotus</t>
  </si>
  <si>
    <t>Pez</t>
  </si>
  <si>
    <t>Abudefduf cyaneus</t>
  </si>
  <si>
    <t>Abudefduf oxyodon</t>
  </si>
  <si>
    <t>Abudefduf saxatilis</t>
  </si>
  <si>
    <t>Abudefduf troschelii</t>
  </si>
  <si>
    <t>Acanthastrea echinata</t>
  </si>
  <si>
    <t>Celenterado</t>
  </si>
  <si>
    <t>Acanthastrea lordhowensis</t>
  </si>
  <si>
    <t>Acanthella cavernosa</t>
  </si>
  <si>
    <t>Acanthicus adonis</t>
  </si>
  <si>
    <t>Acanthicus hystrix</t>
  </si>
  <si>
    <t>Acanthodoras spinosissimus</t>
  </si>
  <si>
    <t>Acanthostracion polygonius</t>
  </si>
  <si>
    <t>Acanthostracion quadricornis</t>
  </si>
  <si>
    <t>Acanthurus achilles</t>
  </si>
  <si>
    <t>Acanthurus bahianus</t>
  </si>
  <si>
    <t>Acanthurus chirurgus</t>
  </si>
  <si>
    <t>Acanthurus coeruleus</t>
  </si>
  <si>
    <t>Acanthurus japonicus</t>
  </si>
  <si>
    <t>Acanthurus leucopareius</t>
  </si>
  <si>
    <t>Acanthurus leucosternon</t>
  </si>
  <si>
    <t>Acanthurus lineatus</t>
  </si>
  <si>
    <t>Acanthurus nigricans</t>
  </si>
  <si>
    <t>Acanthurus nigrofuscus</t>
  </si>
  <si>
    <t>Acanthurus olivaceus</t>
  </si>
  <si>
    <t>Acanthurus pyroferus</t>
  </si>
  <si>
    <t>Acanthurus sohal</t>
  </si>
  <si>
    <t>Acanthurus triostegus</t>
  </si>
  <si>
    <t>Acantopsis dialuzona</t>
  </si>
  <si>
    <t>Acarichthys heckelii</t>
  </si>
  <si>
    <t>Acaronia nassa</t>
  </si>
  <si>
    <t>Acestrorhynchus falcatus</t>
  </si>
  <si>
    <t>Acestrorhynchus grandoculis</t>
  </si>
  <si>
    <t>Achirus achirus</t>
  </si>
  <si>
    <t>Achirus errans</t>
  </si>
  <si>
    <t>Achirus lineatus</t>
  </si>
  <si>
    <t xml:space="preserve">Acropora abrolhosensis </t>
  </si>
  <si>
    <t xml:space="preserve">Acropora aculeus </t>
  </si>
  <si>
    <t xml:space="preserve">Acropora aspera </t>
  </si>
  <si>
    <t xml:space="preserve">Acropora austera </t>
  </si>
  <si>
    <t>Acropora bushyensis</t>
  </si>
  <si>
    <t>Acropora carduus</t>
  </si>
  <si>
    <t>Acropora caroliniana</t>
  </si>
  <si>
    <t>Acropora cerealis</t>
  </si>
  <si>
    <t>Acropora clathrata</t>
  </si>
  <si>
    <t>Acropora cuneata</t>
  </si>
  <si>
    <t>Acropora cytherea</t>
  </si>
  <si>
    <t>Acropora digitifera</t>
  </si>
  <si>
    <t>Acropora divaricata</t>
  </si>
  <si>
    <t>Acropora echinata</t>
  </si>
  <si>
    <t>Acropora elseyi</t>
  </si>
  <si>
    <t>Acropora florida</t>
  </si>
  <si>
    <t>Acropora formosa</t>
  </si>
  <si>
    <t>Acropora gemmifera</t>
  </si>
  <si>
    <t>Acropora horrida</t>
  </si>
  <si>
    <t>Acropora humilis</t>
  </si>
  <si>
    <t>Acropora hyacinthus</t>
  </si>
  <si>
    <t xml:space="preserve">Acropora insignis </t>
  </si>
  <si>
    <t>Acropora kirstyae</t>
  </si>
  <si>
    <t>Acropora latistella</t>
  </si>
  <si>
    <t>Acropora loripes</t>
  </si>
  <si>
    <t>Acropora lovelli</t>
  </si>
  <si>
    <t>Acropora lutkeni</t>
  </si>
  <si>
    <t>Acropora microclados</t>
  </si>
  <si>
    <t>Acropora microphthalma</t>
  </si>
  <si>
    <t>Acropora millepora</t>
  </si>
  <si>
    <t>Acropora nana</t>
  </si>
  <si>
    <t>Acropora nasuta</t>
  </si>
  <si>
    <t>Acropora nobilis</t>
  </si>
  <si>
    <t>Acropora palifera</t>
  </si>
  <si>
    <t>Acropora pulchra</t>
  </si>
  <si>
    <t>Acropora samoensis</t>
  </si>
  <si>
    <t>Acropora secale</t>
  </si>
  <si>
    <t>Acropora selago</t>
  </si>
  <si>
    <t>Acropora tenuis</t>
  </si>
  <si>
    <t>Acropora tortuosa</t>
  </si>
  <si>
    <t>Acropora valenciennesi</t>
  </si>
  <si>
    <t>Acropora valida</t>
  </si>
  <si>
    <t>Acropora verweyi</t>
  </si>
  <si>
    <t>Acropora yongei</t>
  </si>
  <si>
    <t>Actinodiscus marmoratus</t>
  </si>
  <si>
    <t>Actinoporus elegans</t>
  </si>
  <si>
    <t>Aequidens diadema</t>
  </si>
  <si>
    <t>Aequidens metae</t>
  </si>
  <si>
    <t>Aequidens pulcher</t>
  </si>
  <si>
    <t>Aequidens rivulatus</t>
  </si>
  <si>
    <t>Agamyxis pectinifrons</t>
  </si>
  <si>
    <t>Porífero</t>
  </si>
  <si>
    <t>Aguarunichthys torosus</t>
  </si>
  <si>
    <t xml:space="preserve">Alcyonium digitatum </t>
  </si>
  <si>
    <t xml:space="preserve">Alcyonium fulvum </t>
  </si>
  <si>
    <t xml:space="preserve">Alcyonium molle </t>
  </si>
  <si>
    <t>Alectis indicus</t>
  </si>
  <si>
    <t xml:space="preserve">Alestopetersius caudalis </t>
  </si>
  <si>
    <t>Crustáceo</t>
  </si>
  <si>
    <t>Altolamprologus calvus</t>
  </si>
  <si>
    <t>Altolamprologus compressiceps</t>
  </si>
  <si>
    <t>Alveopora allingi</t>
  </si>
  <si>
    <t>Alveopora catalai</t>
  </si>
  <si>
    <t>Alveopora gigas</t>
  </si>
  <si>
    <t>Alveopora spongiosa</t>
  </si>
  <si>
    <t>Amblydoras hancockii</t>
  </si>
  <si>
    <t xml:space="preserve">Amblyeleotris aurora </t>
  </si>
  <si>
    <t xml:space="preserve">Amblyeleotris guttata </t>
  </si>
  <si>
    <t>Amblyeleotris randalli</t>
  </si>
  <si>
    <t>Amblyeleotris wheeleri</t>
  </si>
  <si>
    <t>Amblygobius decussatus</t>
  </si>
  <si>
    <t>Amblygobius phalaena</t>
  </si>
  <si>
    <t>Amblygobius rainfordi</t>
  </si>
  <si>
    <t>Amphilophus citrinellus</t>
  </si>
  <si>
    <t xml:space="preserve">Amphiprion akallopisos </t>
  </si>
  <si>
    <t>Amphiprion allardi</t>
  </si>
  <si>
    <t>Amphiprion bicinctus</t>
  </si>
  <si>
    <t xml:space="preserve">Amphiprion chrysogaster </t>
  </si>
  <si>
    <t>Amphiprion clarkii</t>
  </si>
  <si>
    <t>Amphiprion ephippium</t>
  </si>
  <si>
    <t>Amphiprion frenatus</t>
  </si>
  <si>
    <t>Amphiprion melanopus</t>
  </si>
  <si>
    <t>Amphiprion nigripes</t>
  </si>
  <si>
    <t>Amphiprion ocellaris</t>
  </si>
  <si>
    <t>Amphiprion percula</t>
  </si>
  <si>
    <t>Amphiprion perideraion</t>
  </si>
  <si>
    <t>Amphiprion polymnus</t>
  </si>
  <si>
    <t>Amphiprion sandaracinos</t>
  </si>
  <si>
    <t>Amphiprion sebae</t>
  </si>
  <si>
    <t>Molusco</t>
  </si>
  <si>
    <t>Anabas testudineus</t>
  </si>
  <si>
    <t>Anableps anableps</t>
  </si>
  <si>
    <t>Anadoras grypus</t>
  </si>
  <si>
    <t>Anampses meleagrides</t>
  </si>
  <si>
    <t>Ancistrus dolichopterus</t>
  </si>
  <si>
    <t>Ancistrus hoplogenys</t>
  </si>
  <si>
    <t>Ancistrus lineolatus</t>
  </si>
  <si>
    <t xml:space="preserve">Ancistrus temminckii </t>
  </si>
  <si>
    <t>Ancistrus triradiatus</t>
  </si>
  <si>
    <t>Anisotremus virginicus</t>
  </si>
  <si>
    <t>Anomalops katoptron</t>
  </si>
  <si>
    <t>Anostomus anostomus</t>
  </si>
  <si>
    <t>Anostomus taeniatus</t>
  </si>
  <si>
    <t>Anostomus ternetzi</t>
  </si>
  <si>
    <t>Antennarius commerson</t>
  </si>
  <si>
    <t>Antennarius hispidus</t>
  </si>
  <si>
    <t xml:space="preserve">Anthelia glauca </t>
  </si>
  <si>
    <t>Planta acuática</t>
  </si>
  <si>
    <t>Aphyocharax alburnus</t>
  </si>
  <si>
    <t>Aphyocharax anisitsi</t>
  </si>
  <si>
    <t>Aphyocharax erythrurus</t>
  </si>
  <si>
    <t xml:space="preserve">Aphyocharax nattereri </t>
  </si>
  <si>
    <t xml:space="preserve">Aphyocharax paraguayensis  </t>
  </si>
  <si>
    <t>Aphyocharax rathbuni</t>
  </si>
  <si>
    <t>Aphyosemion australe</t>
  </si>
  <si>
    <t>Aphyosemion bitaeniatum</t>
  </si>
  <si>
    <t xml:space="preserve">Aphyosemion bivittatum </t>
  </si>
  <si>
    <t>Aphyosemion cognatum</t>
  </si>
  <si>
    <t>Aphyosemion gardneri</t>
  </si>
  <si>
    <t>Aphyosemion lamberti</t>
  </si>
  <si>
    <t>Aphyosemion primigenium</t>
  </si>
  <si>
    <t>Aphyosemion striatum</t>
  </si>
  <si>
    <t>Apistogramma agassizii</t>
  </si>
  <si>
    <t>Apistogramma atahualpa</t>
  </si>
  <si>
    <t>Apistogramma bitaeniata</t>
  </si>
  <si>
    <t>Apistogramma borelli</t>
  </si>
  <si>
    <t>Apistogramma cacatuoides</t>
  </si>
  <si>
    <t>Apistogramma cruzi</t>
  </si>
  <si>
    <t>Apistogramma eunotus</t>
  </si>
  <si>
    <t>Apistogramma geisleri</t>
  </si>
  <si>
    <t>Apistogramma gibbiceps</t>
  </si>
  <si>
    <t>Apistogramma gossei</t>
  </si>
  <si>
    <t>Apistogramma hognei</t>
  </si>
  <si>
    <t>Apistogramma hongsloi</t>
  </si>
  <si>
    <t>Apistogramma iniridae</t>
  </si>
  <si>
    <t>Apistogramma juruensis</t>
  </si>
  <si>
    <t>Apistogramma macmasteri</t>
  </si>
  <si>
    <t>Apistogramma nijsseni</t>
  </si>
  <si>
    <t>Apistogramma norberti</t>
  </si>
  <si>
    <t>Apistogramma panduro</t>
  </si>
  <si>
    <t>Apistogramma pertensis</t>
  </si>
  <si>
    <t>Apistogramma piauiensis</t>
  </si>
  <si>
    <t>Apistogramma steindachneri</t>
  </si>
  <si>
    <t>Apistogramma trifasciata</t>
  </si>
  <si>
    <t>Apistogramma uaupesi</t>
  </si>
  <si>
    <t>Apistogramma viejita</t>
  </si>
  <si>
    <t>Apistogrammoides pucallpaensis</t>
  </si>
  <si>
    <t>Aplocheilus dayi</t>
  </si>
  <si>
    <t>Aplocheilus lineatus</t>
  </si>
  <si>
    <t xml:space="preserve">Aplocheilus panchax </t>
  </si>
  <si>
    <t xml:space="preserve">Apogon cyanosoma </t>
  </si>
  <si>
    <t xml:space="preserve">Apolemichthys arcuatus </t>
  </si>
  <si>
    <t>Apolemichthys trimaculatus</t>
  </si>
  <si>
    <t>Apteronotus albifrons</t>
  </si>
  <si>
    <t>Apteronotus leptorhynchus</t>
  </si>
  <si>
    <t>Apteronotus macrostomus</t>
  </si>
  <si>
    <t>Arapaima gigas</t>
  </si>
  <si>
    <t xml:space="preserve">Archocentrus nigrofasciatus </t>
  </si>
  <si>
    <t>Archoplites interruptus</t>
  </si>
  <si>
    <t>Aristochromis christyi</t>
  </si>
  <si>
    <t>Arius jordani</t>
  </si>
  <si>
    <t>Arothron diadematus</t>
  </si>
  <si>
    <t>Arothron hispidus</t>
  </si>
  <si>
    <t>Arothron mappa</t>
  </si>
  <si>
    <t>Arothron meleagris</t>
  </si>
  <si>
    <t>Arothron nigropunctatus</t>
  </si>
  <si>
    <t>Arothron stellatus</t>
  </si>
  <si>
    <t>Aspidoras eurycephalus</t>
  </si>
  <si>
    <t>Aspidoras maculosus</t>
  </si>
  <si>
    <t>Assessor flavissimus</t>
  </si>
  <si>
    <t>Assessor macneilli</t>
  </si>
  <si>
    <t>Astatotilapia calliptera</t>
  </si>
  <si>
    <t>Astrodoras asterifons</t>
  </si>
  <si>
    <t>Astronotus ocellatus</t>
  </si>
  <si>
    <t>Astyanax fasciatus</t>
  </si>
  <si>
    <t xml:space="preserve">Astyanax jordani </t>
  </si>
  <si>
    <t xml:space="preserve">Astyanax maximus </t>
  </si>
  <si>
    <t>Astyanax mexicanus</t>
  </si>
  <si>
    <t>Atractosteus spatula</t>
  </si>
  <si>
    <t>Auchenipterichthys thoracatus</t>
  </si>
  <si>
    <t>Aulonocara baenschi</t>
  </si>
  <si>
    <t>Aulonocara hansbaenschi</t>
  </si>
  <si>
    <t>Aulonocara hueseri</t>
  </si>
  <si>
    <t>Aulonocara jacobfreibergi</t>
  </si>
  <si>
    <t>Aulonocara korneliae</t>
  </si>
  <si>
    <t>Aulonocara maylandi</t>
  </si>
  <si>
    <t>Aulonocara nyassae</t>
  </si>
  <si>
    <t>Aulonocara steveni</t>
  </si>
  <si>
    <t xml:space="preserve">Aulonocara stuartgranti </t>
  </si>
  <si>
    <t xml:space="preserve">Aulonocranus dewindti </t>
  </si>
  <si>
    <t>Austrofundulus limnaeus</t>
  </si>
  <si>
    <t xml:space="preserve">Austrolebias adloffi </t>
  </si>
  <si>
    <t xml:space="preserve">Austrolebias bellottii </t>
  </si>
  <si>
    <t xml:space="preserve">Austrolebias nigripinnis </t>
  </si>
  <si>
    <t>Axelrodia riesei</t>
  </si>
  <si>
    <t>Badis badis</t>
  </si>
  <si>
    <t>Bagarius bagarius</t>
  </si>
  <si>
    <t>Balantiocheilos melanopterus</t>
  </si>
  <si>
    <t>Balistapus undulatus</t>
  </si>
  <si>
    <t>Balistes bursa</t>
  </si>
  <si>
    <t>Balistes vetula</t>
  </si>
  <si>
    <t>Balistoides conspicillum</t>
  </si>
  <si>
    <t>Barbichthys laevis</t>
  </si>
  <si>
    <t>Barbodes callipterus</t>
  </si>
  <si>
    <t>Barbonymus schwanenfeldii</t>
  </si>
  <si>
    <t>Barbus arulius</t>
  </si>
  <si>
    <t>Barbus everetti</t>
  </si>
  <si>
    <t>Barbus fasciolatus</t>
  </si>
  <si>
    <t>Barbus lateristriga</t>
  </si>
  <si>
    <t>Barbus macrops</t>
  </si>
  <si>
    <t>Barbus oligolepis</t>
  </si>
  <si>
    <t xml:space="preserve">Barbus sublineatus </t>
  </si>
  <si>
    <t>Bartholomea annulata</t>
  </si>
  <si>
    <t>Bedotia geayi</t>
  </si>
  <si>
    <t>Belontia hasselti</t>
  </si>
  <si>
    <t xml:space="preserve">Benthochromis tricoti </t>
  </si>
  <si>
    <t>Betta akarensis</t>
  </si>
  <si>
    <t>Betta bellica</t>
  </si>
  <si>
    <t>Betta pugnax</t>
  </si>
  <si>
    <t>Betta splendens</t>
  </si>
  <si>
    <t>Biotodoma cupido</t>
  </si>
  <si>
    <t>Bispira brunnea</t>
  </si>
  <si>
    <t>Blastomussa merleti</t>
  </si>
  <si>
    <t>Blastomussa wellsi</t>
  </si>
  <si>
    <t>Bodianus anthioides</t>
  </si>
  <si>
    <t>Bodianus axillaris</t>
  </si>
  <si>
    <t>Bodianus bilunulatus</t>
  </si>
  <si>
    <t>Bodianus bimaculatus</t>
  </si>
  <si>
    <t>Bodianus diana</t>
  </si>
  <si>
    <t>Bodianus diplotaenia</t>
  </si>
  <si>
    <t>Bodianus izuensis</t>
  </si>
  <si>
    <t>Bodianus loxozonus</t>
  </si>
  <si>
    <t>Bodianus mesothorax</t>
  </si>
  <si>
    <t xml:space="preserve">Bodianus pulchellus </t>
  </si>
  <si>
    <t>Bodianus rufus</t>
  </si>
  <si>
    <t>Boehlkea fredcochui</t>
  </si>
  <si>
    <t>Boraras maculatus</t>
  </si>
  <si>
    <t>Botia almorhae</t>
  </si>
  <si>
    <t>Botia dario</t>
  </si>
  <si>
    <t>Botia hymenophysa</t>
  </si>
  <si>
    <t>Botia lohachata</t>
  </si>
  <si>
    <t>Botia macracantha</t>
  </si>
  <si>
    <t>Botia modesta</t>
  </si>
  <si>
    <t>Botia rostrata</t>
  </si>
  <si>
    <t>Botia sidthimunki</t>
  </si>
  <si>
    <t>Botia striata</t>
  </si>
  <si>
    <t>Boulengerella lateristriga</t>
  </si>
  <si>
    <t>Boulengerella maculata</t>
  </si>
  <si>
    <t>Boulengerochromis microlepis</t>
  </si>
  <si>
    <t>Brachychalcinus orbicularis</t>
  </si>
  <si>
    <t>Brachygobius doriae</t>
  </si>
  <si>
    <t>Brachygobius xanthozonus</t>
  </si>
  <si>
    <t>Brachyhypopomus occidentalis</t>
  </si>
  <si>
    <t>Brachyplatystoma filamentosum</t>
  </si>
  <si>
    <t>Brachyplatystoma juruense</t>
  </si>
  <si>
    <t>Briareum asbestinum</t>
  </si>
  <si>
    <t>Brochis coeruleus</t>
  </si>
  <si>
    <t>Brochis multiradiatus</t>
  </si>
  <si>
    <t>Brochis splendens</t>
  </si>
  <si>
    <t>Brycinus longipinnis</t>
  </si>
  <si>
    <t>Brycon cephalus</t>
  </si>
  <si>
    <t>Brycon melanopterus</t>
  </si>
  <si>
    <t>Buccochromis rhoadesii</t>
  </si>
  <si>
    <t>Bunocephalichthys verrucosus</t>
  </si>
  <si>
    <t>Bunocephalus coracoideus</t>
  </si>
  <si>
    <t xml:space="preserve">Butis butis </t>
  </si>
  <si>
    <t>Caecomastacembelus frenatus</t>
  </si>
  <si>
    <t>Caenotropus labyrinthicus</t>
  </si>
  <si>
    <t>Callichthys callichtys</t>
  </si>
  <si>
    <t>Callochromis macrops</t>
  </si>
  <si>
    <t>Callochromis melanostigma</t>
  </si>
  <si>
    <t>Callochromis pleurospilus</t>
  </si>
  <si>
    <t>Calloplesiops altivelis</t>
  </si>
  <si>
    <r>
      <t>Calophysus</t>
    </r>
    <r>
      <rPr>
        <b/>
        <sz val="11"/>
        <color indexed="8"/>
        <rFont val="gobCL"/>
        <family val="3"/>
      </rPr>
      <t xml:space="preserve"> </t>
    </r>
    <r>
      <rPr>
        <i/>
        <sz val="11"/>
        <color indexed="8"/>
        <rFont val="gobCL"/>
        <family val="3"/>
      </rPr>
      <t>macropterus</t>
    </r>
  </si>
  <si>
    <t>Campylomormyrus cassaicus</t>
  </si>
  <si>
    <t xml:space="preserve">Canthigaster bennetti </t>
  </si>
  <si>
    <t>Canthigaster coronata</t>
  </si>
  <si>
    <t>Canthigaster epilampra</t>
  </si>
  <si>
    <t>Canthigaster jactator</t>
  </si>
  <si>
    <t>Canthigaster janthinoptera</t>
  </si>
  <si>
    <t>Canthigaster margaritata</t>
  </si>
  <si>
    <t>Canthigaster rostrata</t>
  </si>
  <si>
    <t>Canthigaster solandri</t>
  </si>
  <si>
    <t>Canthigaster valentini</t>
  </si>
  <si>
    <t>Capoeta arulius</t>
  </si>
  <si>
    <t>Capoeta oligolepis</t>
  </si>
  <si>
    <t>Capoeta tetrazona</t>
  </si>
  <si>
    <t>Caquetaia spectabilis</t>
  </si>
  <si>
    <t>Carassius auratus</t>
  </si>
  <si>
    <t xml:space="preserve">Carcharhinus limbatus </t>
  </si>
  <si>
    <t>Carcharhinus melanopterus</t>
  </si>
  <si>
    <t xml:space="preserve">Carcharhinus plumbeus </t>
  </si>
  <si>
    <t>Carcharhinus sorrah</t>
  </si>
  <si>
    <t>Carnegiella marthae</t>
  </si>
  <si>
    <t>Carnegiella myersi</t>
  </si>
  <si>
    <t>Carnegiella strigata</t>
  </si>
  <si>
    <t xml:space="preserve">Catalaphyllia jardinei </t>
  </si>
  <si>
    <t>Caulastrea curvata</t>
  </si>
  <si>
    <t>Caulastrea echinulata</t>
  </si>
  <si>
    <t>Caulastrea furcata</t>
  </si>
  <si>
    <t>Centropyge argi</t>
  </si>
  <si>
    <t>Centropyge bicolor</t>
  </si>
  <si>
    <t>Centropyge bispinosus</t>
  </si>
  <si>
    <t>Centropyge eibli</t>
  </si>
  <si>
    <t>Centropyge fisheri</t>
  </si>
  <si>
    <t>Centropyge flavicauda</t>
  </si>
  <si>
    <t>Centropyge flavissimus</t>
  </si>
  <si>
    <t>Centropyge heraldi</t>
  </si>
  <si>
    <t xml:space="preserve">Centropyge loricula </t>
  </si>
  <si>
    <t>Centropyge multifasciata</t>
  </si>
  <si>
    <t>Centropyge multispinis</t>
  </si>
  <si>
    <t>Centropyge nox</t>
  </si>
  <si>
    <t>Centropyge potteri</t>
  </si>
  <si>
    <t>Centropyge venustus</t>
  </si>
  <si>
    <t>Centropyge vrolikii</t>
  </si>
  <si>
    <t>Cephalopholis miniata</t>
  </si>
  <si>
    <t>Cerianthus filiformis</t>
  </si>
  <si>
    <t>Cetopsis coecutiens</t>
  </si>
  <si>
    <t>Cetopsis plumbea</t>
  </si>
  <si>
    <t>Chaca bankanensis</t>
  </si>
  <si>
    <t>Chaetodermis penicilligerus</t>
  </si>
  <si>
    <t>Chaetodipterus faber</t>
  </si>
  <si>
    <t>Chaetodon auriga</t>
  </si>
  <si>
    <t>Chaetodon austriacus</t>
  </si>
  <si>
    <t xml:space="preserve">Chaetodon bennetti </t>
  </si>
  <si>
    <t>Chaetodon capistratus</t>
  </si>
  <si>
    <t>Chaetodon chrysurus</t>
  </si>
  <si>
    <t xml:space="preserve">Chaetodon citrinellus </t>
  </si>
  <si>
    <t>Chaetodon collare</t>
  </si>
  <si>
    <t>Chaetodon ephippium</t>
  </si>
  <si>
    <t xml:space="preserve">Chaetodon falcula </t>
  </si>
  <si>
    <t>Chaetodon fremblii</t>
  </si>
  <si>
    <t>Chaetodon humeralis</t>
  </si>
  <si>
    <t>Chaetodon kleinii</t>
  </si>
  <si>
    <t>Chaetodon larvatus</t>
  </si>
  <si>
    <t>Chaetodon lunula</t>
  </si>
  <si>
    <t>Chaetodon lunulatus</t>
  </si>
  <si>
    <t>Chaetodon madagaskariensis</t>
  </si>
  <si>
    <t xml:space="preserve">Chaetodon melannotus </t>
  </si>
  <si>
    <t>Chaetodon meyeri</t>
  </si>
  <si>
    <t>Chaetodon miliaris</t>
  </si>
  <si>
    <t>Chaetodon multicinctus</t>
  </si>
  <si>
    <t>Chaetodon ocellatus</t>
  </si>
  <si>
    <t>Chaetodon octofasciatus</t>
  </si>
  <si>
    <t>Chaetodon ornatissimus</t>
  </si>
  <si>
    <t>Chaetodon punctatofasciatus</t>
  </si>
  <si>
    <t>Chaetodon quadrimaculatus</t>
  </si>
  <si>
    <t xml:space="preserve">Chaetodon rafflesii </t>
  </si>
  <si>
    <t>Chaetodon sedentarius</t>
  </si>
  <si>
    <t>Chaetodon semilarvatus</t>
  </si>
  <si>
    <t>Chaetodon striatus</t>
  </si>
  <si>
    <t>Chaetodon trichrous</t>
  </si>
  <si>
    <t>Chaetodon trifascialis</t>
  </si>
  <si>
    <t>Chaetodon unimaculatus</t>
  </si>
  <si>
    <t>Chaetodon vagabundus</t>
  </si>
  <si>
    <t>Chaetodon xanthocephalus</t>
  </si>
  <si>
    <t xml:space="preserve">Chaetodon xanthurus </t>
  </si>
  <si>
    <t>Chaetodonplus personifer</t>
  </si>
  <si>
    <t xml:space="preserve">Chaetodontoplus conspicillatus </t>
  </si>
  <si>
    <t>Chaetodontoplus duboulayi</t>
  </si>
  <si>
    <t>Chaetodontoplus melanosoma</t>
  </si>
  <si>
    <t xml:space="preserve">Chaetodontoplus melanosoma </t>
  </si>
  <si>
    <t>Chaetodontoplus meredithi</t>
  </si>
  <si>
    <t xml:space="preserve">Chaetodontoplus mesoleucus </t>
  </si>
  <si>
    <t>Alga</t>
  </si>
  <si>
    <t>Chaetostoma thomasi</t>
  </si>
  <si>
    <t>Chalceus erythrurus</t>
  </si>
  <si>
    <t>Chalceus macrolepidotus</t>
  </si>
  <si>
    <t>Chalinochromis brichardi</t>
  </si>
  <si>
    <t>Champsochromis caeruleus</t>
  </si>
  <si>
    <t>Chanda ranga</t>
  </si>
  <si>
    <t>Channa micropeltes</t>
  </si>
  <si>
    <t>Channa orientalis</t>
  </si>
  <si>
    <t>Characidium fasciatum</t>
  </si>
  <si>
    <t>Characidium rachovii</t>
  </si>
  <si>
    <t>Charax gibbosus</t>
  </si>
  <si>
    <t>Cheilochromis euchilis</t>
  </si>
  <si>
    <t>Chela dadiburjori</t>
  </si>
  <si>
    <t>Chelmon rostratus</t>
  </si>
  <si>
    <t xml:space="preserve">Chelmonops truncatus </t>
  </si>
  <si>
    <t>Chilodus gracilis</t>
  </si>
  <si>
    <t>Chilodus punctatus</t>
  </si>
  <si>
    <t>Chilomycterus antennatus</t>
  </si>
  <si>
    <t>Chilomycterus schoepfii</t>
  </si>
  <si>
    <t>Chiloscyllium punctatum</t>
  </si>
  <si>
    <t>Chilotilapia rhoadesii</t>
  </si>
  <si>
    <t>Chitala blanci</t>
  </si>
  <si>
    <t>Chitala chitala</t>
  </si>
  <si>
    <t>Chitala ornata</t>
  </si>
  <si>
    <t>Chromileptes altivelis</t>
  </si>
  <si>
    <t xml:space="preserve">Chromis analis </t>
  </si>
  <si>
    <t xml:space="preserve">Chromis cyanea </t>
  </si>
  <si>
    <t>Chromis iomelas</t>
  </si>
  <si>
    <t>Chromis retrofasciata</t>
  </si>
  <si>
    <t>Chromis vanderbilti</t>
  </si>
  <si>
    <t xml:space="preserve">Chromis viridis </t>
  </si>
  <si>
    <t>Chromis xanthura</t>
  </si>
  <si>
    <t xml:space="preserve">Chrysiptera cyanea </t>
  </si>
  <si>
    <t xml:space="preserve">Chrysiptera hemicyanea </t>
  </si>
  <si>
    <t>Chrysiptera parasema</t>
  </si>
  <si>
    <t xml:space="preserve">Chrysiptera talboti </t>
  </si>
  <si>
    <t xml:space="preserve">Chrysiptera taupou </t>
  </si>
  <si>
    <t>Chylomycterus schoepfi</t>
  </si>
  <si>
    <t>Cichla ocellaris</t>
  </si>
  <si>
    <t>Cichlasoma bimaculatum</t>
  </si>
  <si>
    <t>Cichlasoma festivum</t>
  </si>
  <si>
    <t>Cichlasoma helleri</t>
  </si>
  <si>
    <t>Cichlasoma meeki</t>
  </si>
  <si>
    <t xml:space="preserve">Cichlasoma octofasciatum </t>
  </si>
  <si>
    <t>Cichlasoma salvini</t>
  </si>
  <si>
    <t>Cirrhilabrus cyanopleura</t>
  </si>
  <si>
    <t>Cirrhilabrus exquisitus</t>
  </si>
  <si>
    <t>Cirrhilabrus filamentosus</t>
  </si>
  <si>
    <t xml:space="preserve">Cirrhilabrus flavidorsalis </t>
  </si>
  <si>
    <t xml:space="preserve">Cirrhilabrus laboutei </t>
  </si>
  <si>
    <t>Cirrhilabrus lineatus</t>
  </si>
  <si>
    <t>Cirrhilabrus lubbocki</t>
  </si>
  <si>
    <t>Cirrhilabrus luteovittatus</t>
  </si>
  <si>
    <t>Cirrhilabrus lyukyuensis</t>
  </si>
  <si>
    <t>Cirrhilabrus rubrisquamis</t>
  </si>
  <si>
    <t>Cirrhilabrus scottorum</t>
  </si>
  <si>
    <t>Cirrhilabrus solorensis</t>
  </si>
  <si>
    <t>Cirrhitichthys aprinus</t>
  </si>
  <si>
    <t xml:space="preserve">Cirrhitichthys falco </t>
  </si>
  <si>
    <t>Cirrhitichthys oxycephalus</t>
  </si>
  <si>
    <t>Cirrhitops fasciatus</t>
  </si>
  <si>
    <t>Cirrhitus rivulatus</t>
  </si>
  <si>
    <t xml:space="preserve">Cladiella australis </t>
  </si>
  <si>
    <t xml:space="preserve">Cladiella humesi </t>
  </si>
  <si>
    <t xml:space="preserve">Cladiella sphaerophora </t>
  </si>
  <si>
    <t>Clavularia viridis</t>
  </si>
  <si>
    <t>Cleithracara maronii</t>
  </si>
  <si>
    <t xml:space="preserve">Cliona delitrix </t>
  </si>
  <si>
    <t>Cobitis taenia taenia</t>
  </si>
  <si>
    <t>Colisa chuna</t>
  </si>
  <si>
    <t>Colisa fasciata</t>
  </si>
  <si>
    <t>Colisa labiosa</t>
  </si>
  <si>
    <t>Colisa lalia</t>
  </si>
  <si>
    <t>Colisa sota</t>
  </si>
  <si>
    <t>Colomesus asellus</t>
  </si>
  <si>
    <t>Colomesus psittacus</t>
  </si>
  <si>
    <t>Colossoma macropomum</t>
  </si>
  <si>
    <t xml:space="preserve">Condylactis gigantea </t>
  </si>
  <si>
    <t>Condylactis passiflora</t>
  </si>
  <si>
    <t>Copadichromis azureus</t>
  </si>
  <si>
    <t>Copadichromis borleyi</t>
  </si>
  <si>
    <t>Copadichromis cyaneus</t>
  </si>
  <si>
    <t>Copadichromis flavimanus</t>
  </si>
  <si>
    <t>Copadichromis geertsi</t>
  </si>
  <si>
    <t>Copadichromis ilesi</t>
  </si>
  <si>
    <t>Copadichromis jacksoni</t>
  </si>
  <si>
    <t>Copadichromis mloto</t>
  </si>
  <si>
    <t>Copadichromis trewavasae</t>
  </si>
  <si>
    <t>Copadichromis verduyni</t>
  </si>
  <si>
    <t>Copeina guttata</t>
  </si>
  <si>
    <t>Copella arnoldi</t>
  </si>
  <si>
    <t>Copella metae</t>
  </si>
  <si>
    <t>Copella natteri</t>
  </si>
  <si>
    <t>Copella vilmae</t>
  </si>
  <si>
    <t xml:space="preserve">Coradion melanopus </t>
  </si>
  <si>
    <t xml:space="preserve">Coris aygula </t>
  </si>
  <si>
    <t>Coris formosa</t>
  </si>
  <si>
    <t xml:space="preserve">Coris gaimard </t>
  </si>
  <si>
    <t>Corydoras adolfoi</t>
  </si>
  <si>
    <t>Corydoras aeneus</t>
  </si>
  <si>
    <t>Corydoras agassizii</t>
  </si>
  <si>
    <t>Corydoras ambiacus</t>
  </si>
  <si>
    <t>Corydoras arcuatus</t>
  </si>
  <si>
    <t>Corydoras armatus</t>
  </si>
  <si>
    <t xml:space="preserve">Corydoras atropersonatus </t>
  </si>
  <si>
    <t>Corydoras axelrodi</t>
  </si>
  <si>
    <t>Corydoras bondi</t>
  </si>
  <si>
    <t>Corydoras concolor</t>
  </si>
  <si>
    <t>Corydoras elegans</t>
  </si>
  <si>
    <t>Corydoras eques</t>
  </si>
  <si>
    <t>Corydoras fowleri</t>
  </si>
  <si>
    <t>Corydoras habrosus</t>
  </si>
  <si>
    <t>Corydoras hastatus</t>
  </si>
  <si>
    <t>Corydoras julii</t>
  </si>
  <si>
    <t>Corydoras leopardus</t>
  </si>
  <si>
    <t>Corydoras leucomelas</t>
  </si>
  <si>
    <t>Corydoras loretoensis</t>
  </si>
  <si>
    <t>Corydoras loxozonus</t>
  </si>
  <si>
    <t>Corydoras melanistius</t>
  </si>
  <si>
    <t>Corydoras melanotaenia</t>
  </si>
  <si>
    <t>Corydoras melini</t>
  </si>
  <si>
    <t>Corydoras metae</t>
  </si>
  <si>
    <t>Corydoras nanus</t>
  </si>
  <si>
    <t>Corydoras napoensis</t>
  </si>
  <si>
    <t>Corydoras narcissus</t>
  </si>
  <si>
    <t>Corydoras paleatus</t>
  </si>
  <si>
    <t>Corydoras panda</t>
  </si>
  <si>
    <t>Corydoras pastazensis</t>
  </si>
  <si>
    <t xml:space="preserve">Corydoras polystictus </t>
  </si>
  <si>
    <t>Corydoras punctatus</t>
  </si>
  <si>
    <t>Corydoras pygmaeus</t>
  </si>
  <si>
    <t>Corydoras rabauti</t>
  </si>
  <si>
    <t>Corydoras reticulatus</t>
  </si>
  <si>
    <t>Corydoras schwartzi</t>
  </si>
  <si>
    <t>Corydoras semiaquilus</t>
  </si>
  <si>
    <t>Corydoras similis</t>
  </si>
  <si>
    <t>Corydoras stenocephalus</t>
  </si>
  <si>
    <t>Corydoras sterbai</t>
  </si>
  <si>
    <t>Corydoras sychri</t>
  </si>
  <si>
    <t>Corydoras trilineatus</t>
  </si>
  <si>
    <t>Corydoras weitzmani</t>
  </si>
  <si>
    <t>Corydoras xinguensis</t>
  </si>
  <si>
    <t>Corynactis californica</t>
  </si>
  <si>
    <t>Corynopoma riisei</t>
  </si>
  <si>
    <t>Coryphopterus personatus</t>
  </si>
  <si>
    <r>
      <t>Crenicara punctulata</t>
    </r>
    <r>
      <rPr>
        <b/>
        <sz val="11"/>
        <color indexed="9"/>
        <rFont val="gobCL"/>
        <family val="3"/>
      </rPr>
      <t xml:space="preserve"> </t>
    </r>
  </si>
  <si>
    <t>Crenicichla anthurus</t>
  </si>
  <si>
    <t>Crenicichla johanna</t>
  </si>
  <si>
    <t>Crenicichla lepidota</t>
  </si>
  <si>
    <t>Crenuchus spirulus</t>
  </si>
  <si>
    <t xml:space="preserve">Cromileptes altivelis </t>
  </si>
  <si>
    <t xml:space="preserve">Crossocheilus siamensis </t>
  </si>
  <si>
    <t>Cryptocentrus aurora</t>
  </si>
  <si>
    <t>Cryptocentrus cinctus</t>
  </si>
  <si>
    <t>Ctenobrycon hauxwellianus</t>
  </si>
  <si>
    <t>Ctenochaetus hawaiiensis</t>
  </si>
  <si>
    <t>Ctenochaetus strigosus</t>
  </si>
  <si>
    <t>Ctenochateus striatus</t>
  </si>
  <si>
    <t>Ctenogobiops tangaroai</t>
  </si>
  <si>
    <t>Ctenolucius hujeta</t>
  </si>
  <si>
    <t>Ctenopharyngodon idella</t>
  </si>
  <si>
    <t>Ctenopis nobilis</t>
  </si>
  <si>
    <t>Ctenopoma acutirostre</t>
  </si>
  <si>
    <t>Cyathopharynx furcifer</t>
  </si>
  <si>
    <t>Cynarina deshayesiana</t>
  </si>
  <si>
    <t>Cynarina lacrymalis</t>
  </si>
  <si>
    <t>Cynolebias whitei</t>
  </si>
  <si>
    <t>Cynotilapia afra</t>
  </si>
  <si>
    <t>Cynotilapia pulpican</t>
  </si>
  <si>
    <t>Cyphotilapia frontosa</t>
  </si>
  <si>
    <t>Cyphotilapia gibberosa</t>
  </si>
  <si>
    <t>Cyprichromis leptosoma</t>
  </si>
  <si>
    <t xml:space="preserve">Cyprinocirrhites polyactis </t>
  </si>
  <si>
    <t>Cyprinus carpio</t>
  </si>
  <si>
    <t>Cyrtocara moorii</t>
  </si>
  <si>
    <t>Dactyloptena orientalis</t>
  </si>
  <si>
    <t>Danio aequipinnatus</t>
  </si>
  <si>
    <t>Danio albolineatus</t>
  </si>
  <si>
    <t>Danio kerri</t>
  </si>
  <si>
    <t>Danio nigrofasciatus</t>
  </si>
  <si>
    <t>Danio rerio</t>
  </si>
  <si>
    <t>Dascyllus albisella</t>
  </si>
  <si>
    <t>Dascyllus aruanus</t>
  </si>
  <si>
    <t xml:space="preserve">Dascyllus carneus </t>
  </si>
  <si>
    <t xml:space="preserve">Dascyllus marginatus </t>
  </si>
  <si>
    <t>Dascyllus melanurus</t>
  </si>
  <si>
    <t xml:space="preserve">Dascyllus reticulatus </t>
  </si>
  <si>
    <t xml:space="preserve">Dascyllus trimaculatus </t>
  </si>
  <si>
    <t>Datnioides microlepsis</t>
  </si>
  <si>
    <t>Datnioides polota</t>
  </si>
  <si>
    <t>Dekeyseria pulcher</t>
  </si>
  <si>
    <t>Dendrochirus barberi</t>
  </si>
  <si>
    <t xml:space="preserve">Dendrochirus biocellatus </t>
  </si>
  <si>
    <t>Dendrochirus brachypterus</t>
  </si>
  <si>
    <t xml:space="preserve">Dendrochirus zebra </t>
  </si>
  <si>
    <t>Dendronephthya aurea</t>
  </si>
  <si>
    <t>Dendronephthya rubeola</t>
  </si>
  <si>
    <t>Dermogenys pusilla</t>
  </si>
  <si>
    <t>Devario aequipinnatus</t>
  </si>
  <si>
    <t>Devario devario</t>
  </si>
  <si>
    <t>Devario malabaricus</t>
  </si>
  <si>
    <t>Equinodermo</t>
  </si>
  <si>
    <t>Dianema longibarbis</t>
  </si>
  <si>
    <t xml:space="preserve">Dianema urostriatum </t>
  </si>
  <si>
    <t>Dicrossus filamentosus</t>
  </si>
  <si>
    <t>Dicrossus maculatus</t>
  </si>
  <si>
    <t>Dimidiochromis compressiceps</t>
  </si>
  <si>
    <t>Diodogorgia nodulifera</t>
  </si>
  <si>
    <t xml:space="preserve">Diodon holocanthus </t>
  </si>
  <si>
    <t>Diodon hystrix</t>
  </si>
  <si>
    <t>Discosoma carlgreni</t>
  </si>
  <si>
    <t>Discosoma coeruleus</t>
  </si>
  <si>
    <t>Discosoma ferrugatus</t>
  </si>
  <si>
    <t>Discosoma nummiforme</t>
  </si>
  <si>
    <t>Discosoma sanctithomas</t>
  </si>
  <si>
    <t>Discosoma striatus</t>
  </si>
  <si>
    <t>Distichodus affinis</t>
  </si>
  <si>
    <t>Distichodus sexfasciatus</t>
  </si>
  <si>
    <t>Duncanopsammia axifuga</t>
  </si>
  <si>
    <t>Dunkerocampus dactyliophorus</t>
  </si>
  <si>
    <t>Echeneis naucrates</t>
  </si>
  <si>
    <t xml:space="preserve">Echidna catenata </t>
  </si>
  <si>
    <t xml:space="preserve">Echidna nebulosa </t>
  </si>
  <si>
    <t xml:space="preserve">Ecsenius bicolor </t>
  </si>
  <si>
    <t>Ecsenius gravieri</t>
  </si>
  <si>
    <t>Ecsenius lineatus</t>
  </si>
  <si>
    <t>Ecsenius midas</t>
  </si>
  <si>
    <t xml:space="preserve">Ecsenius oculus </t>
  </si>
  <si>
    <t>Eigenmannia virescens</t>
  </si>
  <si>
    <t>Elacatinus digueti</t>
  </si>
  <si>
    <t xml:space="preserve">Elacatinus evelynae </t>
  </si>
  <si>
    <t>Elacatinus figaro</t>
  </si>
  <si>
    <t>Elacatinus oceanops</t>
  </si>
  <si>
    <t xml:space="preserve">Elacatinus puncticulatus </t>
  </si>
  <si>
    <t>Electrophorus electricus</t>
  </si>
  <si>
    <t>Emblemaria pandionis</t>
  </si>
  <si>
    <t>Enchelycore pardalis</t>
  </si>
  <si>
    <t>Enchelycore ramosa</t>
  </si>
  <si>
    <t>Enneacampus ansorgii</t>
  </si>
  <si>
    <t xml:space="preserve">Enneacanthus chaetodon </t>
  </si>
  <si>
    <t>Entacmaea quadricolor</t>
  </si>
  <si>
    <t>Epalzeorhynchos bicolor</t>
  </si>
  <si>
    <t>Epalzeorhynchos frenatum</t>
  </si>
  <si>
    <t>Epalzeorhynchos kalopterus</t>
  </si>
  <si>
    <t xml:space="preserve">Epalzeorhynchos munense </t>
  </si>
  <si>
    <t xml:space="preserve">Epibulus insidiator </t>
  </si>
  <si>
    <t xml:space="preserve">Epinephelus merra </t>
  </si>
  <si>
    <t>Epiplatys barmoiensis</t>
  </si>
  <si>
    <t xml:space="preserve">Epiplatys dageti dageti  </t>
  </si>
  <si>
    <t xml:space="preserve">Epiplatys fasciolatus </t>
  </si>
  <si>
    <t>Epiplatys sexfasciatus</t>
  </si>
  <si>
    <t>Equetus acuminatus</t>
  </si>
  <si>
    <t>Equetus lanceolatus</t>
  </si>
  <si>
    <t>Equetus punctatus</t>
  </si>
  <si>
    <t>Eremophilus mutisii</t>
  </si>
  <si>
    <t>Eretmodus cyanostictus</t>
  </si>
  <si>
    <t>Erpetoichthys calabaricus</t>
  </si>
  <si>
    <t>Etroplus maculatus</t>
  </si>
  <si>
    <t xml:space="preserve">Etroplus suratensis </t>
  </si>
  <si>
    <t>Euphyllia ancora</t>
  </si>
  <si>
    <t>Euphyllia cristata</t>
  </si>
  <si>
    <t>Euphyllia divisa</t>
  </si>
  <si>
    <t>Euphyllia glabrescens</t>
  </si>
  <si>
    <t>Euphyllia paradivisa</t>
  </si>
  <si>
    <t>Euphyllia paraencora</t>
  </si>
  <si>
    <t>Eurypegasus draconis</t>
  </si>
  <si>
    <t xml:space="preserve">Exallias brevis </t>
  </si>
  <si>
    <t>Exodon paradoxus</t>
  </si>
  <si>
    <t>Farlowella acus</t>
  </si>
  <si>
    <t>Farlowella gracilis</t>
  </si>
  <si>
    <t>Farlowella vittata</t>
  </si>
  <si>
    <t>Favia favus</t>
  </si>
  <si>
    <t>Favia matthaii</t>
  </si>
  <si>
    <t xml:space="preserve">Favia pallida </t>
  </si>
  <si>
    <t xml:space="preserve">Favia stelligera </t>
  </si>
  <si>
    <t>Favites abdita</t>
  </si>
  <si>
    <t>Favites complanata</t>
  </si>
  <si>
    <t>Favites flexuosa</t>
  </si>
  <si>
    <t>Favites pentagona</t>
  </si>
  <si>
    <t xml:space="preserve">Forcipiger flavissimus </t>
  </si>
  <si>
    <t xml:space="preserve">Forcipiger longirostris </t>
  </si>
  <si>
    <t>Fossorochromis rostratus</t>
  </si>
  <si>
    <t>Fundulopanchax filamentosus</t>
  </si>
  <si>
    <t>Fundulopanchax gardneri</t>
  </si>
  <si>
    <t>Fundulopanchax sjostedti</t>
  </si>
  <si>
    <t>Fundulopanchax walkeri</t>
  </si>
  <si>
    <t>Fungia concinna</t>
  </si>
  <si>
    <t>Fungia danai</t>
  </si>
  <si>
    <t>Fungia echinata</t>
  </si>
  <si>
    <t>Fungia fungites</t>
  </si>
  <si>
    <t>Fungia horrida</t>
  </si>
  <si>
    <t>Fungia repanda</t>
  </si>
  <si>
    <t>Fungia scutaria</t>
  </si>
  <si>
    <t xml:space="preserve">Galaxea astreata </t>
  </si>
  <si>
    <t>Galaxea cryptoramosa</t>
  </si>
  <si>
    <t xml:space="preserve">Galaxea fascicularis </t>
  </si>
  <si>
    <t>Garra rufa</t>
  </si>
  <si>
    <t>Gasteropelecus levis</t>
  </si>
  <si>
    <t>Gasteropelecus maculatus</t>
  </si>
  <si>
    <t>Gasteropelecus sternicla</t>
  </si>
  <si>
    <t>Gasterosteus aculeatus</t>
  </si>
  <si>
    <t>Geophagus pellegrini</t>
  </si>
  <si>
    <t>Geophagus steindachneri</t>
  </si>
  <si>
    <t>Geophagus surinamensis</t>
  </si>
  <si>
    <t>Gephyrocharax valencia</t>
  </si>
  <si>
    <t>Ginglymostoma cirratum</t>
  </si>
  <si>
    <t>Glossolepis incisus</t>
  </si>
  <si>
    <t>Glossolepis maculosus</t>
  </si>
  <si>
    <t>Glossolepis multisquamata</t>
  </si>
  <si>
    <t>Glossolepis wanamensis</t>
  </si>
  <si>
    <t>Glyptoperichthys gibbiceps</t>
  </si>
  <si>
    <t>Glyptoperichthys punctatus</t>
  </si>
  <si>
    <t>Gnathochromis permaxillaris</t>
  </si>
  <si>
    <t>Gnatholebias zonatus</t>
  </si>
  <si>
    <t>Gnathonemus petersii</t>
  </si>
  <si>
    <t>Gobiodes broussonnetii</t>
  </si>
  <si>
    <t xml:space="preserve">Gobiodon atrangulatus </t>
  </si>
  <si>
    <t>Gobiodon citrinus</t>
  </si>
  <si>
    <t>Gobiodon histrio</t>
  </si>
  <si>
    <t>Gobiodon okinawae</t>
  </si>
  <si>
    <t>Gobiodon quinquestrigatus</t>
  </si>
  <si>
    <t>Gobiodon unicolor</t>
  </si>
  <si>
    <t>Gobiosoma evelynae</t>
  </si>
  <si>
    <t xml:space="preserve">Gomphosus caeruleus </t>
  </si>
  <si>
    <t xml:space="preserve">Gomphosus varius </t>
  </si>
  <si>
    <t>Goniopora fruticosa</t>
  </si>
  <si>
    <t>Goniopora lobata</t>
  </si>
  <si>
    <t xml:space="preserve">Gorgonia flabellum </t>
  </si>
  <si>
    <t xml:space="preserve">Gorgonia mariae </t>
  </si>
  <si>
    <t xml:space="preserve">Gorgonia ventalina </t>
  </si>
  <si>
    <t>Goslinia platynema</t>
  </si>
  <si>
    <t>Gramma loreto</t>
  </si>
  <si>
    <t>Gramma melacara</t>
  </si>
  <si>
    <t xml:space="preserve">Grammistes sexlineatus </t>
  </si>
  <si>
    <t xml:space="preserve">Graptemys khoni </t>
  </si>
  <si>
    <t>Greenwoodochromis christyi</t>
  </si>
  <si>
    <t>Gymnocorymbus ternetzi</t>
  </si>
  <si>
    <t>Gymnocorymbus thayeri</t>
  </si>
  <si>
    <t>Gymnogeophagus balzanii</t>
  </si>
  <si>
    <t>Gymnomuraena zebra</t>
  </si>
  <si>
    <t>Gymnothorax favagineus</t>
  </si>
  <si>
    <t xml:space="preserve">Gymnothorax funebris </t>
  </si>
  <si>
    <t>Gymnothorax melatremus</t>
  </si>
  <si>
    <t>Gymnothorax meleagris</t>
  </si>
  <si>
    <t>Gymnothorax miliaris</t>
  </si>
  <si>
    <t>Gymnotus anguillaris</t>
  </si>
  <si>
    <t>Gymnotus carapo</t>
  </si>
  <si>
    <t>Gyrinocheilus aymonieri</t>
  </si>
  <si>
    <t xml:space="preserve">Halichoeres chrysus </t>
  </si>
  <si>
    <t xml:space="preserve">Halichoeres cyanocephalus </t>
  </si>
  <si>
    <t>Halichoeres garnoti</t>
  </si>
  <si>
    <t xml:space="preserve">Halichoeres hortulanus </t>
  </si>
  <si>
    <t>Halichoeres iridis</t>
  </si>
  <si>
    <t xml:space="preserve">Halichoeres maculipinna </t>
  </si>
  <si>
    <t xml:space="preserve">Halichoeres ornatissimus </t>
  </si>
  <si>
    <t>Halichoeres radiatus</t>
  </si>
  <si>
    <t>Hampala macrolepidota</t>
  </si>
  <si>
    <t>Haplochromis aeneocolor</t>
  </si>
  <si>
    <t>Haplochromis benthicola</t>
  </si>
  <si>
    <t>Haplochromis brownae</t>
  </si>
  <si>
    <t>Haplochromis burtoni</t>
  </si>
  <si>
    <t>Haplochromis horei</t>
  </si>
  <si>
    <t>Haplochromis latifasciatus</t>
  </si>
  <si>
    <t>Haplochromis nubilus</t>
  </si>
  <si>
    <t>Haplochromis obliquidens</t>
  </si>
  <si>
    <t>Haplochromis sauvagei</t>
  </si>
  <si>
    <t xml:space="preserve">Hasemania nana </t>
  </si>
  <si>
    <t>Heliofungia actiniformis</t>
  </si>
  <si>
    <t>Heliopora coerulea</t>
  </si>
  <si>
    <t>Helostoma temmincki</t>
  </si>
  <si>
    <t>Hemibagrus wyckii</t>
  </si>
  <si>
    <t>Hemichromis bimaculatus</t>
  </si>
  <si>
    <t>Hemichromis elongatus</t>
  </si>
  <si>
    <t>Hemichromis lifalili</t>
  </si>
  <si>
    <t>Hemigrammus armstrongi</t>
  </si>
  <si>
    <t>Hemigrammus bleheri</t>
  </si>
  <si>
    <t>Hemigrammus caudovittatus</t>
  </si>
  <si>
    <t>Hemigrammus cupreus</t>
  </si>
  <si>
    <t>Hemigrammus erythrozonus</t>
  </si>
  <si>
    <t>Hemigrammus hyanuary</t>
  </si>
  <si>
    <t>Hemigrammus levis</t>
  </si>
  <si>
    <t>Hemigrammus ocellifer</t>
  </si>
  <si>
    <t>Hemigrammus pulcher</t>
  </si>
  <si>
    <t>Hemigrammus rhodostomus</t>
  </si>
  <si>
    <t>Hemigrammus ulreyi</t>
  </si>
  <si>
    <r>
      <t>Hemiodontichthys</t>
    </r>
    <r>
      <rPr>
        <b/>
        <sz val="11"/>
        <color indexed="8"/>
        <rFont val="gobCL"/>
        <family val="3"/>
      </rPr>
      <t xml:space="preserve"> </t>
    </r>
    <r>
      <rPr>
        <i/>
        <sz val="11"/>
        <color indexed="8"/>
        <rFont val="gobCL"/>
        <family val="3"/>
      </rPr>
      <t>acipenserinus</t>
    </r>
    <r>
      <rPr>
        <i/>
        <sz val="11"/>
        <color indexed="8"/>
        <rFont val="Courier New"/>
        <family val="3"/>
      </rPr>
      <t> </t>
    </r>
  </si>
  <si>
    <t xml:space="preserve">Hemiodus gracilis </t>
  </si>
  <si>
    <t xml:space="preserve">Hemiodus immaculatus </t>
  </si>
  <si>
    <t>Hemiodus semitaeniatus</t>
  </si>
  <si>
    <t>Hemisorubim platyrhynchos</t>
  </si>
  <si>
    <t xml:space="preserve">Hemitaurichthys polylepis </t>
  </si>
  <si>
    <t>Hemitaurichthys zoster</t>
  </si>
  <si>
    <t xml:space="preserve">Heniochus acuminatus </t>
  </si>
  <si>
    <t xml:space="preserve">Heniochus chrysostomus </t>
  </si>
  <si>
    <t xml:space="preserve">Heniochus monoceros </t>
  </si>
  <si>
    <t>Heniochus singularius</t>
  </si>
  <si>
    <t xml:space="preserve">Heniochus varius </t>
  </si>
  <si>
    <t xml:space="preserve">Heros severus </t>
  </si>
  <si>
    <t>Herpolitha limax</t>
  </si>
  <si>
    <t>Heteractis aurora</t>
  </si>
  <si>
    <t xml:space="preserve">Heteractis crispa </t>
  </si>
  <si>
    <t>Heteractis magnifica</t>
  </si>
  <si>
    <t>Heteractis malu</t>
  </si>
  <si>
    <t>Hexanematichthys seemanni</t>
  </si>
  <si>
    <t>Hippocampus barbouri</t>
  </si>
  <si>
    <t>Hippocampus erectus</t>
  </si>
  <si>
    <t>Hippocampus fuscus</t>
  </si>
  <si>
    <t xml:space="preserve">Hippocampus kelloggi </t>
  </si>
  <si>
    <t xml:space="preserve">Hippocampus kuda </t>
  </si>
  <si>
    <t>Hippocampus reidi</t>
  </si>
  <si>
    <t xml:space="preserve">Hippocampus zosterae </t>
  </si>
  <si>
    <t>Histrio histrio</t>
  </si>
  <si>
    <t>Holacanthus bermudensis</t>
  </si>
  <si>
    <t>Holacanthus ciliaris</t>
  </si>
  <si>
    <t xml:space="preserve">Holacanthus passer </t>
  </si>
  <si>
    <t>Holacanthus tricolor</t>
  </si>
  <si>
    <t>Homaloptera orthogoniata</t>
  </si>
  <si>
    <t>Hoplosternum thoracatum</t>
  </si>
  <si>
    <t>Horabagrus bracgysoma</t>
  </si>
  <si>
    <t>Hydnophora exesa</t>
  </si>
  <si>
    <t>Hydnophora grandis</t>
  </si>
  <si>
    <t>Hydnophora rigida</t>
  </si>
  <si>
    <t>Hydrolycus scomberoides</t>
  </si>
  <si>
    <t>Hyphessobrycon anisitsi</t>
  </si>
  <si>
    <t xml:space="preserve">Hyphessobrycon bentosi </t>
  </si>
  <si>
    <t>Hyphessobrycon bifasciatus</t>
  </si>
  <si>
    <t>Hyphessobrycon eques</t>
  </si>
  <si>
    <t>Hyphessobrycon erythrostigma</t>
  </si>
  <si>
    <t>Hyphessobrycon flammeus</t>
  </si>
  <si>
    <t>Hyphessobrycon griemi</t>
  </si>
  <si>
    <t>Hyphessobrycon herbertaxelrodi</t>
  </si>
  <si>
    <t>Hyphessobrycon heterorhabdus</t>
  </si>
  <si>
    <t>Hyphessobrycon loretoensis</t>
  </si>
  <si>
    <t>Hyphessobrycon megalopterus</t>
  </si>
  <si>
    <t>Hyphessobrycon metae</t>
  </si>
  <si>
    <t>Hyphessobrycon peruvianus</t>
  </si>
  <si>
    <t>Hyphessobrycon pulchripinnis</t>
  </si>
  <si>
    <t>Hyphessobrycon robertsi</t>
  </si>
  <si>
    <t>Hyphessobrycon robustulus</t>
  </si>
  <si>
    <t>Hyphessobrycon roseus</t>
  </si>
  <si>
    <t>Hyphessobrycon serpae</t>
  </si>
  <si>
    <t>Hyphessobrycon socolofi</t>
  </si>
  <si>
    <t xml:space="preserve">Hyphessobrycon sweglesi </t>
  </si>
  <si>
    <t>Hypoclinemus mentalis</t>
  </si>
  <si>
    <t>Hypoplectrus guttavarius</t>
  </si>
  <si>
    <t>Hypoplectrus nigricans</t>
  </si>
  <si>
    <t>Hypoplectrus unicolor</t>
  </si>
  <si>
    <t>Hypoptopoma gulare</t>
  </si>
  <si>
    <t>Hypostomus plecostomus</t>
  </si>
  <si>
    <t>Hypostomus punctatus</t>
  </si>
  <si>
    <t>Hypselecara temporalis</t>
  </si>
  <si>
    <t>Iguanodectes spilurus</t>
  </si>
  <si>
    <t>Indostomus paradoxus</t>
  </si>
  <si>
    <t>Inlecupris auropurpurea</t>
  </si>
  <si>
    <t>Inpaichthys kerri</t>
  </si>
  <si>
    <t>Iodotropheus sprengerae</t>
  </si>
  <si>
    <t>Iriatherina werneri</t>
  </si>
  <si>
    <t>Istiblennius chrysospilos</t>
  </si>
  <si>
    <t>Jordanella floridae</t>
  </si>
  <si>
    <t>Julidochromis dickfeldi</t>
  </si>
  <si>
    <t>Julidochromis marlieri</t>
  </si>
  <si>
    <t>Julidochromis ornatus</t>
  </si>
  <si>
    <t>Julidochromis regani</t>
  </si>
  <si>
    <t>Julidochromis transcriptus</t>
  </si>
  <si>
    <t>Kryptopterus bicirrhis</t>
  </si>
  <si>
    <t>Kryptopterus cryptopterus</t>
  </si>
  <si>
    <t>Labeo bicolor</t>
  </si>
  <si>
    <t xml:space="preserve">Labeo chrysophekadion </t>
  </si>
  <si>
    <t xml:space="preserve">Labeo erythrurus </t>
  </si>
  <si>
    <t>Labeotropheus fuelleborni</t>
  </si>
  <si>
    <t>Labeotropheus trewavasae</t>
  </si>
  <si>
    <t>Labidochromis caeruleus</t>
  </si>
  <si>
    <t xml:space="preserve">Labrichthys unilineatus </t>
  </si>
  <si>
    <t xml:space="preserve">Labroides bicolor </t>
  </si>
  <si>
    <t>Labroides dimidiatus</t>
  </si>
  <si>
    <t>Labroides phthirophagus</t>
  </si>
  <si>
    <t>Conclusión general por cada importación</t>
  </si>
  <si>
    <t>% Mortalidad</t>
  </si>
  <si>
    <t>Observacones especificas</t>
  </si>
  <si>
    <t>Datos Generales por inspección</t>
  </si>
  <si>
    <t>Signos clínicos atribuibles a enfermedad en ejemplares inspeccionados</t>
  </si>
  <si>
    <t>Mortalidad atribuible a alguna enfermedad al momento de la inspección</t>
  </si>
  <si>
    <t>Acta(s)</t>
  </si>
  <si>
    <t>Signos clinicos de enfermedad sospechosos de EAR</t>
  </si>
  <si>
    <t>Si hubo tratamiento(s) en el periodo, se registra en Orden de Cuarentena (OC)</t>
  </si>
  <si>
    <t>Si hubo contingencia(s) en el periodo, se registra en Orden de Cuarentena (OC)</t>
  </si>
  <si>
    <t>Nombre común y variedad</t>
  </si>
  <si>
    <t>Hallazgo(s)</t>
  </si>
  <si>
    <t>Fecha estimada nueva visita</t>
  </si>
  <si>
    <t>Tratamiento (Si/No)</t>
  </si>
  <si>
    <t>N° Item en OC</t>
  </si>
  <si>
    <t>Prolongación de cuarentena (Si/NO)</t>
  </si>
  <si>
    <t>Rotulo(s) acuario(s)</t>
  </si>
  <si>
    <t>Saldo al día 15</t>
  </si>
  <si>
    <t>REGISTRO DIARIO DE MORTALIDAD</t>
  </si>
  <si>
    <t>REGISTRO DE MORTALIDAD DIARIA POSTERIOR AL DIA 15</t>
  </si>
  <si>
    <t>Nómina de especies ornamentales de importación Autorizada</t>
  </si>
  <si>
    <t>Versión marzo 2018</t>
  </si>
  <si>
    <t>REGISTRO DE MORTALIDAD</t>
  </si>
  <si>
    <t>**NO IMPRIMIR PARA SOLICITUD DE IMPORTACIÓN**</t>
  </si>
  <si>
    <t xml:space="preserve">Gráfica de Mortalidad diaria total en periodo de 15 días
</t>
  </si>
  <si>
    <t>Horarios disponibles para inspección</t>
  </si>
  <si>
    <t>Sábado</t>
  </si>
  <si>
    <t>Domingo</t>
  </si>
  <si>
    <t>Mañana</t>
  </si>
  <si>
    <t>Desde</t>
  </si>
  <si>
    <t>Hasta</t>
  </si>
  <si>
    <t>Jornada</t>
  </si>
  <si>
    <t>Días</t>
  </si>
  <si>
    <t>Lunes a viernes</t>
  </si>
  <si>
    <t>Tarde</t>
  </si>
  <si>
    <t>Excepciones</t>
  </si>
  <si>
    <t>Detalle de especies ornamentales que cumplieron periodo de cuarentena</t>
  </si>
  <si>
    <t>Ítems en prolongación</t>
  </si>
  <si>
    <t>Ítems en incautación</t>
  </si>
  <si>
    <t>Obs;</t>
  </si>
  <si>
    <t>Prolongación</t>
  </si>
  <si>
    <t>Incautación</t>
  </si>
  <si>
    <t>Situación</t>
  </si>
  <si>
    <t>ID Acuario</t>
  </si>
  <si>
    <t>Declaración</t>
  </si>
  <si>
    <t>Fecha de levantamiento</t>
  </si>
  <si>
    <t>Titular Estación Cuarentena</t>
  </si>
  <si>
    <t>El presente documento es emitido a solicitud del titular de la estación como comprobante de levantamiento de cuarentena de los ejemplares que quedaron en saldo luego de finalizado el periodo y de realizada la visia inspectiva que señala el artículo 15 del D.S. N° 72 (2011). Este documento ampara levantamiento de la cantidad y especie descritas, con excepción de aquellas que por alguna situación (prolongación/incautación) no puedan ser levantadas junto con el resto de las especies.</t>
  </si>
  <si>
    <t>psilva@sernapesca.cl</t>
  </si>
  <si>
    <t>Resolución N° 3380 de 2018</t>
  </si>
  <si>
    <t>Versión septiembre 2019</t>
  </si>
</sst>
</file>

<file path=xl/styles.xml><?xml version="1.0" encoding="utf-8"?>
<styleSheet xmlns="http://schemas.openxmlformats.org/spreadsheetml/2006/main">
  <numFmts count="7">
    <numFmt numFmtId="164" formatCode="d\ &quot;de&quot;\ mmmm\ &quot;de&quot;\ yyyy"/>
    <numFmt numFmtId="165" formatCode="0.0%"/>
    <numFmt numFmtId="166" formatCode="0.0"/>
    <numFmt numFmtId="167" formatCode="[$-340A]d&quot; de &quot;mmmm&quot; de &quot;yyyy;@"/>
    <numFmt numFmtId="168" formatCode="dd/mm/yyyy;@"/>
    <numFmt numFmtId="169" formatCode="h:mm;@"/>
    <numFmt numFmtId="170" formatCode="#,##0.0"/>
  </numFmts>
  <fonts count="91">
    <font>
      <sz val="10"/>
      <name val="Arial"/>
    </font>
    <font>
      <sz val="11"/>
      <color theme="1"/>
      <name val="Calibri"/>
      <family val="2"/>
      <scheme val="minor"/>
    </font>
    <font>
      <sz val="8"/>
      <name val="Tahoma"/>
      <family val="2"/>
    </font>
    <font>
      <sz val="8"/>
      <name val="Arial"/>
      <family val="2"/>
    </font>
    <font>
      <sz val="12"/>
      <name val="Verdana"/>
      <family val="2"/>
    </font>
    <font>
      <sz val="8"/>
      <name val="Verdana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7"/>
      <name val="Verdana"/>
      <family val="2"/>
    </font>
    <font>
      <b/>
      <sz val="8"/>
      <name val="Verdana"/>
      <family val="2"/>
    </font>
    <font>
      <b/>
      <sz val="6"/>
      <name val="Verdana"/>
      <family val="2"/>
    </font>
    <font>
      <b/>
      <i/>
      <sz val="10"/>
      <name val="Verdana"/>
      <family val="2"/>
    </font>
    <font>
      <i/>
      <sz val="8"/>
      <name val="Verdana"/>
      <family val="2"/>
    </font>
    <font>
      <i/>
      <sz val="9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7"/>
      <name val="Verdana"/>
      <family val="2"/>
    </font>
    <font>
      <b/>
      <sz val="10"/>
      <name val="Arial"/>
      <family val="2"/>
    </font>
    <font>
      <b/>
      <sz val="7"/>
      <color indexed="81"/>
      <name val="Tahoma"/>
      <family val="2"/>
    </font>
    <font>
      <b/>
      <i/>
      <sz val="8"/>
      <name val="Verdana"/>
      <family val="2"/>
    </font>
    <font>
      <b/>
      <sz val="11"/>
      <color indexed="8"/>
      <name val="gobCL"/>
      <family val="3"/>
    </font>
    <font>
      <i/>
      <sz val="11"/>
      <color indexed="8"/>
      <name val="gobCL"/>
      <family val="3"/>
    </font>
    <font>
      <b/>
      <sz val="11"/>
      <color indexed="9"/>
      <name val="gobCL"/>
      <family val="3"/>
    </font>
    <font>
      <i/>
      <sz val="11"/>
      <color indexed="8"/>
      <name val="Courier New"/>
      <family val="3"/>
    </font>
    <font>
      <sz val="11"/>
      <color indexed="8"/>
      <name val="Courier New"/>
      <family val="3"/>
    </font>
    <font>
      <b/>
      <u/>
      <sz val="8"/>
      <color indexed="81"/>
      <name val="Tahoma"/>
      <family val="2"/>
    </font>
    <font>
      <i/>
      <sz val="7"/>
      <name val="Verdana"/>
      <family val="2"/>
    </font>
    <font>
      <sz val="10"/>
      <name val="Arial"/>
      <family val="2"/>
    </font>
    <font>
      <b/>
      <sz val="7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b/>
      <sz val="12"/>
      <color indexed="10"/>
      <name val="Verdana"/>
      <family val="2"/>
    </font>
    <font>
      <b/>
      <sz val="8"/>
      <color indexed="60"/>
      <name val="Verdana"/>
      <family val="2"/>
    </font>
    <font>
      <b/>
      <sz val="8"/>
      <color indexed="9"/>
      <name val="Verdana"/>
      <family val="2"/>
    </font>
    <font>
      <b/>
      <sz val="11"/>
      <color indexed="8"/>
      <name val="gobCL"/>
      <family val="3"/>
    </font>
    <font>
      <i/>
      <sz val="11"/>
      <color indexed="8"/>
      <name val="gobCL"/>
      <family val="3"/>
    </font>
    <font>
      <sz val="11"/>
      <color indexed="8"/>
      <name val="gobCL"/>
      <family val="3"/>
    </font>
    <font>
      <b/>
      <sz val="24"/>
      <color indexed="10"/>
      <name val="Verdana"/>
      <family val="2"/>
    </font>
    <font>
      <b/>
      <sz val="8"/>
      <color indexed="56"/>
      <name val="Verdana"/>
      <family val="2"/>
    </font>
    <font>
      <b/>
      <sz val="10"/>
      <color indexed="60"/>
      <name val="Arial"/>
      <family val="2"/>
    </font>
    <font>
      <b/>
      <sz val="10"/>
      <color indexed="30"/>
      <name val="Arial"/>
      <family val="2"/>
    </font>
    <font>
      <b/>
      <sz val="6"/>
      <color indexed="60"/>
      <name val="Verdana"/>
      <family val="2"/>
    </font>
    <font>
      <b/>
      <sz val="8"/>
      <color indexed="30"/>
      <name val="Verdana"/>
      <family val="2"/>
    </font>
    <font>
      <b/>
      <sz val="7"/>
      <color indexed="10"/>
      <name val="Verdana"/>
      <family val="2"/>
    </font>
    <font>
      <sz val="12"/>
      <color indexed="55"/>
      <name val="Verdana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2"/>
      <name val="Calibri"/>
      <family val="2"/>
    </font>
    <font>
      <i/>
      <sz val="9"/>
      <name val="Calibri"/>
      <family val="2"/>
    </font>
    <font>
      <sz val="7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1"/>
      <name val="Calibri"/>
      <family val="2"/>
    </font>
    <font>
      <sz val="8"/>
      <color indexed="8"/>
      <name val="Calibri"/>
      <family val="2"/>
    </font>
    <font>
      <i/>
      <sz val="7"/>
      <color indexed="10"/>
      <name val="Verdana"/>
      <family val="2"/>
    </font>
    <font>
      <b/>
      <sz val="11"/>
      <color indexed="30"/>
      <name val="Arial"/>
      <family val="2"/>
    </font>
    <font>
      <b/>
      <sz val="11"/>
      <color indexed="60"/>
      <name val="Arial"/>
      <family val="2"/>
    </font>
    <font>
      <b/>
      <i/>
      <sz val="7"/>
      <color indexed="30"/>
      <name val="Verdana"/>
      <family val="2"/>
    </font>
    <font>
      <sz val="8"/>
      <color indexed="9"/>
      <name val="Verdana"/>
      <family val="2"/>
    </font>
    <font>
      <sz val="11"/>
      <name val="Calibri"/>
      <family val="2"/>
    </font>
    <font>
      <b/>
      <sz val="7"/>
      <name val="Calibri"/>
      <family val="2"/>
    </font>
    <font>
      <b/>
      <sz val="8"/>
      <name val="Calibri"/>
      <family val="2"/>
    </font>
    <font>
      <b/>
      <sz val="1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8"/>
      <color indexed="8"/>
      <name val="Calibri"/>
      <family val="2"/>
    </font>
    <font>
      <b/>
      <sz val="6"/>
      <color indexed="10"/>
      <name val="Arial"/>
      <family val="2"/>
    </font>
    <font>
      <sz val="9"/>
      <color theme="0" tint="-0.34998626667073579"/>
      <name val="Calibri"/>
      <family val="2"/>
    </font>
    <font>
      <sz val="10.5"/>
      <name val="Calibri"/>
      <family val="2"/>
    </font>
    <font>
      <b/>
      <i/>
      <sz val="12"/>
      <color indexed="8"/>
      <name val="Calibri"/>
      <family val="2"/>
    </font>
    <font>
      <b/>
      <sz val="10"/>
      <color theme="3"/>
      <name val="Verdana"/>
      <family val="2"/>
    </font>
    <font>
      <i/>
      <sz val="11"/>
      <color theme="3"/>
      <name val="Calibri"/>
      <family val="2"/>
    </font>
    <font>
      <i/>
      <sz val="12"/>
      <name val="Verdana"/>
      <family val="2"/>
    </font>
    <font>
      <i/>
      <sz val="8"/>
      <color rgb="FFC00000"/>
      <name val="Verdana"/>
      <family val="2"/>
    </font>
    <font>
      <b/>
      <sz val="9"/>
      <color indexed="60"/>
      <name val="Verdana"/>
      <family val="2"/>
    </font>
    <font>
      <b/>
      <sz val="8"/>
      <color theme="0"/>
      <name val="Verdana"/>
      <family val="2"/>
    </font>
    <font>
      <i/>
      <sz val="9"/>
      <color theme="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42"/>
      </patternFill>
    </fill>
    <fill>
      <patternFill patternType="solid">
        <fgColor rgb="FFCCFFFF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7" fillId="0" borderId="0" applyNumberFormat="0" applyFill="0" applyBorder="0" applyAlignment="0" applyProtection="0">
      <alignment vertical="top"/>
      <protection locked="0"/>
    </xf>
    <xf numFmtId="9" fontId="34" fillId="0" borderId="0" applyFont="0" applyFill="0" applyBorder="0" applyAlignment="0" applyProtection="0"/>
    <xf numFmtId="0" fontId="1" fillId="0" borderId="0"/>
  </cellStyleXfs>
  <cellXfs count="1040">
    <xf numFmtId="0" fontId="0" fillId="0" borderId="0" xfId="0"/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Fill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shrinkToFit="1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39" fillId="0" borderId="0" xfId="0" applyFont="1" applyBorder="1"/>
    <xf numFmtId="0" fontId="4" fillId="4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2" borderId="0" xfId="0" applyFill="1" applyBorder="1" applyAlignment="1"/>
    <xf numFmtId="0" fontId="40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5" fontId="9" fillId="2" borderId="0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center" vertical="center" shrinkToFit="1"/>
    </xf>
    <xf numFmtId="3" fontId="11" fillId="2" borderId="0" xfId="0" applyNumberFormat="1" applyFont="1" applyFill="1" applyBorder="1" applyAlignment="1" applyProtection="1">
      <alignment horizontal="center" vertical="center" shrinkToFit="1"/>
    </xf>
    <xf numFmtId="0" fontId="11" fillId="2" borderId="6" xfId="0" applyFont="1" applyFill="1" applyBorder="1" applyAlignment="1" applyProtection="1">
      <alignment horizontal="center" vertical="center" shrinkToFit="1"/>
    </xf>
    <xf numFmtId="0" fontId="11" fillId="2" borderId="8" xfId="0" applyFont="1" applyFill="1" applyBorder="1" applyAlignment="1" applyProtection="1">
      <alignment horizontal="center" vertical="center" shrinkToFit="1"/>
    </xf>
    <xf numFmtId="0" fontId="20" fillId="2" borderId="6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 shrinkToFit="1"/>
      <protection locked="0"/>
    </xf>
    <xf numFmtId="0" fontId="7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vertical="center" wrapText="1"/>
    </xf>
    <xf numFmtId="3" fontId="41" fillId="2" borderId="0" xfId="0" applyNumberFormat="1" applyFont="1" applyFill="1" applyBorder="1" applyAlignment="1">
      <alignment vertical="center" shrinkToFit="1"/>
    </xf>
    <xf numFmtId="3" fontId="11" fillId="2" borderId="0" xfId="0" applyNumberFormat="1" applyFont="1" applyFill="1" applyBorder="1" applyAlignment="1">
      <alignment vertical="center" shrinkToFit="1"/>
    </xf>
    <xf numFmtId="0" fontId="12" fillId="2" borderId="10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3" fontId="5" fillId="6" borderId="6" xfId="0" applyNumberFormat="1" applyFont="1" applyFill="1" applyBorder="1" applyAlignment="1" applyProtection="1">
      <alignment horizontal="center" vertical="center" shrinkToFit="1"/>
      <protection locked="0"/>
    </xf>
    <xf numFmtId="3" fontId="5" fillId="6" borderId="3" xfId="0" applyNumberFormat="1" applyFont="1" applyFill="1" applyBorder="1" applyAlignment="1" applyProtection="1">
      <alignment horizontal="center" vertical="center" shrinkToFit="1"/>
      <protection locked="0"/>
    </xf>
    <xf numFmtId="3" fontId="5" fillId="6" borderId="12" xfId="0" applyNumberFormat="1" applyFont="1" applyFill="1" applyBorder="1" applyAlignment="1" applyProtection="1">
      <alignment horizontal="center" vertical="center" shrinkToFit="1"/>
      <protection locked="0"/>
    </xf>
    <xf numFmtId="3" fontId="5" fillId="6" borderId="8" xfId="0" applyNumberFormat="1" applyFont="1" applyFill="1" applyBorder="1" applyAlignment="1" applyProtection="1">
      <alignment horizontal="center" vertical="center" shrinkToFit="1"/>
      <protection locked="0"/>
    </xf>
    <xf numFmtId="3" fontId="5" fillId="6" borderId="4" xfId="0" applyNumberFormat="1" applyFont="1" applyFill="1" applyBorder="1" applyAlignment="1" applyProtection="1">
      <alignment horizontal="center" vertical="center" shrinkToFit="1"/>
      <protection locked="0"/>
    </xf>
    <xf numFmtId="3" fontId="5" fillId="6" borderId="13" xfId="0" applyNumberFormat="1" applyFont="1" applyFill="1" applyBorder="1" applyAlignment="1" applyProtection="1">
      <alignment horizontal="center" vertical="center" shrinkToFit="1"/>
      <protection locked="0"/>
    </xf>
    <xf numFmtId="0" fontId="20" fillId="2" borderId="12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3" fontId="42" fillId="2" borderId="0" xfId="0" applyNumberFormat="1" applyFont="1" applyFill="1" applyBorder="1" applyAlignment="1">
      <alignment horizontal="center" vertical="center" shrinkToFit="1"/>
    </xf>
    <xf numFmtId="0" fontId="11" fillId="2" borderId="0" xfId="0" applyFont="1" applyFill="1" applyBorder="1" applyAlignment="1">
      <alignment vertical="center" wrapText="1"/>
    </xf>
    <xf numFmtId="3" fontId="42" fillId="2" borderId="21" xfId="0" applyNumberFormat="1" applyFont="1" applyFill="1" applyBorder="1" applyAlignment="1">
      <alignment vertical="center" shrinkToFit="1"/>
    </xf>
    <xf numFmtId="3" fontId="42" fillId="2" borderId="21" xfId="0" applyNumberFormat="1" applyFont="1" applyFill="1" applyBorder="1" applyAlignment="1">
      <alignment horizontal="center" vertical="center" shrinkToFit="1"/>
    </xf>
    <xf numFmtId="0" fontId="43" fillId="7" borderId="0" xfId="0" applyFont="1" applyFill="1" applyBorder="1" applyAlignment="1">
      <alignment horizontal="center"/>
    </xf>
    <xf numFmtId="0" fontId="44" fillId="0" borderId="0" xfId="0" applyFont="1" applyBorder="1"/>
    <xf numFmtId="0" fontId="45" fillId="0" borderId="0" xfId="0" applyFont="1" applyBorder="1" applyAlignment="1">
      <alignment horizontal="center"/>
    </xf>
    <xf numFmtId="0" fontId="45" fillId="0" borderId="0" xfId="0" applyFont="1" applyBorder="1"/>
    <xf numFmtId="0" fontId="44" fillId="0" borderId="0" xfId="0" applyFont="1" applyBorder="1" applyAlignment="1">
      <alignment wrapText="1"/>
    </xf>
    <xf numFmtId="0" fontId="5" fillId="2" borderId="0" xfId="0" applyFont="1" applyFill="1" applyBorder="1" applyAlignment="1">
      <alignment horizontal="center" vertical="center"/>
    </xf>
    <xf numFmtId="3" fontId="41" fillId="2" borderId="6" xfId="0" applyNumberFormat="1" applyFont="1" applyFill="1" applyBorder="1" applyAlignment="1" applyProtection="1">
      <alignment horizontal="center" vertical="center" shrinkToFit="1"/>
    </xf>
    <xf numFmtId="3" fontId="12" fillId="2" borderId="7" xfId="0" applyNumberFormat="1" applyFont="1" applyFill="1" applyBorder="1" applyAlignment="1" applyProtection="1">
      <alignment horizontal="center" vertical="center" shrinkToFit="1"/>
    </xf>
    <xf numFmtId="1" fontId="42" fillId="2" borderId="0" xfId="0" applyNumberFormat="1" applyFont="1" applyFill="1" applyBorder="1" applyAlignment="1">
      <alignment horizontal="center" vertical="center" shrinkToFit="1"/>
    </xf>
    <xf numFmtId="1" fontId="42" fillId="2" borderId="21" xfId="0" applyNumberFormat="1" applyFont="1" applyFill="1" applyBorder="1" applyAlignment="1">
      <alignment vertical="center" shrinkToFit="1"/>
    </xf>
    <xf numFmtId="1" fontId="42" fillId="2" borderId="21" xfId="0" applyNumberFormat="1" applyFont="1" applyFill="1" applyBorder="1" applyAlignment="1">
      <alignment horizontal="center" vertical="center" shrinkToFit="1"/>
    </xf>
    <xf numFmtId="0" fontId="11" fillId="2" borderId="22" xfId="0" applyFont="1" applyFill="1" applyBorder="1" applyAlignment="1">
      <alignment horizontal="left" vertical="center"/>
    </xf>
    <xf numFmtId="0" fontId="11" fillId="2" borderId="16" xfId="0" applyFont="1" applyFill="1" applyBorder="1" applyAlignment="1">
      <alignment horizontal="left" vertical="center"/>
    </xf>
    <xf numFmtId="0" fontId="40" fillId="2" borderId="21" xfId="0" applyFont="1" applyFill="1" applyBorder="1" applyAlignment="1">
      <alignment horizontal="center" vertical="center" shrinkToFit="1"/>
    </xf>
    <xf numFmtId="0" fontId="4" fillId="0" borderId="21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vertical="center"/>
    </xf>
    <xf numFmtId="0" fontId="10" fillId="2" borderId="0" xfId="0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/>
    <xf numFmtId="0" fontId="6" fillId="2" borderId="0" xfId="0" applyFont="1" applyFill="1" applyBorder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shrinkToFit="1"/>
    </xf>
    <xf numFmtId="0" fontId="17" fillId="2" borderId="0" xfId="0" applyFont="1" applyFill="1" applyBorder="1" applyAlignment="1" applyProtection="1">
      <alignment horizontal="center" vertical="center" shrinkToFit="1"/>
    </xf>
    <xf numFmtId="0" fontId="12" fillId="2" borderId="0" xfId="0" applyFont="1" applyFill="1" applyBorder="1" applyAlignment="1" applyProtection="1">
      <alignment horizontal="center" vertical="center" wrapText="1"/>
    </xf>
    <xf numFmtId="0" fontId="20" fillId="2" borderId="6" xfId="0" applyFont="1" applyFill="1" applyBorder="1" applyAlignment="1" applyProtection="1">
      <alignment horizontal="center" vertical="center" wrapText="1"/>
    </xf>
    <xf numFmtId="0" fontId="20" fillId="2" borderId="3" xfId="0" applyFont="1" applyFill="1" applyBorder="1" applyAlignment="1" applyProtection="1">
      <alignment horizontal="center" vertical="center" wrapText="1"/>
    </xf>
    <xf numFmtId="0" fontId="20" fillId="2" borderId="12" xfId="0" applyFont="1" applyFill="1" applyBorder="1" applyAlignment="1" applyProtection="1">
      <alignment horizontal="center" vertical="center" wrapText="1"/>
    </xf>
    <xf numFmtId="3" fontId="5" fillId="6" borderId="6" xfId="0" applyNumberFormat="1" applyFont="1" applyFill="1" applyBorder="1" applyAlignment="1" applyProtection="1">
      <alignment horizontal="center" vertical="center" shrinkToFit="1"/>
    </xf>
    <xf numFmtId="3" fontId="5" fillId="6" borderId="3" xfId="0" applyNumberFormat="1" applyFont="1" applyFill="1" applyBorder="1" applyAlignment="1" applyProtection="1">
      <alignment horizontal="center" vertical="center" shrinkToFit="1"/>
    </xf>
    <xf numFmtId="3" fontId="5" fillId="6" borderId="12" xfId="0" applyNumberFormat="1" applyFont="1" applyFill="1" applyBorder="1" applyAlignment="1" applyProtection="1">
      <alignment horizontal="center" vertical="center" shrinkToFit="1"/>
    </xf>
    <xf numFmtId="3" fontId="5" fillId="6" borderId="8" xfId="0" applyNumberFormat="1" applyFont="1" applyFill="1" applyBorder="1" applyAlignment="1" applyProtection="1">
      <alignment horizontal="center" vertical="center" shrinkToFit="1"/>
    </xf>
    <xf numFmtId="3" fontId="5" fillId="6" borderId="4" xfId="0" applyNumberFormat="1" applyFont="1" applyFill="1" applyBorder="1" applyAlignment="1" applyProtection="1">
      <alignment horizontal="center" vertical="center" shrinkToFit="1"/>
    </xf>
    <xf numFmtId="3" fontId="5" fillId="6" borderId="13" xfId="0" applyNumberFormat="1" applyFont="1" applyFill="1" applyBorder="1" applyAlignment="1" applyProtection="1">
      <alignment horizontal="center" vertical="center" shrinkToFit="1"/>
    </xf>
    <xf numFmtId="0" fontId="14" fillId="2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vertical="center"/>
    </xf>
    <xf numFmtId="1" fontId="42" fillId="2" borderId="21" xfId="0" applyNumberFormat="1" applyFont="1" applyFill="1" applyBorder="1" applyAlignment="1" applyProtection="1">
      <alignment vertical="center" shrinkToFit="1"/>
    </xf>
    <xf numFmtId="1" fontId="42" fillId="2" borderId="0" xfId="0" applyNumberFormat="1" applyFont="1" applyFill="1" applyBorder="1" applyAlignment="1" applyProtection="1">
      <alignment horizontal="center" vertical="center" shrinkToFit="1"/>
    </xf>
    <xf numFmtId="3" fontId="41" fillId="2" borderId="0" xfId="0" applyNumberFormat="1" applyFont="1" applyFill="1" applyBorder="1" applyAlignment="1" applyProtection="1">
      <alignment vertical="center" shrinkToFit="1"/>
    </xf>
    <xf numFmtId="3" fontId="11" fillId="2" borderId="0" xfId="0" applyNumberFormat="1" applyFont="1" applyFill="1" applyBorder="1" applyAlignment="1" applyProtection="1">
      <alignment vertical="center" shrinkToFit="1"/>
    </xf>
    <xf numFmtId="0" fontId="16" fillId="2" borderId="0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Border="1" applyAlignment="1" applyProtection="1">
      <alignment vertical="center"/>
    </xf>
    <xf numFmtId="0" fontId="40" fillId="2" borderId="21" xfId="0" applyFont="1" applyFill="1" applyBorder="1" applyAlignment="1" applyProtection="1">
      <alignment horizontal="center" vertical="center" shrinkToFit="1"/>
    </xf>
    <xf numFmtId="0" fontId="40" fillId="2" borderId="0" xfId="0" applyFont="1" applyFill="1" applyBorder="1" applyAlignment="1" applyProtection="1">
      <alignment horizontal="center" vertical="center" shrinkToFit="1"/>
    </xf>
    <xf numFmtId="165" fontId="9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>
      <alignment vertical="center"/>
    </xf>
    <xf numFmtId="0" fontId="11" fillId="2" borderId="10" xfId="0" applyFont="1" applyFill="1" applyBorder="1" applyAlignment="1">
      <alignment horizontal="left" vertical="center"/>
    </xf>
    <xf numFmtId="0" fontId="15" fillId="2" borderId="21" xfId="0" applyFont="1" applyFill="1" applyBorder="1" applyAlignment="1">
      <alignment horizontal="left" vertical="center"/>
    </xf>
    <xf numFmtId="0" fontId="6" fillId="0" borderId="16" xfId="0" applyFont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11" fillId="2" borderId="10" xfId="0" applyFont="1" applyFill="1" applyBorder="1" applyAlignment="1" applyProtection="1">
      <alignment horizontal="left" vertical="center"/>
    </xf>
    <xf numFmtId="0" fontId="15" fillId="2" borderId="21" xfId="0" applyFont="1" applyFill="1" applyBorder="1" applyAlignment="1" applyProtection="1">
      <alignment horizontal="left" vertical="center"/>
    </xf>
    <xf numFmtId="0" fontId="15" fillId="2" borderId="29" xfId="0" applyFont="1" applyFill="1" applyBorder="1" applyAlignment="1" applyProtection="1">
      <alignment vertical="center"/>
    </xf>
    <xf numFmtId="0" fontId="15" fillId="2" borderId="30" xfId="0" applyFont="1" applyFill="1" applyBorder="1" applyAlignment="1" applyProtection="1">
      <alignment vertical="center"/>
    </xf>
    <xf numFmtId="0" fontId="11" fillId="2" borderId="16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 textRotation="90" shrinkToFit="1"/>
    </xf>
    <xf numFmtId="0" fontId="4" fillId="4" borderId="0" xfId="0" applyFont="1" applyFill="1" applyBorder="1" applyAlignment="1">
      <alignment horizontal="center" vertical="center"/>
    </xf>
    <xf numFmtId="164" fontId="17" fillId="2" borderId="0" xfId="0" applyNumberFormat="1" applyFont="1" applyFill="1" applyBorder="1" applyAlignment="1" applyProtection="1">
      <alignment horizontal="center" vertical="center" shrinkToFit="1"/>
    </xf>
    <xf numFmtId="0" fontId="11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10" fillId="2" borderId="0" xfId="0" applyFont="1" applyFill="1" applyBorder="1" applyAlignment="1" applyProtection="1">
      <alignment horizontal="left" vertical="center" wrapText="1"/>
    </xf>
    <xf numFmtId="0" fontId="46" fillId="2" borderId="0" xfId="0" applyNumberFormat="1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vertical="center"/>
    </xf>
    <xf numFmtId="0" fontId="47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vertical="center" shrinkToFit="1"/>
    </xf>
    <xf numFmtId="3" fontId="21" fillId="2" borderId="0" xfId="0" applyNumberFormat="1" applyFont="1" applyFill="1" applyBorder="1" applyAlignment="1" applyProtection="1">
      <alignment vertical="center"/>
    </xf>
    <xf numFmtId="165" fontId="41" fillId="2" borderId="0" xfId="0" applyNumberFormat="1" applyFont="1" applyFill="1" applyBorder="1" applyAlignment="1" applyProtection="1">
      <alignment vertical="center" shrinkToFit="1"/>
    </xf>
    <xf numFmtId="3" fontId="48" fillId="2" borderId="0" xfId="0" applyNumberFormat="1" applyFont="1" applyFill="1" applyBorder="1" applyAlignment="1" applyProtection="1">
      <alignment vertical="center"/>
    </xf>
    <xf numFmtId="0" fontId="17" fillId="2" borderId="0" xfId="0" applyFont="1" applyFill="1" applyBorder="1" applyAlignment="1" applyProtection="1">
      <alignment vertical="center" shrinkToFit="1"/>
    </xf>
    <xf numFmtId="3" fontId="49" fillId="2" borderId="0" xfId="0" applyNumberFormat="1" applyFont="1" applyFill="1" applyBorder="1" applyAlignment="1" applyProtection="1">
      <alignment vertical="center"/>
    </xf>
    <xf numFmtId="0" fontId="20" fillId="2" borderId="0" xfId="0" applyFont="1" applyFill="1" applyBorder="1" applyAlignment="1" applyProtection="1">
      <alignment vertical="center" shrinkToFit="1"/>
    </xf>
    <xf numFmtId="0" fontId="0" fillId="2" borderId="0" xfId="0" applyFill="1" applyProtection="1"/>
    <xf numFmtId="0" fontId="50" fillId="2" borderId="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vertical="center" textRotation="90" shrinkToFit="1"/>
    </xf>
    <xf numFmtId="0" fontId="6" fillId="2" borderId="0" xfId="0" applyFont="1" applyFill="1" applyBorder="1" applyAlignment="1" applyProtection="1">
      <alignment vertical="center" textRotation="90" shrinkToFit="1"/>
    </xf>
    <xf numFmtId="0" fontId="20" fillId="2" borderId="0" xfId="0" applyFont="1" applyFill="1" applyBorder="1" applyAlignment="1" applyProtection="1">
      <alignment horizontal="center" vertical="center" wrapText="1"/>
    </xf>
    <xf numFmtId="0" fontId="20" fillId="2" borderId="6" xfId="0" applyFont="1" applyFill="1" applyBorder="1" applyAlignment="1" applyProtection="1">
      <alignment horizontal="center" vertical="center" shrinkToFit="1"/>
    </xf>
    <xf numFmtId="3" fontId="5" fillId="8" borderId="0" xfId="0" applyNumberFormat="1" applyFont="1" applyFill="1" applyBorder="1" applyAlignment="1" applyProtection="1">
      <alignment horizontal="center" vertical="center" shrinkToFit="1"/>
    </xf>
    <xf numFmtId="3" fontId="41" fillId="2" borderId="0" xfId="0" applyNumberFormat="1" applyFont="1" applyFill="1" applyBorder="1" applyAlignment="1" applyProtection="1">
      <alignment horizontal="center" vertical="center" shrinkToFit="1"/>
    </xf>
    <xf numFmtId="3" fontId="12" fillId="2" borderId="0" xfId="0" applyNumberFormat="1" applyFont="1" applyFill="1" applyBorder="1" applyAlignment="1" applyProtection="1">
      <alignment horizontal="center" vertical="center" shrinkToFit="1"/>
    </xf>
    <xf numFmtId="0" fontId="31" fillId="0" borderId="0" xfId="0" applyFont="1" applyProtection="1"/>
    <xf numFmtId="0" fontId="10" fillId="2" borderId="0" xfId="0" applyFont="1" applyFill="1" applyBorder="1" applyAlignment="1" applyProtection="1">
      <alignment vertical="center" textRotation="90"/>
    </xf>
    <xf numFmtId="0" fontId="20" fillId="2" borderId="8" xfId="0" applyFont="1" applyFill="1" applyBorder="1" applyAlignment="1" applyProtection="1">
      <alignment horizontal="center" vertical="center" shrinkToFit="1"/>
    </xf>
    <xf numFmtId="0" fontId="20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vertical="center" shrinkToFit="1"/>
    </xf>
    <xf numFmtId="0" fontId="14" fillId="2" borderId="0" xfId="0" applyNumberFormat="1" applyFont="1" applyFill="1" applyBorder="1" applyAlignment="1" applyProtection="1">
      <alignment vertical="center" shrinkToFit="1"/>
    </xf>
    <xf numFmtId="0" fontId="5" fillId="2" borderId="30" xfId="0" applyFont="1" applyFill="1" applyBorder="1" applyAlignment="1" applyProtection="1">
      <alignment vertical="center" shrinkToFit="1"/>
    </xf>
    <xf numFmtId="0" fontId="14" fillId="2" borderId="30" xfId="0" applyNumberFormat="1" applyFont="1" applyFill="1" applyBorder="1" applyAlignment="1" applyProtection="1">
      <alignment vertical="center" shrinkToFit="1"/>
    </xf>
    <xf numFmtId="3" fontId="5" fillId="2" borderId="0" xfId="0" applyNumberFormat="1" applyFont="1" applyFill="1" applyBorder="1" applyAlignment="1" applyProtection="1">
      <alignment horizontal="center" vertical="center" shrinkToFit="1"/>
    </xf>
    <xf numFmtId="0" fontId="0" fillId="2" borderId="0" xfId="0" applyFill="1" applyBorder="1" applyProtection="1"/>
    <xf numFmtId="3" fontId="51" fillId="2" borderId="0" xfId="0" applyNumberFormat="1" applyFont="1" applyFill="1" applyBorder="1" applyAlignment="1" applyProtection="1">
      <alignment horizontal="center" vertical="center" shrinkToFit="1"/>
    </xf>
    <xf numFmtId="0" fontId="11" fillId="2" borderId="0" xfId="0" applyFont="1" applyFill="1" applyBorder="1" applyAlignment="1" applyProtection="1">
      <alignment vertical="center"/>
    </xf>
    <xf numFmtId="0" fontId="20" fillId="2" borderId="34" xfId="0" applyFont="1" applyFill="1" applyBorder="1" applyAlignment="1" applyProtection="1">
      <alignment horizontal="center" vertical="center" shrinkToFit="1"/>
    </xf>
    <xf numFmtId="0" fontId="20" fillId="2" borderId="21" xfId="0" applyFont="1" applyFill="1" applyBorder="1" applyAlignment="1" applyProtection="1">
      <alignment horizontal="center" vertical="center" shrinkToFit="1"/>
    </xf>
    <xf numFmtId="3" fontId="5" fillId="2" borderId="21" xfId="0" applyNumberFormat="1" applyFont="1" applyFill="1" applyBorder="1" applyAlignment="1" applyProtection="1">
      <alignment horizontal="center" vertical="center" shrinkToFit="1"/>
    </xf>
    <xf numFmtId="0" fontId="31" fillId="2" borderId="0" xfId="0" applyFont="1" applyFill="1" applyProtection="1"/>
    <xf numFmtId="0" fontId="5" fillId="2" borderId="0" xfId="0" applyFont="1" applyFill="1" applyBorder="1" applyAlignment="1">
      <alignment vertical="top"/>
    </xf>
    <xf numFmtId="0" fontId="23" fillId="2" borderId="0" xfId="0" applyFont="1" applyFill="1" applyBorder="1" applyAlignment="1">
      <alignment vertical="center" wrapText="1"/>
    </xf>
    <xf numFmtId="1" fontId="42" fillId="2" borderId="0" xfId="0" applyNumberFormat="1" applyFont="1" applyFill="1" applyBorder="1" applyAlignment="1">
      <alignment vertical="center" shrinkToFit="1"/>
    </xf>
    <xf numFmtId="3" fontId="41" fillId="2" borderId="8" xfId="0" applyNumberFormat="1" applyFont="1" applyFill="1" applyBorder="1" applyAlignment="1" applyProtection="1">
      <alignment horizontal="center" vertical="center" shrinkToFit="1"/>
    </xf>
    <xf numFmtId="0" fontId="15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 applyProtection="1">
      <alignment vertical="center" shrinkToFit="1"/>
      <protection locked="0"/>
    </xf>
    <xf numFmtId="0" fontId="10" fillId="2" borderId="0" xfId="0" applyFont="1" applyFill="1" applyBorder="1" applyAlignment="1">
      <alignment vertical="center" textRotation="90"/>
    </xf>
    <xf numFmtId="0" fontId="52" fillId="2" borderId="35" xfId="0" applyFont="1" applyFill="1" applyBorder="1" applyAlignment="1">
      <alignment vertical="center" textRotation="90" shrinkToFit="1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52" fillId="2" borderId="35" xfId="0" applyFont="1" applyFill="1" applyBorder="1" applyAlignment="1" applyProtection="1">
      <alignment vertical="center" textRotation="90" shrinkToFit="1"/>
    </xf>
    <xf numFmtId="0" fontId="5" fillId="2" borderId="0" xfId="0" applyFont="1" applyFill="1" applyBorder="1" applyAlignment="1" applyProtection="1">
      <alignment horizontal="center" vertical="center" shrinkToFit="1"/>
    </xf>
    <xf numFmtId="0" fontId="14" fillId="2" borderId="0" xfId="0" applyNumberFormat="1" applyFont="1" applyFill="1" applyBorder="1" applyAlignment="1" applyProtection="1">
      <alignment horizontal="center" vertical="center" shrinkToFit="1"/>
    </xf>
    <xf numFmtId="0" fontId="10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/>
    </xf>
    <xf numFmtId="0" fontId="6" fillId="2" borderId="0" xfId="0" applyFont="1" applyFill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46" fillId="2" borderId="0" xfId="0" applyNumberFormat="1" applyFont="1" applyFill="1" applyBorder="1" applyAlignment="1" applyProtection="1">
      <alignment horizontal="center" vertical="center"/>
    </xf>
    <xf numFmtId="0" fontId="47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/>
    </xf>
    <xf numFmtId="0" fontId="9" fillId="2" borderId="0" xfId="0" applyFont="1" applyFill="1" applyBorder="1" applyAlignment="1" applyProtection="1">
      <alignment horizontal="center" vertical="center"/>
    </xf>
    <xf numFmtId="3" fontId="5" fillId="2" borderId="0" xfId="0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vertical="center"/>
    </xf>
    <xf numFmtId="0" fontId="39" fillId="0" borderId="36" xfId="0" applyFont="1" applyBorder="1"/>
    <xf numFmtId="0" fontId="39" fillId="0" borderId="14" xfId="0" applyFont="1" applyBorder="1"/>
    <xf numFmtId="0" fontId="39" fillId="0" borderId="37" xfId="0" applyFont="1" applyBorder="1"/>
    <xf numFmtId="0" fontId="39" fillId="0" borderId="32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Protection="1"/>
    <xf numFmtId="0" fontId="55" fillId="2" borderId="0" xfId="0" applyFont="1" applyFill="1" applyBorder="1" applyAlignment="1" applyProtection="1">
      <alignment horizontal="left"/>
    </xf>
    <xf numFmtId="0" fontId="55" fillId="2" borderId="0" xfId="0" applyFont="1" applyFill="1" applyBorder="1" applyAlignment="1" applyProtection="1">
      <alignment wrapText="1"/>
    </xf>
    <xf numFmtId="0" fontId="55" fillId="2" borderId="0" xfId="0" applyFont="1" applyFill="1" applyBorder="1" applyProtection="1"/>
    <xf numFmtId="0" fontId="55" fillId="0" borderId="0" xfId="0" applyFont="1" applyBorder="1" applyProtection="1"/>
    <xf numFmtId="0" fontId="54" fillId="2" borderId="0" xfId="0" applyFont="1" applyFill="1" applyBorder="1" applyProtection="1"/>
    <xf numFmtId="0" fontId="56" fillId="0" borderId="0" xfId="0" applyFont="1" applyBorder="1" applyAlignment="1" applyProtection="1">
      <alignment horizontal="left"/>
    </xf>
    <xf numFmtId="0" fontId="56" fillId="0" borderId="0" xfId="0" applyFont="1" applyBorder="1" applyProtection="1"/>
    <xf numFmtId="0" fontId="57" fillId="2" borderId="0" xfId="0" applyFont="1" applyFill="1" applyBorder="1" applyAlignment="1" applyProtection="1">
      <alignment horizontal="left"/>
    </xf>
    <xf numFmtId="0" fontId="58" fillId="2" borderId="0" xfId="0" applyFont="1" applyFill="1" applyBorder="1" applyAlignment="1" applyProtection="1">
      <alignment horizontal="left" vertical="center" wrapText="1"/>
    </xf>
    <xf numFmtId="0" fontId="55" fillId="0" borderId="0" xfId="0" applyFont="1" applyFill="1" applyBorder="1" applyProtection="1"/>
    <xf numFmtId="0" fontId="55" fillId="0" borderId="0" xfId="0" applyFont="1" applyBorder="1" applyAlignment="1" applyProtection="1">
      <alignment wrapText="1"/>
    </xf>
    <xf numFmtId="0" fontId="55" fillId="0" borderId="0" xfId="0" applyFont="1" applyBorder="1" applyAlignment="1" applyProtection="1">
      <alignment horizontal="left"/>
    </xf>
    <xf numFmtId="0" fontId="60" fillId="0" borderId="0" xfId="0" applyFont="1" applyBorder="1" applyProtection="1"/>
    <xf numFmtId="0" fontId="60" fillId="2" borderId="0" xfId="0" applyFont="1" applyFill="1" applyBorder="1" applyProtection="1"/>
    <xf numFmtId="0" fontId="55" fillId="2" borderId="0" xfId="0" applyFont="1" applyFill="1" applyBorder="1" applyAlignment="1" applyProtection="1">
      <alignment horizontal="center"/>
    </xf>
    <xf numFmtId="0" fontId="55" fillId="0" borderId="0" xfId="0" applyFont="1" applyFill="1" applyBorder="1" applyAlignment="1" applyProtection="1">
      <alignment horizontal="left"/>
    </xf>
    <xf numFmtId="0" fontId="59" fillId="2" borderId="0" xfId="0" applyFont="1" applyFill="1" applyBorder="1" applyAlignment="1" applyProtection="1">
      <alignment horizontal="center" wrapText="1"/>
    </xf>
    <xf numFmtId="0" fontId="59" fillId="2" borderId="0" xfId="0" applyFont="1" applyFill="1" applyBorder="1" applyAlignment="1" applyProtection="1">
      <alignment horizontal="center"/>
    </xf>
    <xf numFmtId="0" fontId="55" fillId="0" borderId="0" xfId="0" applyFont="1" applyFill="1" applyBorder="1" applyAlignment="1" applyProtection="1">
      <alignment wrapText="1"/>
    </xf>
    <xf numFmtId="0" fontId="56" fillId="0" borderId="0" xfId="0" applyFont="1" applyFill="1" applyBorder="1" applyAlignment="1" applyProtection="1">
      <alignment horizontal="left"/>
    </xf>
    <xf numFmtId="0" fontId="56" fillId="0" borderId="0" xfId="0" applyFont="1" applyFill="1" applyBorder="1" applyProtection="1"/>
    <xf numFmtId="0" fontId="61" fillId="0" borderId="0" xfId="0" applyFont="1" applyFill="1" applyBorder="1" applyProtection="1"/>
    <xf numFmtId="0" fontId="62" fillId="0" borderId="0" xfId="0" applyFont="1" applyFill="1" applyBorder="1" applyAlignment="1" applyProtection="1">
      <alignment horizontal="center"/>
    </xf>
    <xf numFmtId="0" fontId="63" fillId="2" borderId="0" xfId="0" applyFont="1" applyFill="1" applyBorder="1" applyAlignment="1" applyProtection="1">
      <alignment vertical="center" wrapText="1"/>
    </xf>
    <xf numFmtId="0" fontId="55" fillId="2" borderId="0" xfId="0" applyFont="1" applyFill="1" applyBorder="1" applyAlignment="1" applyProtection="1"/>
    <xf numFmtId="0" fontId="56" fillId="2" borderId="0" xfId="0" applyFont="1" applyFill="1" applyBorder="1" applyAlignment="1" applyProtection="1">
      <alignment horizontal="left"/>
    </xf>
    <xf numFmtId="0" fontId="56" fillId="2" borderId="0" xfId="0" applyFont="1" applyFill="1" applyBorder="1" applyProtection="1"/>
    <xf numFmtId="0" fontId="55" fillId="2" borderId="0" xfId="0" applyFont="1" applyFill="1" applyBorder="1" applyAlignment="1" applyProtection="1">
      <alignment horizontal="center" vertical="center" wrapText="1"/>
    </xf>
    <xf numFmtId="14" fontId="59" fillId="2" borderId="0" xfId="0" applyNumberFormat="1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vertical="center"/>
    </xf>
    <xf numFmtId="0" fontId="64" fillId="2" borderId="0" xfId="0" applyFont="1" applyFill="1" applyBorder="1" applyAlignment="1" applyProtection="1"/>
    <xf numFmtId="0" fontId="63" fillId="2" borderId="0" xfId="0" applyFont="1" applyFill="1" applyBorder="1" applyAlignment="1" applyProtection="1">
      <alignment vertical="center" textRotation="90"/>
    </xf>
    <xf numFmtId="49" fontId="59" fillId="2" borderId="27" xfId="0" applyNumberFormat="1" applyFont="1" applyFill="1" applyBorder="1" applyAlignment="1" applyProtection="1">
      <alignment vertical="center" wrapText="1"/>
    </xf>
    <xf numFmtId="0" fontId="59" fillId="2" borderId="19" xfId="0" applyFont="1" applyFill="1" applyBorder="1" applyAlignment="1" applyProtection="1">
      <alignment horizontal="center" vertical="center"/>
    </xf>
    <xf numFmtId="0" fontId="59" fillId="2" borderId="3" xfId="0" applyFont="1" applyFill="1" applyBorder="1" applyAlignment="1" applyProtection="1">
      <alignment horizontal="center" vertical="center"/>
    </xf>
    <xf numFmtId="0" fontId="65" fillId="2" borderId="0" xfId="0" applyFont="1" applyFill="1" applyBorder="1" applyProtection="1"/>
    <xf numFmtId="0" fontId="63" fillId="2" borderId="0" xfId="0" applyFont="1" applyFill="1" applyBorder="1" applyAlignment="1" applyProtection="1"/>
    <xf numFmtId="0" fontId="55" fillId="2" borderId="0" xfId="0" applyFont="1" applyFill="1" applyBorder="1" applyAlignment="1" applyProtection="1">
      <alignment vertical="center" shrinkToFit="1"/>
    </xf>
    <xf numFmtId="0" fontId="55" fillId="2" borderId="0" xfId="0" applyFont="1" applyFill="1" applyBorder="1" applyAlignment="1" applyProtection="1">
      <alignment horizontal="left" vertical="top"/>
    </xf>
    <xf numFmtId="0" fontId="0" fillId="0" borderId="0" xfId="0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1" fontId="0" fillId="0" borderId="3" xfId="0" applyNumberForma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49" fontId="55" fillId="2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38" fillId="0" borderId="19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 shrinkToFit="1"/>
    </xf>
    <xf numFmtId="0" fontId="38" fillId="0" borderId="19" xfId="0" applyFont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 applyProtection="1">
      <alignment horizontal="center" vertical="center" wrapText="1"/>
      <protection locked="0"/>
    </xf>
    <xf numFmtId="0" fontId="20" fillId="2" borderId="3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0" fontId="79" fillId="0" borderId="0" xfId="0" applyFont="1" applyBorder="1" applyProtection="1"/>
    <xf numFmtId="0" fontId="21" fillId="0" borderId="3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1" fillId="0" borderId="0" xfId="0" applyFont="1" applyBorder="1" applyAlignment="1">
      <alignment vertical="center"/>
    </xf>
    <xf numFmtId="0" fontId="10" fillId="11" borderId="0" xfId="0" applyFont="1" applyFill="1" applyBorder="1" applyAlignment="1" applyProtection="1">
      <alignment horizontal="left" vertical="top" wrapText="1"/>
      <protection locked="0"/>
    </xf>
    <xf numFmtId="3" fontId="11" fillId="2" borderId="0" xfId="0" applyNumberFormat="1" applyFont="1" applyFill="1" applyBorder="1" applyAlignment="1" applyProtection="1">
      <alignment horizontal="center" vertical="center" shrinkToFit="1"/>
    </xf>
    <xf numFmtId="0" fontId="81" fillId="0" borderId="0" xfId="0" applyFont="1" applyBorder="1"/>
    <xf numFmtId="0" fontId="82" fillId="3" borderId="1" xfId="0" applyFont="1" applyFill="1" applyBorder="1" applyAlignment="1">
      <alignment vertical="center"/>
    </xf>
    <xf numFmtId="0" fontId="82" fillId="3" borderId="0" xfId="0" applyFont="1" applyFill="1" applyBorder="1" applyAlignment="1">
      <alignment vertical="center"/>
    </xf>
    <xf numFmtId="0" fontId="82" fillId="0" borderId="0" xfId="0" applyFont="1" applyBorder="1" applyAlignment="1">
      <alignment vertical="center"/>
    </xf>
    <xf numFmtId="0" fontId="83" fillId="0" borderId="0" xfId="0" applyFont="1" applyBorder="1"/>
    <xf numFmtId="0" fontId="4" fillId="11" borderId="0" xfId="0" applyFont="1" applyFill="1" applyBorder="1" applyAlignment="1">
      <alignment vertical="center"/>
    </xf>
    <xf numFmtId="0" fontId="9" fillId="11" borderId="0" xfId="0" applyFont="1" applyFill="1" applyAlignment="1">
      <alignment horizontal="left" vertical="center"/>
    </xf>
    <xf numFmtId="0" fontId="9" fillId="11" borderId="0" xfId="0" applyFont="1" applyFill="1" applyBorder="1" applyAlignment="1">
      <alignment horizontal="left" vertical="center"/>
    </xf>
    <xf numFmtId="0" fontId="6" fillId="11" borderId="0" xfId="0" applyFont="1" applyFill="1" applyAlignment="1">
      <alignment vertical="center"/>
    </xf>
    <xf numFmtId="0" fontId="6" fillId="11" borderId="0" xfId="0" applyFont="1" applyFill="1" applyBorder="1" applyAlignment="1">
      <alignment vertical="center"/>
    </xf>
    <xf numFmtId="0" fontId="20" fillId="2" borderId="7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4" borderId="0" xfId="0" applyFont="1" applyFill="1" applyAlignment="1">
      <alignment vertical="center"/>
    </xf>
    <xf numFmtId="0" fontId="4" fillId="11" borderId="0" xfId="0" applyFont="1" applyFill="1" applyAlignment="1">
      <alignment vertical="center"/>
    </xf>
    <xf numFmtId="0" fontId="41" fillId="11" borderId="0" xfId="0" applyFont="1" applyFill="1" applyBorder="1" applyAlignment="1">
      <alignment vertical="center" shrinkToFit="1"/>
    </xf>
    <xf numFmtId="3" fontId="11" fillId="11" borderId="0" xfId="0" applyNumberFormat="1" applyFont="1" applyFill="1" applyBorder="1" applyAlignment="1" applyProtection="1">
      <alignment vertical="center" shrinkToFit="1"/>
    </xf>
    <xf numFmtId="0" fontId="11" fillId="11" borderId="0" xfId="0" applyFont="1" applyFill="1" applyBorder="1" applyAlignment="1" applyProtection="1">
      <alignment horizontal="center" vertical="center" shrinkToFit="1"/>
    </xf>
    <xf numFmtId="3" fontId="5" fillId="11" borderId="0" xfId="0" applyNumberFormat="1" applyFont="1" applyFill="1" applyBorder="1" applyAlignment="1" applyProtection="1">
      <alignment horizontal="center" vertical="center" shrinkToFit="1"/>
    </xf>
    <xf numFmtId="166" fontId="16" fillId="11" borderId="0" xfId="0" applyNumberFormat="1" applyFont="1" applyFill="1" applyBorder="1" applyAlignment="1" applyProtection="1">
      <alignment horizontal="center" vertical="center" shrinkToFit="1"/>
    </xf>
    <xf numFmtId="0" fontId="4" fillId="11" borderId="0" xfId="0" applyFont="1" applyFill="1" applyBorder="1" applyAlignment="1" applyProtection="1">
      <alignment vertical="center"/>
    </xf>
    <xf numFmtId="0" fontId="6" fillId="11" borderId="0" xfId="0" applyFont="1" applyFill="1" applyBorder="1" applyAlignment="1" applyProtection="1">
      <alignment vertical="center"/>
    </xf>
    <xf numFmtId="0" fontId="9" fillId="11" borderId="0" xfId="0" applyFont="1" applyFill="1" applyBorder="1" applyAlignment="1" applyProtection="1">
      <alignment horizontal="left" vertical="center"/>
    </xf>
    <xf numFmtId="0" fontId="15" fillId="2" borderId="42" xfId="0" applyFont="1" applyFill="1" applyBorder="1" applyAlignment="1">
      <alignment vertical="center"/>
    </xf>
    <xf numFmtId="1" fontId="20" fillId="2" borderId="6" xfId="0" applyNumberFormat="1" applyFont="1" applyFill="1" applyBorder="1" applyAlignment="1" applyProtection="1">
      <alignment horizontal="center" vertical="center" shrinkToFit="1"/>
    </xf>
    <xf numFmtId="1" fontId="20" fillId="2" borderId="8" xfId="0" applyNumberFormat="1" applyFont="1" applyFill="1" applyBorder="1" applyAlignment="1" applyProtection="1">
      <alignment horizontal="center" vertical="center" shrinkToFit="1"/>
    </xf>
    <xf numFmtId="0" fontId="12" fillId="2" borderId="3" xfId="0" applyNumberFormat="1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>
      <alignment vertical="center"/>
    </xf>
    <xf numFmtId="0" fontId="11" fillId="2" borderId="3" xfId="0" applyNumberFormat="1" applyFont="1" applyFill="1" applyBorder="1" applyAlignment="1">
      <alignment horizontal="center" vertical="center"/>
    </xf>
    <xf numFmtId="0" fontId="11" fillId="2" borderId="7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32" fillId="2" borderId="21" xfId="0" applyNumberFormat="1" applyFont="1" applyFill="1" applyBorder="1" applyAlignment="1" applyProtection="1">
      <alignment vertical="center" shrinkToFit="1"/>
    </xf>
    <xf numFmtId="0" fontId="32" fillId="2" borderId="0" xfId="0" applyNumberFormat="1" applyFont="1" applyFill="1" applyBorder="1" applyAlignment="1" applyProtection="1">
      <alignment vertical="center" shrinkToFit="1"/>
    </xf>
    <xf numFmtId="1" fontId="87" fillId="2" borderId="0" xfId="0" applyNumberFormat="1" applyFont="1" applyFill="1" applyBorder="1" applyAlignment="1">
      <alignment vertical="center" shrinkToFit="1"/>
    </xf>
    <xf numFmtId="1" fontId="87" fillId="2" borderId="0" xfId="0" applyNumberFormat="1" applyFont="1" applyFill="1" applyBorder="1" applyAlignment="1">
      <alignment horizontal="center" vertical="center" shrinkToFit="1"/>
    </xf>
    <xf numFmtId="1" fontId="87" fillId="2" borderId="21" xfId="0" applyNumberFormat="1" applyFont="1" applyFill="1" applyBorder="1" applyAlignment="1">
      <alignment vertical="center" shrinkToFit="1"/>
    </xf>
    <xf numFmtId="0" fontId="88" fillId="2" borderId="0" xfId="0" applyFont="1" applyFill="1" applyBorder="1" applyAlignment="1">
      <alignment vertical="center"/>
    </xf>
    <xf numFmtId="3" fontId="87" fillId="2" borderId="0" xfId="0" applyNumberFormat="1" applyFont="1" applyFill="1" applyBorder="1" applyAlignment="1">
      <alignment horizontal="center" vertical="center" shrinkToFit="1"/>
    </xf>
    <xf numFmtId="3" fontId="87" fillId="2" borderId="0" xfId="0" applyNumberFormat="1" applyFont="1" applyFill="1" applyBorder="1" applyAlignment="1">
      <alignment vertical="center" shrinkToFit="1"/>
    </xf>
    <xf numFmtId="0" fontId="15" fillId="2" borderId="11" xfId="0" applyFont="1" applyFill="1" applyBorder="1" applyAlignment="1">
      <alignment horizontal="left" vertical="center"/>
    </xf>
    <xf numFmtId="0" fontId="7" fillId="2" borderId="0" xfId="0" applyFont="1" applyFill="1" applyBorder="1" applyAlignment="1" applyProtection="1">
      <alignment horizontal="center" vertical="center"/>
    </xf>
    <xf numFmtId="3" fontId="42" fillId="2" borderId="0" xfId="0" applyNumberFormat="1" applyFont="1" applyFill="1" applyBorder="1" applyAlignment="1" applyProtection="1">
      <alignment horizontal="center" vertical="center" shrinkToFit="1"/>
    </xf>
    <xf numFmtId="3" fontId="11" fillId="2" borderId="0" xfId="0" applyNumberFormat="1" applyFont="1" applyFill="1" applyBorder="1" applyAlignment="1" applyProtection="1">
      <alignment horizontal="center" vertical="center" shrinkToFit="1"/>
    </xf>
    <xf numFmtId="0" fontId="16" fillId="0" borderId="0" xfId="0" applyFont="1" applyBorder="1" applyAlignment="1" applyProtection="1">
      <alignment vertical="center" wrapText="1"/>
    </xf>
    <xf numFmtId="0" fontId="53" fillId="0" borderId="0" xfId="0" applyFont="1" applyBorder="1" applyAlignment="1" applyProtection="1">
      <alignment horizontal="center" vertical="center"/>
    </xf>
    <xf numFmtId="3" fontId="5" fillId="2" borderId="0" xfId="0" applyNumberFormat="1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left" vertical="center" wrapText="1"/>
    </xf>
    <xf numFmtId="0" fontId="82" fillId="3" borderId="1" xfId="0" applyFont="1" applyFill="1" applyBorder="1" applyAlignment="1" applyProtection="1">
      <alignment vertical="center"/>
    </xf>
    <xf numFmtId="0" fontId="82" fillId="3" borderId="0" xfId="0" applyFont="1" applyFill="1" applyBorder="1" applyAlignment="1" applyProtection="1">
      <alignment vertical="center"/>
    </xf>
    <xf numFmtId="0" fontId="82" fillId="0" borderId="0" xfId="0" applyFont="1" applyBorder="1" applyAlignment="1" applyProtection="1">
      <alignment vertical="center"/>
    </xf>
    <xf numFmtId="0" fontId="83" fillId="0" borderId="0" xfId="0" applyFont="1" applyBorder="1" applyProtection="1"/>
    <xf numFmtId="0" fontId="81" fillId="0" borderId="0" xfId="0" applyFont="1" applyBorder="1" applyProtection="1"/>
    <xf numFmtId="0" fontId="4" fillId="4" borderId="0" xfId="0" applyFont="1" applyFill="1" applyBorder="1" applyAlignment="1" applyProtection="1">
      <alignment horizontal="center" vertical="center"/>
    </xf>
    <xf numFmtId="0" fontId="39" fillId="0" borderId="0" xfId="0" applyFont="1" applyBorder="1" applyProtection="1"/>
    <xf numFmtId="0" fontId="43" fillId="7" borderId="0" xfId="0" applyFont="1" applyFill="1" applyBorder="1" applyAlignment="1" applyProtection="1">
      <alignment horizontal="center"/>
    </xf>
    <xf numFmtId="0" fontId="45" fillId="0" borderId="0" xfId="0" applyFont="1" applyBorder="1" applyProtection="1"/>
    <xf numFmtId="0" fontId="45" fillId="0" borderId="0" xfId="0" applyFont="1" applyBorder="1" applyAlignment="1" applyProtection="1">
      <alignment horizontal="center"/>
    </xf>
    <xf numFmtId="0" fontId="44" fillId="0" borderId="0" xfId="0" applyFont="1" applyBorder="1" applyProtection="1"/>
    <xf numFmtId="0" fontId="15" fillId="2" borderId="0" xfId="0" applyFont="1" applyFill="1" applyBorder="1" applyAlignment="1" applyProtection="1">
      <alignment horizontal="center" vertical="center"/>
    </xf>
    <xf numFmtId="1" fontId="42" fillId="2" borderId="0" xfId="0" applyNumberFormat="1" applyFont="1" applyFill="1" applyBorder="1" applyAlignment="1" applyProtection="1">
      <alignment vertical="center" shrinkToFit="1"/>
    </xf>
    <xf numFmtId="0" fontId="8" fillId="2" borderId="3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vertical="center"/>
    </xf>
    <xf numFmtId="0" fontId="11" fillId="2" borderId="22" xfId="0" applyFont="1" applyFill="1" applyBorder="1" applyAlignment="1" applyProtection="1">
      <alignment horizontal="left" vertical="center"/>
    </xf>
    <xf numFmtId="0" fontId="11" fillId="2" borderId="16" xfId="0" applyFont="1" applyFill="1" applyBorder="1" applyAlignment="1" applyProtection="1">
      <alignment horizontal="left" vertical="center"/>
    </xf>
    <xf numFmtId="0" fontId="6" fillId="0" borderId="16" xfId="0" applyFont="1" applyBorder="1" applyAlignment="1" applyProtection="1">
      <alignment vertical="center"/>
    </xf>
    <xf numFmtId="0" fontId="11" fillId="2" borderId="16" xfId="0" applyFont="1" applyFill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12" fillId="2" borderId="3" xfId="0" applyNumberFormat="1" applyFont="1" applyFill="1" applyBorder="1" applyAlignment="1" applyProtection="1">
      <alignment horizontal="center" vertical="center"/>
    </xf>
    <xf numFmtId="0" fontId="11" fillId="2" borderId="3" xfId="0" applyNumberFormat="1" applyFont="1" applyFill="1" applyBorder="1" applyAlignment="1" applyProtection="1">
      <alignment vertical="center"/>
    </xf>
    <xf numFmtId="0" fontId="11" fillId="2" borderId="3" xfId="0" applyNumberFormat="1" applyFont="1" applyFill="1" applyBorder="1" applyAlignment="1" applyProtection="1">
      <alignment horizontal="center" vertical="center"/>
    </xf>
    <xf numFmtId="0" fontId="11" fillId="2" borderId="7" xfId="0" applyNumberFormat="1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vertical="center"/>
    </xf>
    <xf numFmtId="0" fontId="41" fillId="11" borderId="0" xfId="0" applyFont="1" applyFill="1" applyBorder="1" applyAlignment="1" applyProtection="1">
      <alignment vertical="center" shrinkToFit="1"/>
    </xf>
    <xf numFmtId="0" fontId="4" fillId="11" borderId="0" xfId="0" applyFont="1" applyFill="1" applyAlignment="1" applyProtection="1">
      <alignment vertical="center"/>
    </xf>
    <xf numFmtId="0" fontId="6" fillId="11" borderId="0" xfId="0" applyFont="1" applyFill="1" applyAlignment="1" applyProtection="1">
      <alignment vertical="center"/>
    </xf>
    <xf numFmtId="0" fontId="10" fillId="2" borderId="0" xfId="0" applyFont="1" applyFill="1" applyBorder="1" applyAlignment="1" applyProtection="1">
      <alignment vertical="center" textRotation="90" shrinkToFit="1"/>
    </xf>
    <xf numFmtId="0" fontId="15" fillId="2" borderId="11" xfId="0" applyFont="1" applyFill="1" applyBorder="1" applyAlignment="1" applyProtection="1">
      <alignment horizontal="left" vertical="center"/>
    </xf>
    <xf numFmtId="0" fontId="15" fillId="2" borderId="42" xfId="0" applyFont="1" applyFill="1" applyBorder="1" applyAlignment="1" applyProtection="1">
      <alignment vertical="center"/>
    </xf>
    <xf numFmtId="0" fontId="10" fillId="11" borderId="0" xfId="0" applyFont="1" applyFill="1" applyBorder="1" applyAlignment="1" applyProtection="1">
      <alignment horizontal="left" vertical="top" wrapText="1"/>
    </xf>
    <xf numFmtId="1" fontId="87" fillId="2" borderId="0" xfId="0" applyNumberFormat="1" applyFont="1" applyFill="1" applyBorder="1" applyAlignment="1" applyProtection="1">
      <alignment vertical="center" shrinkToFit="1"/>
    </xf>
    <xf numFmtId="1" fontId="87" fillId="2" borderId="0" xfId="0" applyNumberFormat="1" applyFont="1" applyFill="1" applyBorder="1" applyAlignment="1" applyProtection="1">
      <alignment horizontal="center" vertical="center" shrinkToFit="1"/>
    </xf>
    <xf numFmtId="1" fontId="87" fillId="2" borderId="21" xfId="0" applyNumberFormat="1" applyFont="1" applyFill="1" applyBorder="1" applyAlignment="1" applyProtection="1">
      <alignment vertical="center" shrinkToFit="1"/>
    </xf>
    <xf numFmtId="0" fontId="88" fillId="2" borderId="0" xfId="0" applyFont="1" applyFill="1" applyBorder="1" applyAlignment="1" applyProtection="1">
      <alignment vertical="center"/>
    </xf>
    <xf numFmtId="3" fontId="87" fillId="2" borderId="0" xfId="0" applyNumberFormat="1" applyFont="1" applyFill="1" applyBorder="1" applyAlignment="1" applyProtection="1">
      <alignment horizontal="center" vertical="center" shrinkToFit="1"/>
    </xf>
    <xf numFmtId="3" fontId="87" fillId="2" borderId="0" xfId="0" applyNumberFormat="1" applyFont="1" applyFill="1" applyBorder="1" applyAlignment="1" applyProtection="1">
      <alignment vertical="center" shrinkToFit="1"/>
    </xf>
    <xf numFmtId="0" fontId="4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39" fillId="0" borderId="36" xfId="0" applyFont="1" applyBorder="1" applyProtection="1"/>
    <xf numFmtId="0" fontId="39" fillId="0" borderId="14" xfId="0" applyFont="1" applyBorder="1" applyProtection="1"/>
    <xf numFmtId="0" fontId="39" fillId="0" borderId="37" xfId="0" applyFont="1" applyBorder="1" applyProtection="1"/>
    <xf numFmtId="0" fontId="39" fillId="0" borderId="32" xfId="0" applyFont="1" applyBorder="1" applyProtection="1"/>
    <xf numFmtId="0" fontId="4" fillId="4" borderId="0" xfId="0" applyFont="1" applyFill="1" applyAlignment="1" applyProtection="1">
      <alignment vertical="center"/>
    </xf>
    <xf numFmtId="0" fontId="44" fillId="0" borderId="0" xfId="0" applyFont="1" applyBorder="1" applyAlignment="1" applyProtection="1">
      <alignment wrapText="1"/>
    </xf>
    <xf numFmtId="0" fontId="9" fillId="0" borderId="0" xfId="0" applyFont="1" applyFill="1" applyAlignment="1" applyProtection="1">
      <alignment horizontal="left" vertical="center" wrapText="1"/>
    </xf>
    <xf numFmtId="170" fontId="5" fillId="8" borderId="0" xfId="0" applyNumberFormat="1" applyFont="1" applyFill="1" applyBorder="1" applyAlignment="1" applyProtection="1">
      <alignment horizontal="center" vertical="center" shrinkToFit="1"/>
    </xf>
    <xf numFmtId="3" fontId="11" fillId="9" borderId="23" xfId="0" applyNumberFormat="1" applyFont="1" applyFill="1" applyBorder="1" applyAlignment="1" applyProtection="1">
      <alignment horizontal="center" vertical="center" shrinkToFit="1"/>
      <protection locked="0"/>
    </xf>
    <xf numFmtId="3" fontId="11" fillId="9" borderId="40" xfId="0" applyNumberFormat="1" applyFont="1" applyFill="1" applyBorder="1" applyAlignment="1" applyProtection="1">
      <alignment horizontal="center" vertical="center" shrinkToFit="1"/>
      <protection locked="0"/>
    </xf>
    <xf numFmtId="3" fontId="11" fillId="6" borderId="23" xfId="0" applyNumberFormat="1" applyFont="1" applyFill="1" applyBorder="1" applyAlignment="1" applyProtection="1">
      <alignment horizontal="center" vertical="center" wrapText="1"/>
      <protection locked="0"/>
    </xf>
    <xf numFmtId="3" fontId="11" fillId="6" borderId="40" xfId="0" applyNumberFormat="1" applyFont="1" applyFill="1" applyBorder="1" applyAlignment="1" applyProtection="1">
      <alignment horizontal="center" vertical="center" wrapText="1"/>
      <protection locked="0"/>
    </xf>
    <xf numFmtId="0" fontId="5" fillId="11" borderId="3" xfId="0" applyNumberFormat="1" applyFont="1" applyFill="1" applyBorder="1" applyAlignment="1" applyProtection="1">
      <alignment horizontal="center" vertical="center" shrinkToFit="1"/>
    </xf>
    <xf numFmtId="0" fontId="11" fillId="11" borderId="36" xfId="0" applyNumberFormat="1" applyFont="1" applyFill="1" applyBorder="1" applyAlignment="1" applyProtection="1">
      <alignment horizontal="center" vertical="center" shrinkToFit="1"/>
    </xf>
    <xf numFmtId="0" fontId="11" fillId="11" borderId="41" xfId="0" applyNumberFormat="1" applyFont="1" applyFill="1" applyBorder="1" applyAlignment="1" applyProtection="1">
      <alignment horizontal="center" vertical="center" shrinkToFit="1"/>
    </xf>
    <xf numFmtId="0" fontId="11" fillId="11" borderId="12" xfId="0" applyNumberFormat="1" applyFont="1" applyFill="1" applyBorder="1" applyAlignment="1" applyProtection="1">
      <alignment horizontal="center" vertical="center" shrinkToFit="1"/>
    </xf>
    <xf numFmtId="0" fontId="11" fillId="11" borderId="33" xfId="0" applyNumberFormat="1" applyFont="1" applyFill="1" applyBorder="1" applyAlignment="1" applyProtection="1">
      <alignment horizontal="center" vertical="center" shrinkToFit="1"/>
    </xf>
    <xf numFmtId="169" fontId="10" fillId="5" borderId="12" xfId="0" applyNumberFormat="1" applyFont="1" applyFill="1" applyBorder="1" applyAlignment="1" applyProtection="1">
      <alignment horizontal="center" vertical="center" shrinkToFit="1"/>
      <protection locked="0"/>
    </xf>
    <xf numFmtId="169" fontId="10" fillId="5" borderId="33" xfId="0" applyNumberFormat="1" applyFont="1" applyFill="1" applyBorder="1" applyAlignment="1" applyProtection="1">
      <alignment horizontal="center" vertical="center" shrinkToFit="1"/>
      <protection locked="0"/>
    </xf>
    <xf numFmtId="169" fontId="10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11" fillId="11" borderId="17" xfId="0" applyNumberFormat="1" applyFont="1" applyFill="1" applyBorder="1" applyAlignment="1" applyProtection="1">
      <alignment horizontal="center" vertical="center" shrinkToFit="1"/>
    </xf>
    <xf numFmtId="0" fontId="5" fillId="11" borderId="12" xfId="0" applyNumberFormat="1" applyFont="1" applyFill="1" applyBorder="1" applyAlignment="1" applyProtection="1">
      <alignment horizontal="center" vertical="center" shrinkToFit="1"/>
    </xf>
    <xf numFmtId="0" fontId="5" fillId="11" borderId="17" xfId="0" applyNumberFormat="1" applyFont="1" applyFill="1" applyBorder="1" applyAlignment="1" applyProtection="1">
      <alignment horizontal="center" vertical="center" shrinkToFit="1"/>
    </xf>
    <xf numFmtId="0" fontId="5" fillId="11" borderId="33" xfId="0" applyNumberFormat="1" applyFont="1" applyFill="1" applyBorder="1" applyAlignment="1" applyProtection="1">
      <alignment horizontal="center" vertical="center" shrinkToFit="1"/>
    </xf>
    <xf numFmtId="0" fontId="41" fillId="2" borderId="30" xfId="0" applyFont="1" applyFill="1" applyBorder="1" applyAlignment="1">
      <alignment horizontal="center" vertical="center" shrinkToFit="1"/>
    </xf>
    <xf numFmtId="0" fontId="85" fillId="2" borderId="0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33" xfId="0" applyFont="1" applyFill="1" applyBorder="1" applyAlignment="1">
      <alignment horizontal="left" vertical="center"/>
    </xf>
    <xf numFmtId="0" fontId="6" fillId="2" borderId="3" xfId="0" applyFont="1" applyFill="1" applyBorder="1" applyAlignment="1" applyProtection="1">
      <alignment horizontal="center" vertical="center" shrinkToFit="1"/>
      <protection locked="0"/>
    </xf>
    <xf numFmtId="0" fontId="6" fillId="2" borderId="12" xfId="0" applyFont="1" applyFill="1" applyBorder="1" applyAlignment="1" applyProtection="1">
      <alignment horizontal="center" vertical="center" shrinkToFit="1"/>
      <protection locked="0"/>
    </xf>
    <xf numFmtId="0" fontId="6" fillId="2" borderId="17" xfId="0" applyFont="1" applyFill="1" applyBorder="1" applyAlignment="1" applyProtection="1">
      <alignment horizontal="center" vertical="center" shrinkToFit="1"/>
      <protection locked="0"/>
    </xf>
    <xf numFmtId="0" fontId="6" fillId="2" borderId="33" xfId="0" applyFont="1" applyFill="1" applyBorder="1" applyAlignment="1" applyProtection="1">
      <alignment horizontal="center" vertical="center" shrinkToFit="1"/>
      <protection locked="0"/>
    </xf>
    <xf numFmtId="0" fontId="10" fillId="5" borderId="10" xfId="0" applyFont="1" applyFill="1" applyBorder="1" applyAlignment="1" applyProtection="1">
      <alignment horizontal="justify" vertical="top" shrinkToFit="1"/>
      <protection locked="0"/>
    </xf>
    <xf numFmtId="0" fontId="10" fillId="5" borderId="21" xfId="0" applyFont="1" applyFill="1" applyBorder="1" applyAlignment="1" applyProtection="1">
      <alignment horizontal="justify" vertical="top" shrinkToFit="1"/>
      <protection locked="0"/>
    </xf>
    <xf numFmtId="0" fontId="10" fillId="5" borderId="11" xfId="0" applyFont="1" applyFill="1" applyBorder="1" applyAlignment="1" applyProtection="1">
      <alignment horizontal="justify" vertical="top" shrinkToFit="1"/>
      <protection locked="0"/>
    </xf>
    <xf numFmtId="0" fontId="10" fillId="5" borderId="42" xfId="0" applyFont="1" applyFill="1" applyBorder="1" applyAlignment="1" applyProtection="1">
      <alignment horizontal="justify" vertical="top" shrinkToFit="1"/>
      <protection locked="0"/>
    </xf>
    <xf numFmtId="0" fontId="10" fillId="5" borderId="0" xfId="0" applyFont="1" applyFill="1" applyBorder="1" applyAlignment="1" applyProtection="1">
      <alignment horizontal="justify" vertical="top" shrinkToFit="1"/>
      <protection locked="0"/>
    </xf>
    <xf numFmtId="0" fontId="10" fillId="5" borderId="35" xfId="0" applyFont="1" applyFill="1" applyBorder="1" applyAlignment="1" applyProtection="1">
      <alignment horizontal="justify" vertical="top" shrinkToFit="1"/>
      <protection locked="0"/>
    </xf>
    <xf numFmtId="0" fontId="10" fillId="5" borderId="29" xfId="0" applyFont="1" applyFill="1" applyBorder="1" applyAlignment="1" applyProtection="1">
      <alignment horizontal="justify" vertical="top" shrinkToFit="1"/>
      <protection locked="0"/>
    </xf>
    <xf numFmtId="0" fontId="10" fillId="5" borderId="30" xfId="0" applyFont="1" applyFill="1" applyBorder="1" applyAlignment="1" applyProtection="1">
      <alignment horizontal="justify" vertical="top" shrinkToFit="1"/>
      <protection locked="0"/>
    </xf>
    <xf numFmtId="0" fontId="10" fillId="5" borderId="60" xfId="0" applyFont="1" applyFill="1" applyBorder="1" applyAlignment="1" applyProtection="1">
      <alignment horizontal="justify" vertical="top" shrinkToFit="1"/>
      <protection locked="0"/>
    </xf>
    <xf numFmtId="0" fontId="17" fillId="2" borderId="27" xfId="0" applyFont="1" applyFill="1" applyBorder="1" applyAlignment="1">
      <alignment horizontal="center" vertical="center"/>
    </xf>
    <xf numFmtId="0" fontId="11" fillId="11" borderId="3" xfId="0" applyNumberFormat="1" applyFont="1" applyFill="1" applyBorder="1" applyAlignment="1" applyProtection="1">
      <alignment horizontal="center" vertical="center" shrinkToFit="1"/>
    </xf>
    <xf numFmtId="0" fontId="10" fillId="5" borderId="12" xfId="0" applyFont="1" applyFill="1" applyBorder="1" applyAlignment="1" applyProtection="1">
      <alignment horizontal="center" vertical="center" shrinkToFit="1"/>
      <protection locked="0"/>
    </xf>
    <xf numFmtId="0" fontId="10" fillId="5" borderId="17" xfId="0" applyFont="1" applyFill="1" applyBorder="1" applyAlignment="1" applyProtection="1">
      <alignment horizontal="center" vertical="center" shrinkToFit="1"/>
      <protection locked="0"/>
    </xf>
    <xf numFmtId="0" fontId="20" fillId="2" borderId="2" xfId="0" applyFont="1" applyFill="1" applyBorder="1" applyAlignment="1" applyProtection="1">
      <alignment horizontal="center" vertical="center" shrinkToFit="1"/>
    </xf>
    <xf numFmtId="0" fontId="20" fillId="2" borderId="56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10" fillId="5" borderId="4" xfId="0" applyFont="1" applyFill="1" applyBorder="1" applyAlignment="1" applyProtection="1">
      <alignment horizontal="center" vertical="center" shrinkToFit="1"/>
      <protection locked="0"/>
    </xf>
    <xf numFmtId="0" fontId="10" fillId="5" borderId="9" xfId="0" applyFont="1" applyFill="1" applyBorder="1" applyAlignment="1" applyProtection="1">
      <alignment horizontal="center" vertical="center" shrinkToFit="1"/>
      <protection locked="0"/>
    </xf>
    <xf numFmtId="0" fontId="46" fillId="0" borderId="63" xfId="0" applyNumberFormat="1" applyFont="1" applyFill="1" applyBorder="1" applyAlignment="1" applyProtection="1">
      <alignment horizontal="center" vertical="center"/>
    </xf>
    <xf numFmtId="0" fontId="46" fillId="0" borderId="0" xfId="0" applyNumberFormat="1" applyFont="1" applyFill="1" applyBorder="1" applyAlignment="1" applyProtection="1">
      <alignment horizontal="center" vertical="center"/>
    </xf>
    <xf numFmtId="0" fontId="46" fillId="0" borderId="55" xfId="0" applyNumberFormat="1" applyFont="1" applyFill="1" applyBorder="1" applyAlignment="1" applyProtection="1">
      <alignment horizontal="center" vertical="center"/>
    </xf>
    <xf numFmtId="0" fontId="46" fillId="0" borderId="52" xfId="0" applyNumberFormat="1" applyFont="1" applyFill="1" applyBorder="1" applyAlignment="1" applyProtection="1">
      <alignment horizontal="center" vertical="center"/>
    </xf>
    <xf numFmtId="0" fontId="46" fillId="0" borderId="53" xfId="0" applyNumberFormat="1" applyFont="1" applyFill="1" applyBorder="1" applyAlignment="1" applyProtection="1">
      <alignment horizontal="center" vertical="center"/>
    </xf>
    <xf numFmtId="0" fontId="46" fillId="0" borderId="54" xfId="0" applyNumberFormat="1" applyFont="1" applyFill="1" applyBorder="1" applyAlignment="1" applyProtection="1">
      <alignment horizontal="center" vertical="center"/>
    </xf>
    <xf numFmtId="0" fontId="10" fillId="5" borderId="3" xfId="0" applyFont="1" applyFill="1" applyBorder="1" applyAlignment="1" applyProtection="1">
      <alignment horizontal="center" vertical="center" shrinkToFit="1"/>
      <protection locked="0"/>
    </xf>
    <xf numFmtId="0" fontId="7" fillId="2" borderId="0" xfId="0" applyFont="1" applyFill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shrinkToFit="1"/>
    </xf>
    <xf numFmtId="0" fontId="20" fillId="2" borderId="41" xfId="0" applyFont="1" applyFill="1" applyBorder="1" applyAlignment="1">
      <alignment horizontal="right" vertical="center" shrinkToFit="1"/>
    </xf>
    <xf numFmtId="0" fontId="11" fillId="15" borderId="27" xfId="0" applyFont="1" applyFill="1" applyBorder="1" applyAlignment="1" applyProtection="1">
      <alignment horizontal="center" vertical="center" shrinkToFit="1"/>
      <protection locked="0"/>
    </xf>
    <xf numFmtId="164" fontId="11" fillId="2" borderId="27" xfId="0" applyNumberFormat="1" applyFont="1" applyFill="1" applyBorder="1" applyAlignment="1">
      <alignment horizontal="center" vertical="center" shrinkToFit="1"/>
    </xf>
    <xf numFmtId="0" fontId="11" fillId="2" borderId="0" xfId="0" applyFont="1" applyFill="1" applyBorder="1" applyAlignment="1">
      <alignment horizontal="right" vertical="center" shrinkToFit="1"/>
    </xf>
    <xf numFmtId="14" fontId="11" fillId="14" borderId="27" xfId="0" applyNumberFormat="1" applyFont="1" applyFill="1" applyBorder="1" applyAlignment="1" applyProtection="1">
      <alignment horizontal="center" vertical="center" shrinkToFit="1"/>
      <protection locked="0"/>
    </xf>
    <xf numFmtId="164" fontId="11" fillId="15" borderId="27" xfId="0" applyNumberFormat="1" applyFont="1" applyFill="1" applyBorder="1" applyAlignment="1" applyProtection="1">
      <alignment horizontal="center" vertical="center" shrinkToFit="1"/>
      <protection locked="0"/>
    </xf>
    <xf numFmtId="0" fontId="50" fillId="2" borderId="22" xfId="0" applyFont="1" applyFill="1" applyBorder="1" applyAlignment="1">
      <alignment horizontal="center" vertical="center" wrapText="1"/>
    </xf>
    <xf numFmtId="0" fontId="50" fillId="2" borderId="16" xfId="0" applyFont="1" applyFill="1" applyBorder="1" applyAlignment="1">
      <alignment horizontal="center" vertical="center" wrapText="1"/>
    </xf>
    <xf numFmtId="0" fontId="20" fillId="2" borderId="46" xfId="0" applyFont="1" applyFill="1" applyBorder="1" applyAlignment="1" applyProtection="1">
      <alignment horizontal="center" vertical="center" textRotation="90" wrapText="1"/>
    </xf>
    <xf numFmtId="0" fontId="20" fillId="2" borderId="47" xfId="0" applyFont="1" applyFill="1" applyBorder="1" applyAlignment="1" applyProtection="1">
      <alignment horizontal="center" vertical="center" textRotation="90" wrapText="1"/>
    </xf>
    <xf numFmtId="0" fontId="15" fillId="9" borderId="12" xfId="0" applyFont="1" applyFill="1" applyBorder="1" applyAlignment="1" applyProtection="1">
      <alignment horizontal="center" vertical="center" shrinkToFit="1"/>
      <protection locked="0"/>
    </xf>
    <xf numFmtId="0" fontId="15" fillId="9" borderId="17" xfId="0" applyFont="1" applyFill="1" applyBorder="1" applyAlignment="1" applyProtection="1">
      <alignment horizontal="center" vertical="center" shrinkToFit="1"/>
      <protection locked="0"/>
    </xf>
    <xf numFmtId="0" fontId="15" fillId="9" borderId="40" xfId="0" applyFont="1" applyFill="1" applyBorder="1" applyAlignment="1" applyProtection="1">
      <alignment horizontal="center" vertical="center" shrinkToFit="1"/>
      <protection locked="0"/>
    </xf>
    <xf numFmtId="0" fontId="11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 shrinkToFit="1"/>
    </xf>
    <xf numFmtId="0" fontId="16" fillId="9" borderId="12" xfId="0" applyFont="1" applyFill="1" applyBorder="1" applyAlignment="1" applyProtection="1">
      <alignment horizontal="center" vertical="center" shrinkToFit="1"/>
      <protection locked="0"/>
    </xf>
    <xf numFmtId="0" fontId="16" fillId="9" borderId="17" xfId="0" applyFont="1" applyFill="1" applyBorder="1" applyAlignment="1" applyProtection="1">
      <alignment horizontal="center" vertical="center" shrinkToFit="1"/>
      <protection locked="0"/>
    </xf>
    <xf numFmtId="0" fontId="16" fillId="9" borderId="33" xfId="0" applyFont="1" applyFill="1" applyBorder="1" applyAlignment="1" applyProtection="1">
      <alignment horizontal="center" vertical="center" shrinkToFit="1"/>
      <protection locked="0"/>
    </xf>
    <xf numFmtId="3" fontId="33" fillId="2" borderId="3" xfId="0" applyNumberFormat="1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 shrinkToFit="1"/>
    </xf>
    <xf numFmtId="0" fontId="20" fillId="2" borderId="38" xfId="0" applyFont="1" applyFill="1" applyBorder="1" applyAlignment="1">
      <alignment horizontal="center" vertical="center" shrinkToFit="1"/>
    </xf>
    <xf numFmtId="0" fontId="20" fillId="2" borderId="43" xfId="0" applyFont="1" applyFill="1" applyBorder="1" applyAlignment="1">
      <alignment horizontal="center" vertical="center" shrinkToFi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42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textRotation="90" shrinkToFit="1"/>
    </xf>
    <xf numFmtId="0" fontId="6" fillId="2" borderId="45" xfId="0" applyFont="1" applyFill="1" applyBorder="1" applyAlignment="1">
      <alignment horizontal="center" vertical="center" textRotation="90" shrinkToFi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0" fontId="47" fillId="2" borderId="3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textRotation="90" shrinkToFit="1"/>
    </xf>
    <xf numFmtId="0" fontId="5" fillId="2" borderId="47" xfId="0" applyFont="1" applyFill="1" applyBorder="1" applyAlignment="1">
      <alignment horizontal="center" vertical="center" textRotation="90" shrinkToFit="1"/>
    </xf>
    <xf numFmtId="0" fontId="11" fillId="2" borderId="3" xfId="0" applyFont="1" applyFill="1" applyBorder="1" applyAlignment="1">
      <alignment horizontal="center" vertical="center" shrinkToFit="1"/>
    </xf>
    <xf numFmtId="165" fontId="41" fillId="2" borderId="3" xfId="0" applyNumberFormat="1" applyFont="1" applyFill="1" applyBorder="1" applyAlignment="1">
      <alignment horizontal="center" vertical="center" shrinkToFit="1"/>
    </xf>
    <xf numFmtId="3" fontId="68" fillId="2" borderId="3" xfId="0" applyNumberFormat="1" applyFont="1" applyFill="1" applyBorder="1" applyAlignment="1">
      <alignment horizontal="center" vertical="center"/>
    </xf>
    <xf numFmtId="0" fontId="12" fillId="2" borderId="39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center" vertical="center"/>
    </xf>
    <xf numFmtId="0" fontId="12" fillId="2" borderId="43" xfId="0" applyFont="1" applyFill="1" applyBorder="1" applyAlignment="1">
      <alignment horizontal="center" vertical="center"/>
    </xf>
    <xf numFmtId="0" fontId="11" fillId="2" borderId="57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5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3" fontId="51" fillId="2" borderId="6" xfId="0" applyNumberFormat="1" applyFont="1" applyFill="1" applyBorder="1" applyAlignment="1" applyProtection="1">
      <alignment horizontal="center" vertical="center" shrinkToFit="1"/>
    </xf>
    <xf numFmtId="3" fontId="51" fillId="2" borderId="7" xfId="0" applyNumberFormat="1" applyFont="1" applyFill="1" applyBorder="1" applyAlignment="1" applyProtection="1">
      <alignment horizontal="center" vertical="center" shrinkToFit="1"/>
    </xf>
    <xf numFmtId="0" fontId="10" fillId="2" borderId="35" xfId="0" applyFont="1" applyFill="1" applyBorder="1" applyAlignment="1" applyProtection="1">
      <alignment horizontal="center" vertical="center" textRotation="90" shrinkToFit="1"/>
    </xf>
    <xf numFmtId="0" fontId="10" fillId="2" borderId="0" xfId="0" applyFont="1" applyFill="1" applyBorder="1" applyAlignment="1" applyProtection="1">
      <alignment horizontal="center" vertical="center" textRotation="90" shrinkToFit="1"/>
    </xf>
    <xf numFmtId="0" fontId="13" fillId="2" borderId="21" xfId="0" applyFont="1" applyFill="1" applyBorder="1" applyAlignment="1">
      <alignment horizontal="center" vertical="center"/>
    </xf>
    <xf numFmtId="0" fontId="17" fillId="2" borderId="46" xfId="0" applyFont="1" applyFill="1" applyBorder="1" applyAlignment="1">
      <alignment horizontal="center" vertical="center" textRotation="90"/>
    </xf>
    <xf numFmtId="0" fontId="17" fillId="2" borderId="47" xfId="0" applyFont="1" applyFill="1" applyBorder="1" applyAlignment="1">
      <alignment horizontal="center" vertical="center" textRotation="90"/>
    </xf>
    <xf numFmtId="0" fontId="17" fillId="2" borderId="48" xfId="0" applyFont="1" applyFill="1" applyBorder="1" applyAlignment="1">
      <alignment horizontal="center" vertical="center" textRotation="90"/>
    </xf>
    <xf numFmtId="0" fontId="10" fillId="5" borderId="13" xfId="0" applyFont="1" applyFill="1" applyBorder="1" applyAlignment="1" applyProtection="1">
      <alignment horizontal="center" vertical="center" shrinkToFit="1"/>
      <protection locked="0"/>
    </xf>
    <xf numFmtId="0" fontId="10" fillId="5" borderId="18" xfId="0" applyFont="1" applyFill="1" applyBorder="1" applyAlignment="1" applyProtection="1">
      <alignment horizontal="center" vertical="center" shrinkToFit="1"/>
      <protection locked="0"/>
    </xf>
    <xf numFmtId="0" fontId="10" fillId="5" borderId="25" xfId="0" applyFont="1" applyFill="1" applyBorder="1" applyAlignment="1" applyProtection="1">
      <alignment horizontal="center" vertical="center" shrinkToFit="1"/>
      <protection locked="0"/>
    </xf>
    <xf numFmtId="0" fontId="10" fillId="5" borderId="33" xfId="0" applyFont="1" applyFill="1" applyBorder="1" applyAlignment="1" applyProtection="1">
      <alignment horizontal="center" vertical="center" shrinkToFit="1"/>
      <protection locked="0"/>
    </xf>
    <xf numFmtId="0" fontId="6" fillId="2" borderId="0" xfId="0" applyFont="1" applyFill="1" applyBorder="1" applyAlignment="1">
      <alignment horizontal="center" vertical="center"/>
    </xf>
    <xf numFmtId="0" fontId="16" fillId="9" borderId="13" xfId="0" applyFont="1" applyFill="1" applyBorder="1" applyAlignment="1" applyProtection="1">
      <alignment horizontal="center" vertical="center" shrinkToFit="1"/>
      <protection locked="0"/>
    </xf>
    <xf numFmtId="0" fontId="16" fillId="9" borderId="18" xfId="0" applyFont="1" applyFill="1" applyBorder="1" applyAlignment="1" applyProtection="1">
      <alignment horizontal="center" vertical="center" shrinkToFit="1"/>
      <protection locked="0"/>
    </xf>
    <xf numFmtId="0" fontId="16" fillId="9" borderId="25" xfId="0" applyFont="1" applyFill="1" applyBorder="1" applyAlignment="1" applyProtection="1">
      <alignment horizontal="center" vertical="center" shrinkToFit="1"/>
      <protection locked="0"/>
    </xf>
    <xf numFmtId="0" fontId="46" fillId="5" borderId="49" xfId="0" applyNumberFormat="1" applyFont="1" applyFill="1" applyBorder="1" applyAlignment="1" applyProtection="1">
      <alignment horizontal="center" vertical="center"/>
      <protection locked="0"/>
    </xf>
    <xf numFmtId="0" fontId="46" fillId="5" borderId="50" xfId="0" applyNumberFormat="1" applyFont="1" applyFill="1" applyBorder="1" applyAlignment="1" applyProtection="1">
      <alignment horizontal="center" vertical="center"/>
      <protection locked="0"/>
    </xf>
    <xf numFmtId="0" fontId="46" fillId="5" borderId="51" xfId="0" applyNumberFormat="1" applyFont="1" applyFill="1" applyBorder="1" applyAlignment="1" applyProtection="1">
      <alignment horizontal="center" vertical="center"/>
      <protection locked="0"/>
    </xf>
    <xf numFmtId="0" fontId="46" fillId="5" borderId="52" xfId="0" applyNumberFormat="1" applyFont="1" applyFill="1" applyBorder="1" applyAlignment="1" applyProtection="1">
      <alignment horizontal="center" vertical="center"/>
      <protection locked="0"/>
    </xf>
    <xf numFmtId="0" fontId="46" fillId="5" borderId="53" xfId="0" applyNumberFormat="1" applyFont="1" applyFill="1" applyBorder="1" applyAlignment="1" applyProtection="1">
      <alignment horizontal="center" vertical="center"/>
      <protection locked="0"/>
    </xf>
    <xf numFmtId="0" fontId="46" fillId="5" borderId="54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>
      <alignment horizontal="left" vertical="center" wrapText="1"/>
    </xf>
    <xf numFmtId="0" fontId="10" fillId="2" borderId="55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/>
    </xf>
    <xf numFmtId="3" fontId="67" fillId="2" borderId="3" xfId="0" applyNumberFormat="1" applyFont="1" applyFill="1" applyBorder="1" applyAlignment="1">
      <alignment horizontal="center" vertical="center"/>
    </xf>
    <xf numFmtId="0" fontId="15" fillId="9" borderId="13" xfId="0" applyFont="1" applyFill="1" applyBorder="1" applyAlignment="1" applyProtection="1">
      <alignment horizontal="center" vertical="center" shrinkToFit="1"/>
      <protection locked="0"/>
    </xf>
    <xf numFmtId="0" fontId="15" fillId="9" borderId="18" xfId="0" applyFont="1" applyFill="1" applyBorder="1" applyAlignment="1" applyProtection="1">
      <alignment horizontal="center" vertical="center" shrinkToFit="1"/>
      <protection locked="0"/>
    </xf>
    <xf numFmtId="0" fontId="15" fillId="9" borderId="26" xfId="0" applyFont="1" applyFill="1" applyBorder="1" applyAlignment="1" applyProtection="1">
      <alignment horizontal="center" vertical="center" shrinkToFit="1"/>
      <protection locked="0"/>
    </xf>
    <xf numFmtId="0" fontId="16" fillId="2" borderId="0" xfId="0" applyFont="1" applyFill="1" applyBorder="1" applyAlignment="1">
      <alignment horizontal="center" vertical="center"/>
    </xf>
    <xf numFmtId="0" fontId="20" fillId="2" borderId="56" xfId="0" applyFont="1" applyFill="1" applyBorder="1" applyAlignment="1" applyProtection="1">
      <alignment horizontal="center" vertical="center" shrinkToFit="1"/>
    </xf>
    <xf numFmtId="0" fontId="20" fillId="2" borderId="16" xfId="0" applyFont="1" applyFill="1" applyBorder="1" applyAlignment="1" applyProtection="1">
      <alignment horizontal="center" vertical="center" shrinkToFit="1"/>
    </xf>
    <xf numFmtId="0" fontId="16" fillId="2" borderId="4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 textRotation="90" shrinkToFit="1"/>
    </xf>
    <xf numFmtId="0" fontId="11" fillId="0" borderId="47" xfId="0" applyFont="1" applyBorder="1" applyAlignment="1">
      <alignment horizontal="center" vertical="center" textRotation="90" shrinkToFit="1"/>
    </xf>
    <xf numFmtId="0" fontId="11" fillId="0" borderId="48" xfId="0" applyFont="1" applyBorder="1" applyAlignment="1">
      <alignment horizontal="center" vertical="center" textRotation="90" shrinkToFit="1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11" fillId="2" borderId="56" xfId="0" applyFont="1" applyFill="1" applyBorder="1" applyAlignment="1">
      <alignment horizontal="center" vertical="center" shrinkToFit="1"/>
    </xf>
    <xf numFmtId="0" fontId="11" fillId="2" borderId="16" xfId="0" applyFont="1" applyFill="1" applyBorder="1" applyAlignment="1">
      <alignment horizontal="center" vertical="center" shrinkToFit="1"/>
    </xf>
    <xf numFmtId="0" fontId="10" fillId="5" borderId="15" xfId="0" applyFont="1" applyFill="1" applyBorder="1" applyAlignment="1" applyProtection="1">
      <alignment horizontal="center" vertical="center" shrinkToFit="1"/>
      <protection locked="0"/>
    </xf>
    <xf numFmtId="0" fontId="4" fillId="2" borderId="13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left" vertical="center"/>
    </xf>
    <xf numFmtId="0" fontId="4" fillId="2" borderId="26" xfId="0" applyFont="1" applyFill="1" applyBorder="1" applyAlignment="1">
      <alignment horizontal="left" vertical="center"/>
    </xf>
    <xf numFmtId="0" fontId="10" fillId="5" borderId="7" xfId="0" applyFont="1" applyFill="1" applyBorder="1" applyAlignment="1" applyProtection="1">
      <alignment horizontal="center" vertical="center" shrinkToFit="1"/>
      <protection locked="0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55" xfId="0" applyFont="1" applyFill="1" applyBorder="1" applyAlignment="1" applyProtection="1">
      <alignment horizontal="left" vertical="center" wrapText="1"/>
    </xf>
    <xf numFmtId="3" fontId="11" fillId="9" borderId="24" xfId="0" applyNumberFormat="1" applyFont="1" applyFill="1" applyBorder="1" applyAlignment="1" applyProtection="1">
      <alignment horizontal="center" vertical="center" shrinkToFit="1"/>
      <protection locked="0"/>
    </xf>
    <xf numFmtId="3" fontId="11" fillId="9" borderId="26" xfId="0" applyNumberFormat="1" applyFont="1" applyFill="1" applyBorder="1" applyAlignment="1" applyProtection="1">
      <alignment horizontal="center" vertical="center" shrinkToFit="1"/>
      <protection locked="0"/>
    </xf>
    <xf numFmtId="0" fontId="10" fillId="5" borderId="40" xfId="0" applyFont="1" applyFill="1" applyBorder="1" applyAlignment="1" applyProtection="1">
      <alignment horizontal="center" vertical="center" shrinkToFit="1"/>
      <protection locked="0"/>
    </xf>
    <xf numFmtId="0" fontId="66" fillId="2" borderId="1" xfId="0" applyFont="1" applyFill="1" applyBorder="1" applyAlignment="1">
      <alignment horizontal="center" vertical="top" wrapText="1" shrinkToFit="1"/>
    </xf>
    <xf numFmtId="0" fontId="66" fillId="2" borderId="0" xfId="0" applyFont="1" applyFill="1" applyBorder="1" applyAlignment="1">
      <alignment horizontal="center" vertical="top" wrapText="1" shrinkToFit="1"/>
    </xf>
    <xf numFmtId="0" fontId="66" fillId="2" borderId="37" xfId="0" applyFont="1" applyFill="1" applyBorder="1" applyAlignment="1">
      <alignment horizontal="center" vertical="top" wrapText="1" shrinkToFit="1"/>
    </xf>
    <xf numFmtId="0" fontId="5" fillId="2" borderId="64" xfId="0" applyFont="1" applyFill="1" applyBorder="1" applyAlignment="1">
      <alignment horizontal="left" vertical="center"/>
    </xf>
    <xf numFmtId="0" fontId="5" fillId="2" borderId="41" xfId="0" applyFont="1" applyFill="1" applyBorder="1" applyAlignment="1">
      <alignment horizontal="left" vertical="center"/>
    </xf>
    <xf numFmtId="0" fontId="5" fillId="2" borderId="14" xfId="0" applyFont="1" applyFill="1" applyBorder="1" applyAlignment="1">
      <alignment horizontal="left" vertical="center"/>
    </xf>
    <xf numFmtId="0" fontId="10" fillId="2" borderId="35" xfId="0" applyFont="1" applyFill="1" applyBorder="1" applyAlignment="1">
      <alignment horizontal="center" vertical="center" textRotation="90"/>
    </xf>
    <xf numFmtId="0" fontId="14" fillId="2" borderId="30" xfId="0" applyFont="1" applyFill="1" applyBorder="1" applyAlignment="1">
      <alignment horizontal="center" vertical="center"/>
    </xf>
    <xf numFmtId="0" fontId="20" fillId="9" borderId="10" xfId="0" applyFont="1" applyFill="1" applyBorder="1" applyAlignment="1" applyProtection="1">
      <alignment horizontal="center" vertical="top" wrapText="1" shrinkToFit="1"/>
      <protection locked="0"/>
    </xf>
    <xf numFmtId="0" fontId="20" fillId="9" borderId="21" xfId="0" applyFont="1" applyFill="1" applyBorder="1" applyAlignment="1" applyProtection="1">
      <alignment horizontal="center" vertical="top" wrapText="1" shrinkToFit="1"/>
      <protection locked="0"/>
    </xf>
    <xf numFmtId="0" fontId="20" fillId="9" borderId="0" xfId="0" applyFont="1" applyFill="1" applyBorder="1" applyAlignment="1" applyProtection="1">
      <alignment horizontal="center" vertical="top" wrapText="1" shrinkToFit="1"/>
      <protection locked="0"/>
    </xf>
    <xf numFmtId="0" fontId="20" fillId="9" borderId="11" xfId="0" applyFont="1" applyFill="1" applyBorder="1" applyAlignment="1" applyProtection="1">
      <alignment horizontal="center" vertical="top" wrapText="1" shrinkToFit="1"/>
      <protection locked="0"/>
    </xf>
    <xf numFmtId="0" fontId="20" fillId="9" borderId="29" xfId="0" applyFont="1" applyFill="1" applyBorder="1" applyAlignment="1" applyProtection="1">
      <alignment horizontal="center" vertical="top" wrapText="1" shrinkToFit="1"/>
      <protection locked="0"/>
    </xf>
    <xf numFmtId="0" fontId="20" fillId="9" borderId="30" xfId="0" applyFont="1" applyFill="1" applyBorder="1" applyAlignment="1" applyProtection="1">
      <alignment horizontal="center" vertical="top" wrapText="1" shrinkToFit="1"/>
      <protection locked="0"/>
    </xf>
    <xf numFmtId="0" fontId="20" fillId="9" borderId="60" xfId="0" applyFont="1" applyFill="1" applyBorder="1" applyAlignment="1" applyProtection="1">
      <alignment horizontal="center" vertical="top" wrapText="1" shrinkToFit="1"/>
      <protection locked="0"/>
    </xf>
    <xf numFmtId="0" fontId="78" fillId="0" borderId="62" xfId="0" applyFont="1" applyBorder="1" applyAlignment="1">
      <alignment horizontal="center"/>
    </xf>
    <xf numFmtId="0" fontId="78" fillId="0" borderId="27" xfId="0" applyFont="1" applyBorder="1" applyAlignment="1">
      <alignment horizontal="center"/>
    </xf>
    <xf numFmtId="0" fontId="78" fillId="0" borderId="32" xfId="0" applyFont="1" applyBorder="1" applyAlignment="1">
      <alignment horizontal="center"/>
    </xf>
    <xf numFmtId="0" fontId="23" fillId="2" borderId="16" xfId="0" applyFont="1" applyFill="1" applyBorder="1" applyAlignment="1">
      <alignment horizontal="left" vertical="center"/>
    </xf>
    <xf numFmtId="0" fontId="23" fillId="2" borderId="27" xfId="0" applyFont="1" applyFill="1" applyBorder="1" applyAlignment="1">
      <alignment horizontal="left" vertical="center"/>
    </xf>
    <xf numFmtId="0" fontId="86" fillId="2" borderId="0" xfId="0" applyFont="1" applyFill="1" applyBorder="1" applyAlignment="1">
      <alignment horizontal="center" vertical="center" wrapText="1"/>
    </xf>
    <xf numFmtId="167" fontId="66" fillId="2" borderId="41" xfId="0" applyNumberFormat="1" applyFont="1" applyFill="1" applyBorder="1" applyAlignment="1">
      <alignment horizontal="center" shrinkToFit="1"/>
    </xf>
    <xf numFmtId="0" fontId="0" fillId="0" borderId="41" xfId="0" applyBorder="1"/>
    <xf numFmtId="0" fontId="0" fillId="0" borderId="14" xfId="0" applyBorder="1"/>
    <xf numFmtId="0" fontId="20" fillId="2" borderId="61" xfId="0" applyFont="1" applyFill="1" applyBorder="1" applyAlignment="1" applyProtection="1">
      <alignment horizontal="center" vertical="center" shrinkToFit="1"/>
    </xf>
    <xf numFmtId="0" fontId="10" fillId="5" borderId="26" xfId="0" applyFont="1" applyFill="1" applyBorder="1" applyAlignment="1" applyProtection="1">
      <alignment horizontal="center" vertical="center" shrinkToFit="1"/>
      <protection locked="0"/>
    </xf>
    <xf numFmtId="3" fontId="11" fillId="6" borderId="24" xfId="0" applyNumberFormat="1" applyFont="1" applyFill="1" applyBorder="1" applyAlignment="1" applyProtection="1">
      <alignment horizontal="center" vertical="center" wrapText="1"/>
      <protection locked="0"/>
    </xf>
    <xf numFmtId="3" fontId="11" fillId="6" borderId="26" xfId="0" applyNumberFormat="1" applyFont="1" applyFill="1" applyBorder="1" applyAlignment="1" applyProtection="1">
      <alignment horizontal="center" vertical="center" wrapText="1"/>
      <protection locked="0"/>
    </xf>
    <xf numFmtId="0" fontId="66" fillId="2" borderId="36" xfId="0" applyFont="1" applyFill="1" applyBorder="1" applyAlignment="1">
      <alignment horizontal="center" shrinkToFit="1"/>
    </xf>
    <xf numFmtId="167" fontId="69" fillId="0" borderId="41" xfId="0" applyNumberFormat="1" applyFont="1" applyBorder="1" applyAlignment="1">
      <alignment horizontal="center" shrinkToFit="1"/>
    </xf>
    <xf numFmtId="0" fontId="15" fillId="11" borderId="12" xfId="0" applyFont="1" applyFill="1" applyBorder="1" applyAlignment="1" applyProtection="1">
      <alignment horizontal="center" vertical="center" shrinkToFit="1"/>
    </xf>
    <xf numFmtId="0" fontId="15" fillId="11" borderId="17" xfId="0" applyFont="1" applyFill="1" applyBorder="1" applyAlignment="1" applyProtection="1">
      <alignment horizontal="center" vertical="center" shrinkToFit="1"/>
    </xf>
    <xf numFmtId="0" fontId="15" fillId="11" borderId="40" xfId="0" applyFont="1" applyFill="1" applyBorder="1" applyAlignment="1" applyProtection="1">
      <alignment horizontal="center" vertical="center" shrinkToFit="1"/>
    </xf>
    <xf numFmtId="3" fontId="11" fillId="11" borderId="23" xfId="0" applyNumberFormat="1" applyFont="1" applyFill="1" applyBorder="1" applyAlignment="1" applyProtection="1">
      <alignment horizontal="center" vertical="center" shrinkToFit="1"/>
    </xf>
    <xf numFmtId="3" fontId="11" fillId="11" borderId="40" xfId="0" applyNumberFormat="1" applyFont="1" applyFill="1" applyBorder="1" applyAlignment="1" applyProtection="1">
      <alignment horizontal="center" vertical="center" shrinkToFit="1"/>
    </xf>
    <xf numFmtId="3" fontId="11" fillId="12" borderId="23" xfId="0" applyNumberFormat="1" applyFont="1" applyFill="1" applyBorder="1" applyAlignment="1" applyProtection="1">
      <alignment horizontal="center" vertical="center" wrapText="1"/>
    </xf>
    <xf numFmtId="3" fontId="11" fillId="12" borderId="40" xfId="0" applyNumberFormat="1" applyFont="1" applyFill="1" applyBorder="1" applyAlignment="1" applyProtection="1">
      <alignment horizontal="center" vertical="center" wrapText="1"/>
    </xf>
    <xf numFmtId="0" fontId="16" fillId="11" borderId="12" xfId="0" applyFont="1" applyFill="1" applyBorder="1" applyAlignment="1" applyProtection="1">
      <alignment horizontal="center" vertical="center" shrinkToFit="1"/>
    </xf>
    <xf numFmtId="0" fontId="16" fillId="11" borderId="17" xfId="0" applyFont="1" applyFill="1" applyBorder="1" applyAlignment="1" applyProtection="1">
      <alignment horizontal="center" vertical="center" shrinkToFit="1"/>
    </xf>
    <xf numFmtId="0" fontId="16" fillId="11" borderId="33" xfId="0" applyFont="1" applyFill="1" applyBorder="1" applyAlignment="1" applyProtection="1">
      <alignment horizontal="center" vertical="center" shrinkToFit="1"/>
    </xf>
    <xf numFmtId="0" fontId="8" fillId="11" borderId="12" xfId="0" applyNumberFormat="1" applyFont="1" applyFill="1" applyBorder="1" applyAlignment="1" applyProtection="1">
      <alignment horizontal="center" vertical="center" shrinkToFit="1"/>
    </xf>
    <xf numFmtId="0" fontId="8" fillId="11" borderId="17" xfId="0" applyNumberFormat="1" applyFont="1" applyFill="1" applyBorder="1" applyAlignment="1" applyProtection="1">
      <alignment horizontal="center" vertical="center" shrinkToFit="1"/>
    </xf>
    <xf numFmtId="0" fontId="17" fillId="11" borderId="0" xfId="0" applyFont="1" applyFill="1" applyBorder="1" applyAlignment="1">
      <alignment horizontal="center" vertical="center"/>
    </xf>
    <xf numFmtId="0" fontId="16" fillId="11" borderId="13" xfId="0" applyFont="1" applyFill="1" applyBorder="1" applyAlignment="1" applyProtection="1">
      <alignment horizontal="center" vertical="center" shrinkToFit="1"/>
    </xf>
    <xf numFmtId="0" fontId="16" fillId="11" borderId="18" xfId="0" applyFont="1" applyFill="1" applyBorder="1" applyAlignment="1" applyProtection="1">
      <alignment horizontal="center" vertical="center" shrinkToFit="1"/>
    </xf>
    <xf numFmtId="0" fontId="16" fillId="11" borderId="25" xfId="0" applyFont="1" applyFill="1" applyBorder="1" applyAlignment="1" applyProtection="1">
      <alignment horizontal="center" vertical="center" shrinkToFit="1"/>
    </xf>
    <xf numFmtId="0" fontId="15" fillId="11" borderId="13" xfId="0" applyFont="1" applyFill="1" applyBorder="1" applyAlignment="1" applyProtection="1">
      <alignment horizontal="center" vertical="center" shrinkToFit="1"/>
    </xf>
    <xf numFmtId="0" fontId="15" fillId="11" borderId="18" xfId="0" applyFont="1" applyFill="1" applyBorder="1" applyAlignment="1" applyProtection="1">
      <alignment horizontal="center" vertical="center" shrinkToFit="1"/>
    </xf>
    <xf numFmtId="0" fontId="15" fillId="11" borderId="26" xfId="0" applyFont="1" applyFill="1" applyBorder="1" applyAlignment="1" applyProtection="1">
      <alignment horizontal="center" vertical="center" shrinkToFit="1"/>
    </xf>
    <xf numFmtId="3" fontId="11" fillId="11" borderId="24" xfId="0" applyNumberFormat="1" applyFont="1" applyFill="1" applyBorder="1" applyAlignment="1" applyProtection="1">
      <alignment horizontal="center" vertical="center" shrinkToFit="1"/>
    </xf>
    <xf numFmtId="3" fontId="11" fillId="11" borderId="26" xfId="0" applyNumberFormat="1" applyFont="1" applyFill="1" applyBorder="1" applyAlignment="1" applyProtection="1">
      <alignment horizontal="center" vertical="center" shrinkToFit="1"/>
    </xf>
    <xf numFmtId="3" fontId="11" fillId="12" borderId="24" xfId="0" applyNumberFormat="1" applyFont="1" applyFill="1" applyBorder="1" applyAlignment="1" applyProtection="1">
      <alignment horizontal="center" vertical="center" wrapText="1"/>
    </xf>
    <xf numFmtId="3" fontId="11" fillId="12" borderId="26" xfId="0" applyNumberFormat="1" applyFont="1" applyFill="1" applyBorder="1" applyAlignment="1" applyProtection="1">
      <alignment horizontal="center" vertical="center" wrapText="1"/>
    </xf>
    <xf numFmtId="0" fontId="47" fillId="2" borderId="3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shrinkToFit="1"/>
    </xf>
    <xf numFmtId="0" fontId="11" fillId="9" borderId="27" xfId="0" applyFont="1" applyFill="1" applyBorder="1" applyAlignment="1" applyProtection="1">
      <alignment horizontal="center" vertical="center" shrinkToFit="1"/>
      <protection locked="0"/>
    </xf>
    <xf numFmtId="0" fontId="11" fillId="9" borderId="27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 applyProtection="1">
      <alignment horizontal="center" vertical="center" shrinkToFit="1"/>
    </xf>
    <xf numFmtId="3" fontId="33" fillId="2" borderId="3" xfId="0" applyNumberFormat="1" applyFont="1" applyFill="1" applyBorder="1" applyAlignment="1" applyProtection="1">
      <alignment horizontal="center" vertical="center"/>
    </xf>
    <xf numFmtId="0" fontId="46" fillId="5" borderId="49" xfId="0" applyNumberFormat="1" applyFont="1" applyFill="1" applyBorder="1" applyAlignment="1" applyProtection="1">
      <alignment horizontal="center" vertical="center"/>
    </xf>
    <xf numFmtId="0" fontId="46" fillId="5" borderId="50" xfId="0" applyNumberFormat="1" applyFont="1" applyFill="1" applyBorder="1" applyAlignment="1" applyProtection="1">
      <alignment horizontal="center" vertical="center"/>
    </xf>
    <xf numFmtId="0" fontId="46" fillId="5" borderId="51" xfId="0" applyNumberFormat="1" applyFont="1" applyFill="1" applyBorder="1" applyAlignment="1" applyProtection="1">
      <alignment horizontal="center" vertical="center"/>
    </xf>
    <xf numFmtId="0" fontId="46" fillId="5" borderId="52" xfId="0" applyNumberFormat="1" applyFont="1" applyFill="1" applyBorder="1" applyAlignment="1" applyProtection="1">
      <alignment horizontal="center" vertical="center"/>
    </xf>
    <xf numFmtId="0" fontId="46" fillId="5" borderId="53" xfId="0" applyNumberFormat="1" applyFont="1" applyFill="1" applyBorder="1" applyAlignment="1" applyProtection="1">
      <alignment horizontal="center" vertical="center"/>
    </xf>
    <xf numFmtId="0" fontId="46" fillId="5" borderId="5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164" fontId="11" fillId="9" borderId="27" xfId="0" applyNumberFormat="1" applyFont="1" applyFill="1" applyBorder="1" applyAlignment="1" applyProtection="1">
      <alignment horizontal="center" vertical="center" shrinkToFit="1"/>
      <protection locked="0"/>
    </xf>
    <xf numFmtId="0" fontId="20" fillId="2" borderId="3" xfId="0" applyFont="1" applyFill="1" applyBorder="1" applyAlignment="1" applyProtection="1">
      <alignment horizontal="center" vertical="center" wrapText="1"/>
    </xf>
    <xf numFmtId="0" fontId="11" fillId="2" borderId="57" xfId="0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 wrapText="1"/>
    </xf>
    <xf numFmtId="0" fontId="11" fillId="2" borderId="58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37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11" fillId="2" borderId="35" xfId="0" applyFont="1" applyFill="1" applyBorder="1" applyAlignment="1" applyProtection="1">
      <alignment horizontal="center" vertical="center" wrapText="1"/>
    </xf>
    <xf numFmtId="0" fontId="12" fillId="2" borderId="10" xfId="0" applyFont="1" applyFill="1" applyBorder="1" applyAlignment="1" applyProtection="1">
      <alignment horizontal="center" vertical="center" wrapText="1"/>
    </xf>
    <xf numFmtId="0" fontId="12" fillId="2" borderId="11" xfId="0" applyFont="1" applyFill="1" applyBorder="1" applyAlignment="1" applyProtection="1">
      <alignment horizontal="center" vertical="center" wrapText="1"/>
    </xf>
    <xf numFmtId="0" fontId="12" fillId="2" borderId="42" xfId="0" applyFont="1" applyFill="1" applyBorder="1" applyAlignment="1" applyProtection="1">
      <alignment horizontal="center" vertical="center" wrapText="1"/>
    </xf>
    <xf numFmtId="0" fontId="12" fillId="2" borderId="35" xfId="0" applyFont="1" applyFill="1" applyBorder="1" applyAlignment="1" applyProtection="1">
      <alignment horizontal="center" vertical="center" wrapText="1"/>
    </xf>
    <xf numFmtId="0" fontId="50" fillId="2" borderId="22" xfId="0" applyFont="1" applyFill="1" applyBorder="1" applyAlignment="1" applyProtection="1">
      <alignment horizontal="center" vertical="center" wrapText="1"/>
    </xf>
    <xf numFmtId="0" fontId="50" fillId="2" borderId="16" xfId="0" applyFont="1" applyFill="1" applyBorder="1" applyAlignment="1" applyProtection="1">
      <alignment horizontal="center" vertical="center" wrapText="1"/>
    </xf>
    <xf numFmtId="165" fontId="41" fillId="2" borderId="3" xfId="0" applyNumberFormat="1" applyFont="1" applyFill="1" applyBorder="1" applyAlignment="1" applyProtection="1">
      <alignment horizontal="center" vertical="center" shrinkToFit="1"/>
    </xf>
    <xf numFmtId="3" fontId="68" fillId="2" borderId="3" xfId="0" applyNumberFormat="1" applyFont="1" applyFill="1" applyBorder="1" applyAlignment="1" applyProtection="1">
      <alignment horizontal="center" vertical="center"/>
    </xf>
    <xf numFmtId="0" fontId="11" fillId="9" borderId="17" xfId="0" applyFont="1" applyFill="1" applyBorder="1" applyAlignment="1" applyProtection="1">
      <alignment horizontal="center" vertical="center" shrinkToFit="1"/>
      <protection locked="0"/>
    </xf>
    <xf numFmtId="0" fontId="11" fillId="9" borderId="17" xfId="0" applyFont="1" applyFill="1" applyBorder="1" applyAlignment="1">
      <alignment horizontal="center" vertical="center" shrinkToFit="1"/>
    </xf>
    <xf numFmtId="3" fontId="67" fillId="2" borderId="3" xfId="0" applyNumberFormat="1" applyFont="1" applyFill="1" applyBorder="1" applyAlignment="1" applyProtection="1">
      <alignment horizontal="center" vertical="center"/>
    </xf>
    <xf numFmtId="1" fontId="11" fillId="9" borderId="27" xfId="0" applyNumberFormat="1" applyFont="1" applyFill="1" applyBorder="1" applyAlignment="1">
      <alignment horizontal="center" vertical="center" shrinkToFit="1"/>
    </xf>
    <xf numFmtId="0" fontId="5" fillId="2" borderId="46" xfId="0" applyFont="1" applyFill="1" applyBorder="1" applyAlignment="1" applyProtection="1">
      <alignment horizontal="center" vertical="center" textRotation="90" shrinkToFit="1"/>
    </xf>
    <xf numFmtId="0" fontId="5" fillId="2" borderId="47" xfId="0" applyFont="1" applyFill="1" applyBorder="1" applyAlignment="1" applyProtection="1">
      <alignment horizontal="center" vertical="center" textRotation="90" shrinkToFit="1"/>
    </xf>
    <xf numFmtId="0" fontId="6" fillId="2" borderId="44" xfId="0" applyFont="1" applyFill="1" applyBorder="1" applyAlignment="1" applyProtection="1">
      <alignment horizontal="center" vertical="center" textRotation="90" shrinkToFit="1"/>
    </xf>
    <xf numFmtId="0" fontId="6" fillId="2" borderId="45" xfId="0" applyFont="1" applyFill="1" applyBorder="1" applyAlignment="1" applyProtection="1">
      <alignment horizontal="center" vertical="center" textRotation="90" shrinkToFit="1"/>
    </xf>
    <xf numFmtId="0" fontId="16" fillId="9" borderId="12" xfId="0" applyFont="1" applyFill="1" applyBorder="1" applyAlignment="1" applyProtection="1">
      <alignment horizontal="center" vertical="center" shrinkToFit="1"/>
    </xf>
    <xf numFmtId="0" fontId="16" fillId="9" borderId="17" xfId="0" applyFont="1" applyFill="1" applyBorder="1" applyAlignment="1" applyProtection="1">
      <alignment horizontal="center" vertical="center" shrinkToFit="1"/>
    </xf>
    <xf numFmtId="0" fontId="16" fillId="9" borderId="33" xfId="0" applyFont="1" applyFill="1" applyBorder="1" applyAlignment="1" applyProtection="1">
      <alignment horizontal="center" vertical="center" shrinkToFit="1"/>
    </xf>
    <xf numFmtId="0" fontId="15" fillId="9" borderId="12" xfId="0" applyFont="1" applyFill="1" applyBorder="1" applyAlignment="1" applyProtection="1">
      <alignment horizontal="center" vertical="center" shrinkToFit="1"/>
    </xf>
    <xf numFmtId="0" fontId="15" fillId="9" borderId="17" xfId="0" applyFont="1" applyFill="1" applyBorder="1" applyAlignment="1" applyProtection="1">
      <alignment horizontal="center" vertical="center" shrinkToFit="1"/>
    </xf>
    <xf numFmtId="0" fontId="15" fillId="9" borderId="40" xfId="0" applyFont="1" applyFill="1" applyBorder="1" applyAlignment="1" applyProtection="1">
      <alignment horizontal="center" vertical="center" shrinkToFit="1"/>
    </xf>
    <xf numFmtId="3" fontId="11" fillId="9" borderId="23" xfId="0" applyNumberFormat="1" applyFont="1" applyFill="1" applyBorder="1" applyAlignment="1" applyProtection="1">
      <alignment horizontal="center" vertical="center" shrinkToFit="1"/>
    </xf>
    <xf numFmtId="3" fontId="11" fillId="9" borderId="40" xfId="0" applyNumberFormat="1" applyFont="1" applyFill="1" applyBorder="1" applyAlignment="1" applyProtection="1">
      <alignment horizontal="center" vertical="center" shrinkToFit="1"/>
    </xf>
    <xf numFmtId="3" fontId="11" fillId="6" borderId="23" xfId="0" applyNumberFormat="1" applyFont="1" applyFill="1" applyBorder="1" applyAlignment="1" applyProtection="1">
      <alignment horizontal="center" vertical="center" wrapText="1"/>
    </xf>
    <xf numFmtId="3" fontId="11" fillId="6" borderId="40" xfId="0" applyNumberFormat="1" applyFont="1" applyFill="1" applyBorder="1" applyAlignment="1" applyProtection="1">
      <alignment horizontal="center" vertical="center" wrapText="1"/>
    </xf>
    <xf numFmtId="0" fontId="12" fillId="2" borderId="39" xfId="0" applyFont="1" applyFill="1" applyBorder="1" applyAlignment="1" applyProtection="1">
      <alignment horizontal="center" vertical="center"/>
    </xf>
    <xf numFmtId="0" fontId="12" fillId="2" borderId="38" xfId="0" applyFont="1" applyFill="1" applyBorder="1" applyAlignment="1" applyProtection="1">
      <alignment horizontal="center" vertical="center"/>
    </xf>
    <xf numFmtId="0" fontId="12" fillId="2" borderId="43" xfId="0" applyFont="1" applyFill="1" applyBorder="1" applyAlignment="1" applyProtection="1">
      <alignment horizontal="center" vertical="center"/>
    </xf>
    <xf numFmtId="0" fontId="20" fillId="2" borderId="3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0" fontId="20" fillId="2" borderId="43" xfId="0" applyFont="1" applyFill="1" applyBorder="1" applyAlignment="1" applyProtection="1">
      <alignment horizontal="center" vertical="center" shrinkToFit="1"/>
    </xf>
    <xf numFmtId="0" fontId="10" fillId="2" borderId="35" xfId="0" applyFont="1" applyFill="1" applyBorder="1" applyAlignment="1" applyProtection="1">
      <alignment horizontal="center" vertical="center" textRotation="90"/>
    </xf>
    <xf numFmtId="0" fontId="20" fillId="9" borderId="10" xfId="0" applyFont="1" applyFill="1" applyBorder="1" applyAlignment="1" applyProtection="1">
      <alignment horizontal="center" vertical="top" wrapText="1" shrinkToFit="1"/>
    </xf>
    <xf numFmtId="0" fontId="20" fillId="9" borderId="21" xfId="0" applyFont="1" applyFill="1" applyBorder="1" applyAlignment="1" applyProtection="1">
      <alignment horizontal="center" vertical="top" wrapText="1" shrinkToFit="1"/>
    </xf>
    <xf numFmtId="0" fontId="20" fillId="9" borderId="0" xfId="0" applyFont="1" applyFill="1" applyBorder="1" applyAlignment="1" applyProtection="1">
      <alignment horizontal="center" vertical="top" wrapText="1" shrinkToFit="1"/>
    </xf>
    <xf numFmtId="0" fontId="20" fillId="9" borderId="11" xfId="0" applyFont="1" applyFill="1" applyBorder="1" applyAlignment="1" applyProtection="1">
      <alignment horizontal="center" vertical="top" wrapText="1" shrinkToFit="1"/>
    </xf>
    <xf numFmtId="0" fontId="20" fillId="9" borderId="29" xfId="0" applyFont="1" applyFill="1" applyBorder="1" applyAlignment="1" applyProtection="1">
      <alignment horizontal="center" vertical="top" wrapText="1" shrinkToFit="1"/>
    </xf>
    <xf numFmtId="0" fontId="20" fillId="9" borderId="30" xfId="0" applyFont="1" applyFill="1" applyBorder="1" applyAlignment="1" applyProtection="1">
      <alignment horizontal="center" vertical="top" wrapText="1" shrinkToFit="1"/>
    </xf>
    <xf numFmtId="0" fontId="20" fillId="9" borderId="60" xfId="0" applyFont="1" applyFill="1" applyBorder="1" applyAlignment="1" applyProtection="1">
      <alignment horizontal="center" vertical="top" wrapText="1" shrinkToFit="1"/>
    </xf>
    <xf numFmtId="0" fontId="5" fillId="2" borderId="64" xfId="0" applyFont="1" applyFill="1" applyBorder="1" applyAlignment="1" applyProtection="1">
      <alignment horizontal="left" vertical="center"/>
    </xf>
    <xf numFmtId="0" fontId="5" fillId="2" borderId="41" xfId="0" applyFont="1" applyFill="1" applyBorder="1" applyAlignment="1" applyProtection="1">
      <alignment horizontal="left" vertical="center"/>
    </xf>
    <xf numFmtId="0" fontId="5" fillId="2" borderId="14" xfId="0" applyFont="1" applyFill="1" applyBorder="1" applyAlignment="1" applyProtection="1">
      <alignment horizontal="left" vertical="center"/>
    </xf>
    <xf numFmtId="0" fontId="13" fillId="2" borderId="21" xfId="0" applyFont="1" applyFill="1" applyBorder="1" applyAlignment="1" applyProtection="1">
      <alignment horizontal="center" vertical="center"/>
    </xf>
    <xf numFmtId="0" fontId="5" fillId="2" borderId="24" xfId="0" applyFont="1" applyFill="1" applyBorder="1" applyAlignment="1" applyProtection="1">
      <alignment horizontal="center" vertical="center"/>
    </xf>
    <xf numFmtId="0" fontId="5" fillId="2" borderId="25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6" xfId="0" applyFont="1" applyFill="1" applyBorder="1" applyAlignment="1" applyProtection="1">
      <alignment horizontal="left" vertical="center"/>
    </xf>
    <xf numFmtId="0" fontId="16" fillId="9" borderId="13" xfId="0" applyFont="1" applyFill="1" applyBorder="1" applyAlignment="1" applyProtection="1">
      <alignment horizontal="center" vertical="center" shrinkToFit="1"/>
    </xf>
    <xf numFmtId="0" fontId="16" fillId="9" borderId="18" xfId="0" applyFont="1" applyFill="1" applyBorder="1" applyAlignment="1" applyProtection="1">
      <alignment horizontal="center" vertical="center" shrinkToFit="1"/>
    </xf>
    <xf numFmtId="0" fontId="16" fillId="9" borderId="25" xfId="0" applyFont="1" applyFill="1" applyBorder="1" applyAlignment="1" applyProtection="1">
      <alignment horizontal="center" vertical="center" shrinkToFit="1"/>
    </xf>
    <xf numFmtId="0" fontId="15" fillId="9" borderId="13" xfId="0" applyFont="1" applyFill="1" applyBorder="1" applyAlignment="1" applyProtection="1">
      <alignment horizontal="center" vertical="center" shrinkToFit="1"/>
    </xf>
    <xf numFmtId="0" fontId="15" fillId="9" borderId="18" xfId="0" applyFont="1" applyFill="1" applyBorder="1" applyAlignment="1" applyProtection="1">
      <alignment horizontal="center" vertical="center" shrinkToFit="1"/>
    </xf>
    <xf numFmtId="0" fontId="15" fillId="9" borderId="26" xfId="0" applyFont="1" applyFill="1" applyBorder="1" applyAlignment="1" applyProtection="1">
      <alignment horizontal="center" vertical="center" shrinkToFit="1"/>
    </xf>
    <xf numFmtId="3" fontId="11" fillId="9" borderId="24" xfId="0" applyNumberFormat="1" applyFont="1" applyFill="1" applyBorder="1" applyAlignment="1" applyProtection="1">
      <alignment horizontal="center" vertical="center" shrinkToFit="1"/>
    </xf>
    <xf numFmtId="3" fontId="11" fillId="9" borderId="26" xfId="0" applyNumberFormat="1" applyFont="1" applyFill="1" applyBorder="1" applyAlignment="1" applyProtection="1">
      <alignment horizontal="center" vertical="center" shrinkToFit="1"/>
    </xf>
    <xf numFmtId="3" fontId="11" fillId="6" borderId="24" xfId="0" applyNumberFormat="1" applyFont="1" applyFill="1" applyBorder="1" applyAlignment="1" applyProtection="1">
      <alignment horizontal="center" vertical="center" wrapText="1"/>
    </xf>
    <xf numFmtId="3" fontId="11" fillId="6" borderId="26" xfId="0" applyNumberFormat="1" applyFont="1" applyFill="1" applyBorder="1" applyAlignment="1" applyProtection="1">
      <alignment horizontal="center" vertical="center" wrapText="1"/>
    </xf>
    <xf numFmtId="0" fontId="14" fillId="2" borderId="30" xfId="0" applyFont="1" applyFill="1" applyBorder="1" applyAlignment="1" applyProtection="1">
      <alignment horizontal="center" vertical="center"/>
    </xf>
    <xf numFmtId="0" fontId="16" fillId="2" borderId="41" xfId="0" applyFont="1" applyFill="1" applyBorder="1" applyAlignment="1" applyProtection="1">
      <alignment horizontal="center" vertical="center"/>
    </xf>
    <xf numFmtId="0" fontId="78" fillId="0" borderId="62" xfId="0" applyFont="1" applyBorder="1" applyAlignment="1" applyProtection="1">
      <alignment horizontal="center"/>
    </xf>
    <xf numFmtId="0" fontId="78" fillId="0" borderId="27" xfId="0" applyFont="1" applyBorder="1" applyAlignment="1" applyProtection="1">
      <alignment horizontal="center"/>
    </xf>
    <xf numFmtId="0" fontId="78" fillId="0" borderId="32" xfId="0" applyFont="1" applyBorder="1" applyAlignment="1" applyProtection="1">
      <alignment horizontal="center"/>
    </xf>
    <xf numFmtId="0" fontId="85" fillId="2" borderId="0" xfId="0" applyFont="1" applyFill="1" applyBorder="1" applyAlignment="1" applyProtection="1">
      <alignment horizontal="left" vertical="center"/>
    </xf>
    <xf numFmtId="0" fontId="23" fillId="2" borderId="16" xfId="0" applyFont="1" applyFill="1" applyBorder="1" applyAlignment="1" applyProtection="1">
      <alignment horizontal="left" vertical="center"/>
    </xf>
    <xf numFmtId="0" fontId="23" fillId="2" borderId="27" xfId="0" applyFont="1" applyFill="1" applyBorder="1" applyAlignment="1" applyProtection="1">
      <alignment horizontal="left" vertical="center"/>
    </xf>
    <xf numFmtId="0" fontId="66" fillId="2" borderId="36" xfId="0" applyFont="1" applyFill="1" applyBorder="1" applyAlignment="1" applyProtection="1">
      <alignment horizontal="center" shrinkToFit="1"/>
    </xf>
    <xf numFmtId="0" fontId="0" fillId="0" borderId="41" xfId="0" applyBorder="1" applyProtection="1"/>
    <xf numFmtId="167" fontId="69" fillId="0" borderId="41" xfId="0" applyNumberFormat="1" applyFont="1" applyBorder="1" applyAlignment="1" applyProtection="1">
      <alignment horizontal="center" shrinkToFit="1"/>
    </xf>
    <xf numFmtId="167" fontId="66" fillId="2" borderId="41" xfId="0" applyNumberFormat="1" applyFont="1" applyFill="1" applyBorder="1" applyAlignment="1" applyProtection="1">
      <alignment horizontal="center" shrinkToFit="1"/>
    </xf>
    <xf numFmtId="0" fontId="0" fillId="0" borderId="14" xfId="0" applyBorder="1" applyProtection="1"/>
    <xf numFmtId="0" fontId="6" fillId="2" borderId="0" xfId="0" applyFont="1" applyFill="1" applyBorder="1" applyAlignment="1" applyProtection="1">
      <alignment horizontal="center" vertical="center"/>
    </xf>
    <xf numFmtId="0" fontId="66" fillId="2" borderId="1" xfId="0" applyFont="1" applyFill="1" applyBorder="1" applyAlignment="1" applyProtection="1">
      <alignment horizontal="center" vertical="top" wrapText="1" shrinkToFit="1"/>
    </xf>
    <xf numFmtId="0" fontId="66" fillId="2" borderId="0" xfId="0" applyFont="1" applyFill="1" applyBorder="1" applyAlignment="1" applyProtection="1">
      <alignment horizontal="center" vertical="top" wrapText="1" shrinkToFit="1"/>
    </xf>
    <xf numFmtId="0" fontId="66" fillId="2" borderId="37" xfId="0" applyFont="1" applyFill="1" applyBorder="1" applyAlignment="1" applyProtection="1">
      <alignment horizontal="center" vertical="top" wrapText="1" shrinkToFit="1"/>
    </xf>
    <xf numFmtId="0" fontId="16" fillId="2" borderId="0" xfId="0" applyFont="1" applyFill="1" applyBorder="1" applyAlignment="1" applyProtection="1">
      <alignment horizontal="center" vertical="center"/>
    </xf>
    <xf numFmtId="0" fontId="41" fillId="2" borderId="30" xfId="0" applyFont="1" applyFill="1" applyBorder="1" applyAlignment="1" applyProtection="1">
      <alignment horizontal="center" vertical="center" shrinkToFit="1"/>
    </xf>
    <xf numFmtId="0" fontId="11" fillId="0" borderId="46" xfId="0" applyFont="1" applyBorder="1" applyAlignment="1" applyProtection="1">
      <alignment horizontal="center" vertical="center" textRotation="90" shrinkToFit="1"/>
    </xf>
    <xf numFmtId="0" fontId="11" fillId="0" borderId="47" xfId="0" applyFont="1" applyBorder="1" applyAlignment="1" applyProtection="1">
      <alignment horizontal="center" vertical="center" textRotation="90" shrinkToFit="1"/>
    </xf>
    <xf numFmtId="0" fontId="11" fillId="0" borderId="48" xfId="0" applyFont="1" applyBorder="1" applyAlignment="1" applyProtection="1">
      <alignment horizontal="center" vertical="center" textRotation="90" shrinkToFit="1"/>
    </xf>
    <xf numFmtId="0" fontId="10" fillId="5" borderId="3" xfId="0" applyFont="1" applyFill="1" applyBorder="1" applyAlignment="1" applyProtection="1">
      <alignment horizontal="center" vertical="center" shrinkToFit="1"/>
    </xf>
    <xf numFmtId="0" fontId="10" fillId="5" borderId="12" xfId="0" applyFont="1" applyFill="1" applyBorder="1" applyAlignment="1" applyProtection="1">
      <alignment horizontal="center" vertical="center" shrinkToFit="1"/>
    </xf>
    <xf numFmtId="0" fontId="10" fillId="5" borderId="17" xfId="0" applyFont="1" applyFill="1" applyBorder="1" applyAlignment="1" applyProtection="1">
      <alignment horizontal="center" vertical="center" shrinkToFit="1"/>
    </xf>
    <xf numFmtId="14" fontId="10" fillId="5" borderId="12" xfId="0" applyNumberFormat="1" applyFont="1" applyFill="1" applyBorder="1" applyAlignment="1" applyProtection="1">
      <alignment horizontal="center" vertical="center" shrinkToFit="1"/>
    </xf>
    <xf numFmtId="0" fontId="10" fillId="5" borderId="33" xfId="0" applyFont="1" applyFill="1" applyBorder="1" applyAlignment="1" applyProtection="1">
      <alignment horizontal="center" vertical="center" shrinkToFit="1"/>
    </xf>
    <xf numFmtId="0" fontId="30" fillId="5" borderId="3" xfId="0" applyFont="1" applyFill="1" applyBorder="1" applyAlignment="1" applyProtection="1">
      <alignment horizontal="center" vertical="center" shrinkToFit="1"/>
    </xf>
    <xf numFmtId="0" fontId="30" fillId="5" borderId="7" xfId="0" applyFont="1" applyFill="1" applyBorder="1" applyAlignment="1" applyProtection="1">
      <alignment horizontal="center" vertical="center" shrinkToFit="1"/>
    </xf>
    <xf numFmtId="0" fontId="10" fillId="5" borderId="7" xfId="0" applyFont="1" applyFill="1" applyBorder="1" applyAlignment="1" applyProtection="1">
      <alignment horizontal="center" vertical="center" shrinkToFit="1"/>
    </xf>
    <xf numFmtId="0" fontId="10" fillId="5" borderId="15" xfId="0" applyFont="1" applyFill="1" applyBorder="1" applyAlignment="1" applyProtection="1">
      <alignment horizontal="center" vertical="center" shrinkToFit="1"/>
    </xf>
    <xf numFmtId="0" fontId="10" fillId="5" borderId="13" xfId="0" applyFont="1" applyFill="1" applyBorder="1" applyAlignment="1" applyProtection="1">
      <alignment horizontal="center" vertical="center" shrinkToFit="1"/>
    </xf>
    <xf numFmtId="0" fontId="10" fillId="5" borderId="25" xfId="0" applyFont="1" applyFill="1" applyBorder="1" applyAlignment="1" applyProtection="1">
      <alignment horizontal="center" vertical="center" shrinkToFit="1"/>
    </xf>
    <xf numFmtId="0" fontId="10" fillId="5" borderId="4" xfId="0" applyFont="1" applyFill="1" applyBorder="1" applyAlignment="1" applyProtection="1">
      <alignment horizontal="center" vertical="center" shrinkToFit="1"/>
    </xf>
    <xf numFmtId="0" fontId="10" fillId="5" borderId="9" xfId="0" applyFont="1" applyFill="1" applyBorder="1" applyAlignment="1" applyProtection="1">
      <alignment horizontal="center" vertical="center" shrinkToFit="1"/>
    </xf>
    <xf numFmtId="0" fontId="10" fillId="5" borderId="40" xfId="0" applyFont="1" applyFill="1" applyBorder="1" applyAlignment="1" applyProtection="1">
      <alignment horizontal="center" vertical="center" shrinkToFit="1"/>
    </xf>
    <xf numFmtId="0" fontId="17" fillId="2" borderId="46" xfId="0" applyFont="1" applyFill="1" applyBorder="1" applyAlignment="1" applyProtection="1">
      <alignment horizontal="center" vertical="center" textRotation="90"/>
    </xf>
    <xf numFmtId="0" fontId="17" fillId="2" borderId="47" xfId="0" applyFont="1" applyFill="1" applyBorder="1" applyAlignment="1" applyProtection="1">
      <alignment horizontal="center" vertical="center" textRotation="90"/>
    </xf>
    <xf numFmtId="0" fontId="17" fillId="2" borderId="48" xfId="0" applyFont="1" applyFill="1" applyBorder="1" applyAlignment="1" applyProtection="1">
      <alignment horizontal="center" vertical="center" textRotation="90"/>
    </xf>
    <xf numFmtId="0" fontId="11" fillId="2" borderId="56" xfId="0" applyFont="1" applyFill="1" applyBorder="1" applyAlignment="1" applyProtection="1">
      <alignment horizontal="center" vertical="center" shrinkToFit="1"/>
    </xf>
    <xf numFmtId="0" fontId="11" fillId="2" borderId="16" xfId="0" applyFont="1" applyFill="1" applyBorder="1" applyAlignment="1" applyProtection="1">
      <alignment horizontal="center" vertical="center" shrinkToFit="1"/>
    </xf>
    <xf numFmtId="0" fontId="20" fillId="2" borderId="56" xfId="0" applyFont="1" applyFill="1" applyBorder="1" applyAlignment="1" applyProtection="1">
      <alignment horizontal="center" vertical="center"/>
    </xf>
    <xf numFmtId="0" fontId="20" fillId="2" borderId="16" xfId="0" applyFont="1" applyFill="1" applyBorder="1" applyAlignment="1" applyProtection="1">
      <alignment horizontal="center" vertical="center"/>
    </xf>
    <xf numFmtId="0" fontId="20" fillId="2" borderId="28" xfId="0" applyFont="1" applyFill="1" applyBorder="1" applyAlignment="1" applyProtection="1">
      <alignment horizontal="center" vertical="center"/>
    </xf>
    <xf numFmtId="0" fontId="10" fillId="5" borderId="18" xfId="0" applyFont="1" applyFill="1" applyBorder="1" applyAlignment="1" applyProtection="1">
      <alignment horizontal="center" vertical="center" shrinkToFit="1"/>
    </xf>
    <xf numFmtId="0" fontId="10" fillId="5" borderId="26" xfId="0" applyFont="1" applyFill="1" applyBorder="1" applyAlignment="1" applyProtection="1">
      <alignment horizontal="center" vertical="center" shrinkToFit="1"/>
    </xf>
    <xf numFmtId="0" fontId="86" fillId="2" borderId="0" xfId="0" applyFont="1" applyFill="1" applyBorder="1" applyAlignment="1" applyProtection="1">
      <alignment horizontal="center" vertical="center" wrapText="1"/>
    </xf>
    <xf numFmtId="0" fontId="17" fillId="11" borderId="0" xfId="0" applyFont="1" applyFill="1" applyBorder="1" applyAlignment="1" applyProtection="1">
      <alignment horizontal="center" vertical="center"/>
    </xf>
    <xf numFmtId="0" fontId="17" fillId="2" borderId="27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left" vertical="center"/>
    </xf>
    <xf numFmtId="0" fontId="6" fillId="13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2" borderId="12" xfId="0" applyFont="1" applyFill="1" applyBorder="1" applyAlignment="1" applyProtection="1">
      <alignment horizontal="left" vertical="center"/>
    </xf>
    <xf numFmtId="0" fontId="8" fillId="2" borderId="17" xfId="0" applyFont="1" applyFill="1" applyBorder="1" applyAlignment="1" applyProtection="1">
      <alignment horizontal="left" vertical="center"/>
    </xf>
    <xf numFmtId="0" fontId="8" fillId="2" borderId="33" xfId="0" applyFont="1" applyFill="1" applyBorder="1" applyAlignment="1" applyProtection="1">
      <alignment horizontal="left" vertical="center"/>
    </xf>
    <xf numFmtId="0" fontId="37" fillId="13" borderId="12" xfId="1" applyNumberFormat="1" applyFill="1" applyBorder="1" applyAlignment="1" applyProtection="1">
      <alignment horizontal="center" vertical="center" shrinkToFit="1"/>
      <protection locked="0"/>
    </xf>
    <xf numFmtId="0" fontId="6" fillId="13" borderId="17" xfId="0" applyNumberFormat="1" applyFont="1" applyFill="1" applyBorder="1" applyAlignment="1" applyProtection="1">
      <alignment horizontal="center" vertical="center" shrinkToFit="1"/>
      <protection locked="0"/>
    </xf>
    <xf numFmtId="0" fontId="6" fillId="13" borderId="33" xfId="0" applyNumberFormat="1" applyFont="1" applyFill="1" applyBorder="1" applyAlignment="1" applyProtection="1">
      <alignment horizontal="center" vertical="center" shrinkToFit="1"/>
      <protection locked="0"/>
    </xf>
    <xf numFmtId="169" fontId="10" fillId="5" borderId="12" xfId="0" applyNumberFormat="1" applyFont="1" applyFill="1" applyBorder="1" applyAlignment="1" applyProtection="1">
      <alignment horizontal="center" vertical="center" shrinkToFit="1"/>
    </xf>
    <xf numFmtId="169" fontId="10" fillId="5" borderId="33" xfId="0" applyNumberFormat="1" applyFont="1" applyFill="1" applyBorder="1" applyAlignment="1" applyProtection="1">
      <alignment horizontal="center" vertical="center" shrinkToFit="1"/>
    </xf>
    <xf numFmtId="169" fontId="10" fillId="5" borderId="3" xfId="0" applyNumberFormat="1" applyFont="1" applyFill="1" applyBorder="1" applyAlignment="1" applyProtection="1">
      <alignment horizontal="center" vertical="center" shrinkToFit="1"/>
    </xf>
    <xf numFmtId="0" fontId="10" fillId="5" borderId="10" xfId="0" applyFont="1" applyFill="1" applyBorder="1" applyAlignment="1" applyProtection="1">
      <alignment horizontal="justify" vertical="top" shrinkToFit="1"/>
    </xf>
    <xf numFmtId="0" fontId="10" fillId="5" borderId="21" xfId="0" applyFont="1" applyFill="1" applyBorder="1" applyAlignment="1" applyProtection="1">
      <alignment horizontal="justify" vertical="top" shrinkToFit="1"/>
    </xf>
    <xf numFmtId="0" fontId="10" fillId="5" borderId="11" xfId="0" applyFont="1" applyFill="1" applyBorder="1" applyAlignment="1" applyProtection="1">
      <alignment horizontal="justify" vertical="top" shrinkToFit="1"/>
    </xf>
    <xf numFmtId="0" fontId="10" fillId="5" borderId="42" xfId="0" applyFont="1" applyFill="1" applyBorder="1" applyAlignment="1" applyProtection="1">
      <alignment horizontal="justify" vertical="top" shrinkToFit="1"/>
    </xf>
    <xf numFmtId="0" fontId="10" fillId="5" borderId="0" xfId="0" applyFont="1" applyFill="1" applyBorder="1" applyAlignment="1" applyProtection="1">
      <alignment horizontal="justify" vertical="top" shrinkToFit="1"/>
    </xf>
    <xf numFmtId="0" fontId="10" fillId="5" borderId="35" xfId="0" applyFont="1" applyFill="1" applyBorder="1" applyAlignment="1" applyProtection="1">
      <alignment horizontal="justify" vertical="top" shrinkToFit="1"/>
    </xf>
    <xf numFmtId="0" fontId="10" fillId="5" borderId="29" xfId="0" applyFont="1" applyFill="1" applyBorder="1" applyAlignment="1" applyProtection="1">
      <alignment horizontal="justify" vertical="top" shrinkToFit="1"/>
    </xf>
    <xf numFmtId="0" fontId="10" fillId="5" borderId="30" xfId="0" applyFont="1" applyFill="1" applyBorder="1" applyAlignment="1" applyProtection="1">
      <alignment horizontal="justify" vertical="top" shrinkToFit="1"/>
    </xf>
    <xf numFmtId="0" fontId="10" fillId="5" borderId="60" xfId="0" applyFont="1" applyFill="1" applyBorder="1" applyAlignment="1" applyProtection="1">
      <alignment horizontal="justify" vertical="top" shrinkToFit="1"/>
    </xf>
    <xf numFmtId="0" fontId="4" fillId="2" borderId="0" xfId="0" applyFont="1" applyFill="1" applyBorder="1" applyAlignment="1" applyProtection="1">
      <alignment horizontal="center" vertical="center"/>
    </xf>
    <xf numFmtId="0" fontId="12" fillId="2" borderId="69" xfId="0" applyFont="1" applyFill="1" applyBorder="1" applyAlignment="1">
      <alignment horizontal="center" vertical="center" wrapText="1"/>
    </xf>
    <xf numFmtId="0" fontId="12" fillId="2" borderId="70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 applyProtection="1">
      <alignment horizontal="center" vertical="center" textRotation="90" wrapText="1"/>
    </xf>
    <xf numFmtId="0" fontId="8" fillId="2" borderId="47" xfId="0" applyFont="1" applyFill="1" applyBorder="1" applyAlignment="1" applyProtection="1">
      <alignment horizontal="center" vertical="center" textRotation="90" wrapText="1"/>
    </xf>
    <xf numFmtId="0" fontId="8" fillId="2" borderId="31" xfId="0" applyFont="1" applyFill="1" applyBorder="1" applyAlignment="1" applyProtection="1">
      <alignment horizontal="center" vertical="center" textRotation="90" wrapText="1"/>
    </xf>
    <xf numFmtId="0" fontId="11" fillId="2" borderId="62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textRotation="90" shrinkToFit="1"/>
    </xf>
    <xf numFmtId="0" fontId="6" fillId="2" borderId="20" xfId="0" applyFont="1" applyFill="1" applyBorder="1" applyAlignment="1">
      <alignment horizontal="center" vertical="center" textRotation="90" shrinkToFit="1"/>
    </xf>
    <xf numFmtId="0" fontId="12" fillId="2" borderId="23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49" fontId="46" fillId="2" borderId="49" xfId="0" applyNumberFormat="1" applyFont="1" applyFill="1" applyBorder="1" applyAlignment="1" applyProtection="1">
      <alignment horizontal="center" vertical="center"/>
    </xf>
    <xf numFmtId="0" fontId="46" fillId="2" borderId="50" xfId="0" applyNumberFormat="1" applyFont="1" applyFill="1" applyBorder="1" applyAlignment="1" applyProtection="1">
      <alignment horizontal="center" vertical="center"/>
    </xf>
    <xf numFmtId="0" fontId="46" fillId="2" borderId="51" xfId="0" applyNumberFormat="1" applyFont="1" applyFill="1" applyBorder="1" applyAlignment="1" applyProtection="1">
      <alignment horizontal="center" vertical="center"/>
    </xf>
    <xf numFmtId="0" fontId="46" fillId="2" borderId="52" xfId="0" applyNumberFormat="1" applyFont="1" applyFill="1" applyBorder="1" applyAlignment="1" applyProtection="1">
      <alignment horizontal="center" vertical="center"/>
    </xf>
    <xf numFmtId="0" fontId="46" fillId="2" borderId="53" xfId="0" applyNumberFormat="1" applyFont="1" applyFill="1" applyBorder="1" applyAlignment="1" applyProtection="1">
      <alignment horizontal="center" vertical="center"/>
    </xf>
    <xf numFmtId="0" fontId="46" fillId="2" borderId="54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>
      <alignment horizontal="center" vertical="top"/>
    </xf>
    <xf numFmtId="0" fontId="40" fillId="2" borderId="0" xfId="0" applyFont="1" applyFill="1" applyAlignment="1">
      <alignment horizontal="center" vertical="center"/>
    </xf>
    <xf numFmtId="0" fontId="11" fillId="2" borderId="17" xfId="0" applyFont="1" applyFill="1" applyBorder="1" applyAlignment="1" applyProtection="1">
      <alignment horizontal="center" vertical="center" shrinkToFit="1"/>
    </xf>
    <xf numFmtId="164" fontId="11" fillId="2" borderId="27" xfId="0" applyNumberFormat="1" applyFont="1" applyFill="1" applyBorder="1" applyAlignment="1" applyProtection="1">
      <alignment horizontal="center" vertical="center" shrinkToFit="1"/>
    </xf>
    <xf numFmtId="0" fontId="11" fillId="2" borderId="27" xfId="0" applyFont="1" applyFill="1" applyBorder="1" applyAlignment="1" applyProtection="1">
      <alignment horizontal="center" vertical="center" shrinkToFit="1"/>
    </xf>
    <xf numFmtId="0" fontId="10" fillId="2" borderId="35" xfId="0" applyFont="1" applyFill="1" applyBorder="1" applyAlignment="1">
      <alignment horizontal="center" vertical="center" textRotation="90" shrinkToFit="1"/>
    </xf>
    <xf numFmtId="0" fontId="10" fillId="2" borderId="0" xfId="0" applyFont="1" applyFill="1" applyBorder="1" applyAlignment="1">
      <alignment horizontal="center" vertical="center" textRotation="90"/>
    </xf>
    <xf numFmtId="3" fontId="51" fillId="2" borderId="8" xfId="0" applyNumberFormat="1" applyFont="1" applyFill="1" applyBorder="1" applyAlignment="1" applyProtection="1">
      <alignment horizontal="center" vertical="center" shrinkToFit="1"/>
    </xf>
    <xf numFmtId="3" fontId="51" fillId="2" borderId="9" xfId="0" applyNumberFormat="1" applyFont="1" applyFill="1" applyBorder="1" applyAlignment="1" applyProtection="1">
      <alignment horizontal="center" vertical="center" shrinkToFit="1"/>
    </xf>
    <xf numFmtId="3" fontId="5" fillId="0" borderId="12" xfId="0" applyNumberFormat="1" applyFont="1" applyFill="1" applyBorder="1" applyAlignment="1" applyProtection="1">
      <alignment horizontal="center" vertical="center" shrinkToFit="1"/>
    </xf>
    <xf numFmtId="3" fontId="5" fillId="0" borderId="17" xfId="0" applyNumberFormat="1" applyFont="1" applyFill="1" applyBorder="1" applyAlignment="1" applyProtection="1">
      <alignment horizontal="center" vertical="center" shrinkToFit="1"/>
    </xf>
    <xf numFmtId="3" fontId="5" fillId="0" borderId="33" xfId="0" applyNumberFormat="1" applyFont="1" applyFill="1" applyBorder="1" applyAlignment="1" applyProtection="1">
      <alignment horizontal="center" vertical="center" shrinkToFit="1"/>
    </xf>
    <xf numFmtId="0" fontId="12" fillId="2" borderId="22" xfId="0" applyFont="1" applyFill="1" applyBorder="1" applyAlignment="1" applyProtection="1">
      <alignment horizontal="center" vertical="center"/>
    </xf>
    <xf numFmtId="0" fontId="12" fillId="2" borderId="16" xfId="0" applyFont="1" applyFill="1" applyBorder="1" applyAlignment="1" applyProtection="1">
      <alignment horizontal="center" vertical="center"/>
    </xf>
    <xf numFmtId="0" fontId="12" fillId="2" borderId="28" xfId="0" applyFont="1" applyFill="1" applyBorder="1" applyAlignment="1" applyProtection="1">
      <alignment horizontal="center" vertical="center"/>
    </xf>
    <xf numFmtId="0" fontId="11" fillId="2" borderId="62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20" fillId="2" borderId="34" xfId="0" applyFont="1" applyFill="1" applyBorder="1" applyAlignment="1" applyProtection="1">
      <alignment horizontal="center" vertical="center" shrinkToFit="1"/>
    </xf>
    <xf numFmtId="0" fontId="20" fillId="2" borderId="15" xfId="0" applyFont="1" applyFill="1" applyBorder="1" applyAlignment="1" applyProtection="1">
      <alignment horizontal="center" vertical="center" shrinkToFit="1"/>
    </xf>
    <xf numFmtId="0" fontId="20" fillId="2" borderId="31" xfId="0" applyFont="1" applyFill="1" applyBorder="1" applyAlignment="1" applyProtection="1">
      <alignment horizontal="center" vertical="center" shrinkToFit="1"/>
    </xf>
    <xf numFmtId="0" fontId="20" fillId="2" borderId="19" xfId="0" applyFont="1" applyFill="1" applyBorder="1" applyAlignment="1" applyProtection="1">
      <alignment horizontal="center" vertical="center" shrinkToFit="1"/>
    </xf>
    <xf numFmtId="0" fontId="20" fillId="2" borderId="77" xfId="0" applyFont="1" applyFill="1" applyBorder="1" applyAlignment="1" applyProtection="1">
      <alignment horizontal="center" vertical="center" shrinkToFit="1"/>
    </xf>
    <xf numFmtId="0" fontId="20" fillId="2" borderId="20" xfId="0" applyFont="1" applyFill="1" applyBorder="1" applyAlignment="1" applyProtection="1">
      <alignment horizontal="center" vertical="center" shrinkToFit="1"/>
    </xf>
    <xf numFmtId="0" fontId="32" fillId="2" borderId="23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17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33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12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40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3" xfId="0" applyFont="1" applyFill="1" applyBorder="1" applyAlignment="1" applyProtection="1">
      <alignment horizontal="center" shrinkToFit="1"/>
      <protection locked="0"/>
    </xf>
    <xf numFmtId="0" fontId="32" fillId="2" borderId="7" xfId="0" applyFont="1" applyFill="1" applyBorder="1" applyAlignment="1" applyProtection="1">
      <alignment horizontal="center" shrinkToFit="1"/>
      <protection locked="0"/>
    </xf>
    <xf numFmtId="0" fontId="5" fillId="0" borderId="12" xfId="0" applyFont="1" applyFill="1" applyBorder="1" applyAlignment="1" applyProtection="1">
      <alignment horizontal="center" vertical="center" shrinkToFit="1"/>
    </xf>
    <xf numFmtId="0" fontId="5" fillId="0" borderId="17" xfId="0" applyFont="1" applyFill="1" applyBorder="1" applyAlignment="1" applyProtection="1">
      <alignment horizontal="center" vertical="center" shrinkToFit="1"/>
    </xf>
    <xf numFmtId="0" fontId="5" fillId="0" borderId="33" xfId="0" applyFont="1" applyFill="1" applyBorder="1" applyAlignment="1" applyProtection="1">
      <alignment horizontal="center" vertical="center" shrinkToFit="1"/>
    </xf>
    <xf numFmtId="3" fontId="14" fillId="0" borderId="12" xfId="0" applyNumberFormat="1" applyFont="1" applyFill="1" applyBorder="1" applyAlignment="1" applyProtection="1">
      <alignment horizontal="center" vertical="center" shrinkToFit="1"/>
    </xf>
    <xf numFmtId="0" fontId="0" fillId="0" borderId="17" xfId="0" applyBorder="1"/>
    <xf numFmtId="0" fontId="0" fillId="0" borderId="33" xfId="0" applyBorder="1"/>
    <xf numFmtId="0" fontId="5" fillId="0" borderId="13" xfId="0" applyFont="1" applyFill="1" applyBorder="1" applyAlignment="1" applyProtection="1">
      <alignment horizontal="center" vertical="center" shrinkToFit="1"/>
    </xf>
    <xf numFmtId="0" fontId="5" fillId="0" borderId="18" xfId="0" applyFont="1" applyFill="1" applyBorder="1" applyAlignment="1" applyProtection="1">
      <alignment horizontal="center" vertical="center" shrinkToFit="1"/>
    </xf>
    <xf numFmtId="0" fontId="5" fillId="0" borderId="25" xfId="0" applyFont="1" applyFill="1" applyBorder="1" applyAlignment="1" applyProtection="1">
      <alignment horizontal="center" vertical="center" shrinkToFit="1"/>
    </xf>
    <xf numFmtId="0" fontId="7" fillId="2" borderId="0" xfId="0" applyFont="1" applyFill="1" applyBorder="1" applyAlignment="1" applyProtection="1">
      <alignment horizontal="center" vertical="center" shrinkToFit="1"/>
    </xf>
    <xf numFmtId="3" fontId="14" fillId="0" borderId="13" xfId="0" applyNumberFormat="1" applyFont="1" applyFill="1" applyBorder="1" applyAlignment="1" applyProtection="1">
      <alignment horizontal="center" vertical="center" shrinkToFit="1"/>
    </xf>
    <xf numFmtId="0" fontId="0" fillId="0" borderId="18" xfId="0" applyBorder="1"/>
    <xf numFmtId="0" fontId="0" fillId="0" borderId="25" xfId="0" applyBorder="1"/>
    <xf numFmtId="0" fontId="10" fillId="2" borderId="0" xfId="0" applyFont="1" applyFill="1" applyBorder="1" applyAlignment="1" applyProtection="1">
      <alignment horizontal="center" vertical="center" wrapText="1"/>
    </xf>
    <xf numFmtId="0" fontId="0" fillId="0" borderId="0" xfId="0"/>
    <xf numFmtId="0" fontId="0" fillId="0" borderId="55" xfId="0" applyBorder="1"/>
    <xf numFmtId="0" fontId="11" fillId="2" borderId="32" xfId="0" applyFont="1" applyFill="1" applyBorder="1" applyAlignment="1" applyProtection="1">
      <alignment horizontal="center" vertical="center" wrapText="1"/>
    </xf>
    <xf numFmtId="0" fontId="52" fillId="2" borderId="35" xfId="0" applyFont="1" applyFill="1" applyBorder="1" applyAlignment="1" applyProtection="1">
      <alignment horizontal="center" vertical="center" textRotation="90" shrinkToFit="1"/>
    </xf>
    <xf numFmtId="3" fontId="51" fillId="2" borderId="0" xfId="0" applyNumberFormat="1" applyFont="1" applyFill="1" applyBorder="1" applyAlignment="1" applyProtection="1">
      <alignment horizontal="center" vertical="center" shrinkToFit="1"/>
    </xf>
    <xf numFmtId="3" fontId="11" fillId="2" borderId="0" xfId="0" applyNumberFormat="1" applyFont="1" applyFill="1" applyBorder="1" applyAlignment="1" applyProtection="1">
      <alignment horizontal="center" vertical="center" shrinkToFit="1"/>
    </xf>
    <xf numFmtId="0" fontId="14" fillId="2" borderId="0" xfId="0" applyNumberFormat="1" applyFont="1" applyFill="1" applyBorder="1" applyAlignment="1" applyProtection="1">
      <alignment horizontal="center" vertical="center" shrinkToFit="1"/>
    </xf>
    <xf numFmtId="0" fontId="5" fillId="2" borderId="21" xfId="0" applyFont="1" applyFill="1" applyBorder="1" applyAlignment="1" applyProtection="1">
      <alignment horizontal="center" vertical="center" shrinkToFit="1"/>
    </xf>
    <xf numFmtId="0" fontId="32" fillId="2" borderId="24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18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25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4" xfId="0" applyFont="1" applyFill="1" applyBorder="1" applyAlignment="1" applyProtection="1">
      <alignment horizontal="center" shrinkToFit="1"/>
      <protection locked="0"/>
    </xf>
    <xf numFmtId="0" fontId="32" fillId="2" borderId="9" xfId="0" applyFont="1" applyFill="1" applyBorder="1" applyAlignment="1" applyProtection="1">
      <alignment horizontal="center" shrinkToFit="1"/>
      <protection locked="0"/>
    </xf>
    <xf numFmtId="3" fontId="5" fillId="0" borderId="13" xfId="0" applyNumberFormat="1" applyFont="1" applyFill="1" applyBorder="1" applyAlignment="1" applyProtection="1">
      <alignment horizontal="center" vertical="center" shrinkToFit="1"/>
    </xf>
    <xf numFmtId="3" fontId="5" fillId="0" borderId="18" xfId="0" applyNumberFormat="1" applyFont="1" applyFill="1" applyBorder="1" applyAlignment="1" applyProtection="1">
      <alignment horizontal="center" vertical="center" shrinkToFit="1"/>
    </xf>
    <xf numFmtId="3" fontId="5" fillId="0" borderId="25" xfId="0" applyNumberFormat="1" applyFont="1" applyFill="1" applyBorder="1" applyAlignment="1" applyProtection="1">
      <alignment horizontal="center" vertical="center" shrinkToFit="1"/>
    </xf>
    <xf numFmtId="0" fontId="5" fillId="2" borderId="27" xfId="0" applyFont="1" applyFill="1" applyBorder="1" applyAlignment="1" applyProtection="1">
      <alignment horizontal="center" vertical="center" shrinkToFit="1"/>
    </xf>
    <xf numFmtId="3" fontId="11" fillId="2" borderId="27" xfId="0" applyNumberFormat="1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horizontal="center" vertical="center" shrinkToFit="1"/>
    </xf>
    <xf numFmtId="3" fontId="42" fillId="2" borderId="0" xfId="0" applyNumberFormat="1" applyFont="1" applyFill="1" applyBorder="1" applyAlignment="1" applyProtection="1">
      <alignment horizontal="center" vertical="center" shrinkToFit="1"/>
    </xf>
    <xf numFmtId="0" fontId="12" fillId="2" borderId="10" xfId="0" applyFont="1" applyFill="1" applyBorder="1" applyAlignment="1" applyProtection="1">
      <alignment horizontal="center" vertical="center" wrapText="1" shrinkToFit="1"/>
    </xf>
    <xf numFmtId="0" fontId="12" fillId="2" borderId="21" xfId="0" applyFont="1" applyFill="1" applyBorder="1" applyAlignment="1" applyProtection="1">
      <alignment horizontal="center" vertical="center" wrapText="1" shrinkToFit="1"/>
    </xf>
    <xf numFmtId="0" fontId="12" fillId="2" borderId="11" xfId="0" applyFont="1" applyFill="1" applyBorder="1" applyAlignment="1" applyProtection="1">
      <alignment horizontal="center" vertical="center" wrapText="1" shrinkToFit="1"/>
    </xf>
    <xf numFmtId="0" fontId="20" fillId="2" borderId="0" xfId="0" applyFont="1" applyFill="1" applyBorder="1" applyAlignment="1" applyProtection="1">
      <alignment vertical="center" shrinkToFit="1"/>
    </xf>
    <xf numFmtId="0" fontId="8" fillId="2" borderId="0" xfId="0" applyFont="1" applyFill="1" applyBorder="1" applyAlignment="1" applyProtection="1">
      <alignment horizontal="center" vertical="center" shrinkToFit="1"/>
    </xf>
    <xf numFmtId="3" fontId="21" fillId="2" borderId="49" xfId="0" applyNumberFormat="1" applyFont="1" applyFill="1" applyBorder="1" applyAlignment="1" applyProtection="1">
      <alignment horizontal="center" vertical="center"/>
    </xf>
    <xf numFmtId="3" fontId="21" fillId="2" borderId="50" xfId="0" applyNumberFormat="1" applyFont="1" applyFill="1" applyBorder="1" applyAlignment="1" applyProtection="1">
      <alignment horizontal="center" vertical="center"/>
    </xf>
    <xf numFmtId="3" fontId="21" fillId="2" borderId="51" xfId="0" applyNumberFormat="1" applyFont="1" applyFill="1" applyBorder="1" applyAlignment="1" applyProtection="1">
      <alignment horizontal="center" vertical="center"/>
    </xf>
    <xf numFmtId="3" fontId="21" fillId="2" borderId="52" xfId="0" applyNumberFormat="1" applyFont="1" applyFill="1" applyBorder="1" applyAlignment="1" applyProtection="1">
      <alignment horizontal="center" vertical="center"/>
    </xf>
    <xf numFmtId="3" fontId="21" fillId="2" borderId="53" xfId="0" applyNumberFormat="1" applyFont="1" applyFill="1" applyBorder="1" applyAlignment="1" applyProtection="1">
      <alignment horizontal="center" vertical="center"/>
    </xf>
    <xf numFmtId="3" fontId="21" fillId="2" borderId="54" xfId="0" applyNumberFormat="1" applyFont="1" applyFill="1" applyBorder="1" applyAlignment="1" applyProtection="1">
      <alignment horizontal="center" vertical="center"/>
    </xf>
    <xf numFmtId="0" fontId="0" fillId="0" borderId="0" xfId="0" applyBorder="1"/>
    <xf numFmtId="0" fontId="0" fillId="0" borderId="37" xfId="0" applyBorder="1"/>
    <xf numFmtId="0" fontId="0" fillId="0" borderId="62" xfId="0" applyBorder="1"/>
    <xf numFmtId="0" fontId="0" fillId="0" borderId="27" xfId="0" applyBorder="1"/>
    <xf numFmtId="0" fontId="0" fillId="0" borderId="32" xfId="0" applyBorder="1"/>
    <xf numFmtId="0" fontId="20" fillId="2" borderId="0" xfId="0" applyFont="1" applyFill="1" applyBorder="1" applyAlignment="1" applyProtection="1">
      <alignment horizontal="center" vertical="center" shrinkToFit="1"/>
    </xf>
    <xf numFmtId="0" fontId="11" fillId="2" borderId="53" xfId="0" applyFont="1" applyFill="1" applyBorder="1" applyAlignment="1" applyProtection="1">
      <alignment horizontal="center" vertical="center" shrinkToFit="1"/>
    </xf>
    <xf numFmtId="3" fontId="14" fillId="0" borderId="17" xfId="0" applyNumberFormat="1" applyFont="1" applyFill="1" applyBorder="1" applyAlignment="1" applyProtection="1">
      <alignment horizontal="center" vertical="center" shrinkToFit="1"/>
    </xf>
    <xf numFmtId="3" fontId="14" fillId="0" borderId="33" xfId="0" applyNumberFormat="1" applyFont="1" applyFill="1" applyBorder="1" applyAlignment="1" applyProtection="1">
      <alignment horizontal="center" vertical="center" shrinkToFit="1"/>
    </xf>
    <xf numFmtId="0" fontId="20" fillId="2" borderId="0" xfId="0" applyFont="1" applyFill="1" applyBorder="1" applyAlignment="1" applyProtection="1">
      <alignment horizontal="left" vertical="center" shrinkToFit="1"/>
    </xf>
    <xf numFmtId="0" fontId="32" fillId="2" borderId="64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41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14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36" xfId="0" applyNumberFormat="1" applyFont="1" applyFill="1" applyBorder="1" applyAlignment="1" applyProtection="1">
      <alignment horizontal="center" vertical="center" shrinkToFit="1"/>
      <protection locked="0"/>
    </xf>
    <xf numFmtId="0" fontId="32" fillId="2" borderId="65" xfId="0" applyNumberFormat="1" applyFont="1" applyFill="1" applyBorder="1" applyAlignment="1" applyProtection="1">
      <alignment horizontal="center" vertical="center" shrinkToFit="1"/>
      <protection locked="0"/>
    </xf>
    <xf numFmtId="3" fontId="5" fillId="2" borderId="0" xfId="0" applyNumberFormat="1" applyFont="1" applyFill="1" applyBorder="1" applyAlignment="1" applyProtection="1">
      <alignment horizontal="center" vertical="center" shrinkToFit="1"/>
    </xf>
    <xf numFmtId="0" fontId="4" fillId="2" borderId="66" xfId="0" applyFont="1" applyFill="1" applyBorder="1" applyAlignment="1" applyProtection="1">
      <alignment horizontal="center" vertical="center" shrinkToFit="1"/>
      <protection locked="0"/>
    </xf>
    <xf numFmtId="0" fontId="4" fillId="2" borderId="67" xfId="0" applyFont="1" applyFill="1" applyBorder="1" applyAlignment="1" applyProtection="1">
      <alignment horizontal="center" vertical="center" shrinkToFit="1"/>
      <protection locked="0"/>
    </xf>
    <xf numFmtId="0" fontId="4" fillId="2" borderId="68" xfId="0" applyFont="1" applyFill="1" applyBorder="1" applyAlignment="1" applyProtection="1">
      <alignment horizontal="center" vertical="center" shrinkToFit="1"/>
      <protection locked="0"/>
    </xf>
    <xf numFmtId="0" fontId="10" fillId="2" borderId="0" xfId="0" applyFont="1" applyFill="1" applyAlignment="1" applyProtection="1">
      <alignment horizontal="center" vertical="center"/>
    </xf>
    <xf numFmtId="0" fontId="14" fillId="2" borderId="21" xfId="0" applyNumberFormat="1" applyFont="1" applyFill="1" applyBorder="1" applyAlignment="1" applyProtection="1">
      <alignment horizontal="center" vertical="center" shrinkToFit="1"/>
    </xf>
    <xf numFmtId="3" fontId="70" fillId="2" borderId="21" xfId="0" applyNumberFormat="1" applyFont="1" applyFill="1" applyBorder="1" applyAlignment="1" applyProtection="1">
      <alignment horizontal="center" vertical="center" shrinkToFit="1"/>
    </xf>
    <xf numFmtId="164" fontId="11" fillId="5" borderId="53" xfId="0" applyNumberFormat="1" applyFont="1" applyFill="1" applyBorder="1" applyAlignment="1" applyProtection="1">
      <alignment horizontal="center" vertical="center" shrinkToFit="1"/>
      <protection locked="0"/>
    </xf>
    <xf numFmtId="0" fontId="11" fillId="2" borderId="67" xfId="0" applyNumberFormat="1" applyFont="1" applyFill="1" applyBorder="1" applyAlignment="1" applyProtection="1">
      <alignment horizontal="center" vertical="center" shrinkToFit="1"/>
      <protection locked="0"/>
    </xf>
    <xf numFmtId="0" fontId="5" fillId="11" borderId="0" xfId="0" applyFont="1" applyFill="1" applyBorder="1" applyAlignment="1" applyProtection="1">
      <alignment horizontal="justify" vertical="top" wrapText="1" shrinkToFit="1"/>
      <protection locked="0"/>
    </xf>
    <xf numFmtId="0" fontId="32" fillId="2" borderId="26" xfId="0" applyNumberFormat="1" applyFont="1" applyFill="1" applyBorder="1" applyAlignment="1" applyProtection="1">
      <alignment horizontal="center" vertical="center" shrinkToFit="1"/>
      <protection locked="0"/>
    </xf>
    <xf numFmtId="3" fontId="70" fillId="2" borderId="0" xfId="0" applyNumberFormat="1" applyFont="1" applyFill="1" applyBorder="1" applyAlignment="1" applyProtection="1">
      <alignment horizontal="center" vertical="center" shrinkToFit="1"/>
    </xf>
    <xf numFmtId="0" fontId="55" fillId="2" borderId="5" xfId="0" applyFont="1" applyFill="1" applyBorder="1" applyAlignment="1" applyProtection="1">
      <alignment horizontal="center" vertical="center" wrapText="1"/>
    </xf>
    <xf numFmtId="0" fontId="55" fillId="2" borderId="2" xfId="0" applyFont="1" applyFill="1" applyBorder="1" applyAlignment="1" applyProtection="1">
      <alignment horizontal="center" vertical="center" wrapText="1"/>
    </xf>
    <xf numFmtId="49" fontId="59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9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8" xfId="0" applyFont="1" applyFill="1" applyBorder="1" applyAlignment="1" applyProtection="1">
      <alignment horizontal="center" vertical="center" wrapText="1"/>
    </xf>
    <xf numFmtId="0" fontId="55" fillId="2" borderId="4" xfId="0" applyFont="1" applyFill="1" applyBorder="1" applyAlignment="1" applyProtection="1">
      <alignment horizontal="center" vertical="center" wrapText="1"/>
    </xf>
    <xf numFmtId="14" fontId="59" fillId="2" borderId="4" xfId="0" applyNumberFormat="1" applyFont="1" applyFill="1" applyBorder="1" applyAlignment="1" applyProtection="1">
      <alignment horizontal="center" vertical="center" wrapText="1"/>
      <protection locked="0"/>
    </xf>
    <xf numFmtId="14" fontId="59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76" fillId="2" borderId="0" xfId="0" applyFont="1" applyFill="1" applyBorder="1" applyAlignment="1" applyProtection="1">
      <alignment horizontal="center" vertical="center"/>
    </xf>
    <xf numFmtId="0" fontId="76" fillId="2" borderId="0" xfId="0" applyFont="1" applyFill="1" applyBorder="1" applyAlignment="1" applyProtection="1">
      <alignment horizontal="center"/>
    </xf>
    <xf numFmtId="0" fontId="75" fillId="7" borderId="6" xfId="0" applyNumberFormat="1" applyFont="1" applyFill="1" applyBorder="1" applyAlignment="1" applyProtection="1">
      <alignment horizontal="center" vertical="center" shrinkToFit="1"/>
    </xf>
    <xf numFmtId="0" fontId="75" fillId="7" borderId="3" xfId="0" applyNumberFormat="1" applyFont="1" applyFill="1" applyBorder="1" applyAlignment="1" applyProtection="1">
      <alignment horizontal="center" vertical="center" shrinkToFit="1"/>
    </xf>
    <xf numFmtId="0" fontId="75" fillId="7" borderId="36" xfId="0" applyNumberFormat="1" applyFont="1" applyFill="1" applyBorder="1" applyAlignment="1" applyProtection="1">
      <alignment horizontal="center" vertical="center" wrapText="1"/>
    </xf>
    <xf numFmtId="0" fontId="75" fillId="7" borderId="41" xfId="0" applyNumberFormat="1" applyFont="1" applyFill="1" applyBorder="1" applyAlignment="1" applyProtection="1">
      <alignment horizontal="center" vertical="center" wrapText="1"/>
    </xf>
    <xf numFmtId="0" fontId="75" fillId="7" borderId="65" xfId="0" applyNumberFormat="1" applyFont="1" applyFill="1" applyBorder="1" applyAlignment="1" applyProtection="1">
      <alignment horizontal="center" vertical="center" wrapText="1"/>
    </xf>
    <xf numFmtId="0" fontId="75" fillId="7" borderId="62" xfId="0" applyNumberFormat="1" applyFont="1" applyFill="1" applyBorder="1" applyAlignment="1" applyProtection="1">
      <alignment horizontal="center" vertical="center" wrapText="1"/>
    </xf>
    <xf numFmtId="0" fontId="75" fillId="7" borderId="27" xfId="0" applyNumberFormat="1" applyFont="1" applyFill="1" applyBorder="1" applyAlignment="1" applyProtection="1">
      <alignment horizontal="center" vertical="center" wrapText="1"/>
    </xf>
    <xf numFmtId="0" fontId="75" fillId="7" borderId="70" xfId="0" applyNumberFormat="1" applyFont="1" applyFill="1" applyBorder="1" applyAlignment="1" applyProtection="1">
      <alignment horizontal="center" vertical="center" wrapText="1"/>
    </xf>
    <xf numFmtId="1" fontId="56" fillId="7" borderId="64" xfId="0" applyNumberFormat="1" applyFont="1" applyFill="1" applyBorder="1" applyAlignment="1" applyProtection="1">
      <alignment horizontal="center" vertical="center" shrinkToFit="1"/>
    </xf>
    <xf numFmtId="0" fontId="56" fillId="7" borderId="41" xfId="0" applyFont="1" applyFill="1" applyBorder="1" applyAlignment="1" applyProtection="1">
      <alignment horizontal="center" vertical="center" shrinkToFit="1"/>
    </xf>
    <xf numFmtId="0" fontId="56" fillId="7" borderId="14" xfId="0" applyFont="1" applyFill="1" applyBorder="1" applyAlignment="1" applyProtection="1">
      <alignment horizontal="center" vertical="center" shrinkToFit="1"/>
    </xf>
    <xf numFmtId="0" fontId="61" fillId="7" borderId="36" xfId="0" applyNumberFormat="1" applyFont="1" applyFill="1" applyBorder="1" applyAlignment="1" applyProtection="1">
      <alignment horizontal="center" vertical="center" wrapText="1"/>
    </xf>
    <xf numFmtId="0" fontId="61" fillId="7" borderId="41" xfId="0" applyNumberFormat="1" applyFont="1" applyFill="1" applyBorder="1" applyAlignment="1" applyProtection="1">
      <alignment horizontal="center" vertical="center" wrapText="1"/>
    </xf>
    <xf numFmtId="0" fontId="61" fillId="7" borderId="65" xfId="0" applyNumberFormat="1" applyFont="1" applyFill="1" applyBorder="1" applyAlignment="1" applyProtection="1">
      <alignment horizontal="center" vertical="center" wrapText="1"/>
    </xf>
    <xf numFmtId="0" fontId="74" fillId="2" borderId="31" xfId="0" applyFont="1" applyFill="1" applyBorder="1" applyAlignment="1" applyProtection="1">
      <alignment horizontal="center" vertical="center" wrapText="1"/>
    </xf>
    <xf numFmtId="0" fontId="74" fillId="2" borderId="19" xfId="0" applyFont="1" applyFill="1" applyBorder="1" applyAlignment="1" applyProtection="1">
      <alignment horizontal="center" vertical="center" wrapText="1"/>
    </xf>
    <xf numFmtId="0" fontId="74" fillId="2" borderId="20" xfId="0" applyFont="1" applyFill="1" applyBorder="1" applyAlignment="1" applyProtection="1">
      <alignment horizontal="center" vertical="center" wrapText="1"/>
    </xf>
    <xf numFmtId="0" fontId="74" fillId="2" borderId="71" xfId="0" applyFont="1" applyFill="1" applyBorder="1" applyAlignment="1" applyProtection="1">
      <alignment horizontal="center" vertical="center" wrapText="1"/>
    </xf>
    <xf numFmtId="0" fontId="74" fillId="2" borderId="72" xfId="0" applyFont="1" applyFill="1" applyBorder="1" applyAlignment="1" applyProtection="1">
      <alignment horizontal="center" vertical="center" wrapText="1"/>
    </xf>
    <xf numFmtId="0" fontId="74" fillId="2" borderId="73" xfId="0" applyFont="1" applyFill="1" applyBorder="1" applyAlignment="1" applyProtection="1">
      <alignment horizontal="center" vertical="center" wrapText="1"/>
    </xf>
    <xf numFmtId="0" fontId="74" fillId="2" borderId="6" xfId="0" applyFont="1" applyFill="1" applyBorder="1" applyAlignment="1" applyProtection="1">
      <alignment horizontal="center" vertical="center" wrapText="1"/>
    </xf>
    <xf numFmtId="0" fontId="74" fillId="2" borderId="3" xfId="0" applyFont="1" applyFill="1" applyBorder="1" applyAlignment="1" applyProtection="1">
      <alignment horizontal="center" vertical="center" wrapText="1"/>
    </xf>
    <xf numFmtId="0" fontId="74" fillId="2" borderId="7" xfId="0" applyFont="1" applyFill="1" applyBorder="1" applyAlignment="1" applyProtection="1">
      <alignment horizontal="center" vertical="center" wrapText="1"/>
    </xf>
    <xf numFmtId="3" fontId="73" fillId="2" borderId="76" xfId="0" applyNumberFormat="1" applyFont="1" applyFill="1" applyBorder="1" applyAlignment="1" applyProtection="1">
      <alignment horizontal="center" vertical="center" wrapText="1"/>
    </xf>
    <xf numFmtId="3" fontId="73" fillId="2" borderId="44" xfId="0" applyNumberFormat="1" applyFont="1" applyFill="1" applyBorder="1" applyAlignment="1" applyProtection="1">
      <alignment horizontal="center" vertical="center" wrapText="1"/>
    </xf>
    <xf numFmtId="3" fontId="73" fillId="2" borderId="19" xfId="0" applyNumberFormat="1" applyFont="1" applyFill="1" applyBorder="1" applyAlignment="1" applyProtection="1">
      <alignment horizontal="center" vertical="center" wrapText="1"/>
    </xf>
    <xf numFmtId="3" fontId="73" fillId="2" borderId="20" xfId="0" applyNumberFormat="1" applyFont="1" applyFill="1" applyBorder="1" applyAlignment="1" applyProtection="1">
      <alignment horizontal="center" vertical="center" wrapText="1"/>
    </xf>
    <xf numFmtId="0" fontId="73" fillId="2" borderId="76" xfId="0" applyFont="1" applyFill="1" applyBorder="1" applyAlignment="1" applyProtection="1">
      <alignment horizontal="center" vertical="center" wrapText="1"/>
    </xf>
    <xf numFmtId="0" fontId="73" fillId="2" borderId="19" xfId="0" applyFont="1" applyFill="1" applyBorder="1" applyAlignment="1" applyProtection="1">
      <alignment horizontal="center" vertical="center" wrapText="1"/>
    </xf>
    <xf numFmtId="0" fontId="59" fillId="2" borderId="76" xfId="0" applyFont="1" applyFill="1" applyBorder="1" applyAlignment="1" applyProtection="1">
      <alignment horizontal="center" vertical="center" wrapText="1"/>
    </xf>
    <xf numFmtId="0" fontId="59" fillId="2" borderId="19" xfId="0" applyFont="1" applyFill="1" applyBorder="1" applyAlignment="1" applyProtection="1">
      <alignment horizontal="center" vertical="center" wrapText="1"/>
    </xf>
    <xf numFmtId="0" fontId="55" fillId="2" borderId="3" xfId="0" applyFont="1" applyFill="1" applyBorder="1" applyAlignment="1" applyProtection="1">
      <alignment horizontal="center" vertical="center" shrinkToFit="1"/>
      <protection locked="0"/>
    </xf>
    <xf numFmtId="14" fontId="55" fillId="2" borderId="3" xfId="0" applyNumberFormat="1" applyFont="1" applyFill="1" applyBorder="1" applyAlignment="1" applyProtection="1">
      <alignment horizontal="center" vertical="center" shrinkToFit="1"/>
      <protection locked="0"/>
    </xf>
    <xf numFmtId="14" fontId="55" fillId="2" borderId="7" xfId="0" applyNumberFormat="1" applyFont="1" applyFill="1" applyBorder="1" applyAlignment="1" applyProtection="1">
      <alignment horizontal="center" vertical="center" shrinkToFit="1"/>
      <protection locked="0"/>
    </xf>
    <xf numFmtId="0" fontId="74" fillId="2" borderId="64" xfId="0" applyFont="1" applyFill="1" applyBorder="1" applyAlignment="1" applyProtection="1">
      <alignment horizontal="center" vertical="center" wrapText="1"/>
    </xf>
    <xf numFmtId="0" fontId="74" fillId="2" borderId="41" xfId="0" applyFont="1" applyFill="1" applyBorder="1" applyAlignment="1" applyProtection="1">
      <alignment horizontal="center" vertical="center" wrapText="1"/>
    </xf>
    <xf numFmtId="0" fontId="74" fillId="2" borderId="14" xfId="0" applyFont="1" applyFill="1" applyBorder="1" applyAlignment="1" applyProtection="1">
      <alignment horizontal="center" vertical="center" wrapText="1"/>
    </xf>
    <xf numFmtId="0" fontId="74" fillId="2" borderId="29" xfId="0" applyFont="1" applyFill="1" applyBorder="1" applyAlignment="1" applyProtection="1">
      <alignment horizontal="center" vertical="center" wrapText="1"/>
    </xf>
    <xf numFmtId="0" fontId="74" fillId="2" borderId="30" xfId="0" applyFont="1" applyFill="1" applyBorder="1" applyAlignment="1" applyProtection="1">
      <alignment horizontal="center" vertical="center" wrapText="1"/>
    </xf>
    <xf numFmtId="0" fontId="74" fillId="2" borderId="74" xfId="0" applyFont="1" applyFill="1" applyBorder="1" applyAlignment="1" applyProtection="1">
      <alignment horizontal="center" vertical="center" wrapText="1"/>
    </xf>
    <xf numFmtId="0" fontId="36" fillId="2" borderId="3" xfId="0" applyFont="1" applyFill="1" applyBorder="1" applyAlignment="1" applyProtection="1">
      <alignment horizontal="center" vertical="center" wrapText="1"/>
      <protection locked="0"/>
    </xf>
    <xf numFmtId="0" fontId="61" fillId="2" borderId="3" xfId="0" applyFont="1" applyFill="1" applyBorder="1" applyAlignment="1" applyProtection="1">
      <alignment horizontal="center" vertical="center" wrapText="1"/>
      <protection locked="0"/>
    </xf>
    <xf numFmtId="0" fontId="61" fillId="2" borderId="7" xfId="0" applyFont="1" applyFill="1" applyBorder="1" applyAlignment="1" applyProtection="1">
      <alignment horizontal="center" vertical="center" wrapText="1"/>
      <protection locked="0"/>
    </xf>
    <xf numFmtId="0" fontId="61" fillId="2" borderId="4" xfId="0" applyFont="1" applyFill="1" applyBorder="1" applyAlignment="1" applyProtection="1">
      <alignment horizontal="center" vertical="center" wrapText="1"/>
      <protection locked="0"/>
    </xf>
    <xf numFmtId="0" fontId="61" fillId="2" borderId="9" xfId="0" applyFont="1" applyFill="1" applyBorder="1" applyAlignment="1" applyProtection="1">
      <alignment horizontal="center" vertical="center" wrapText="1"/>
      <protection locked="0"/>
    </xf>
    <xf numFmtId="0" fontId="59" fillId="2" borderId="23" xfId="0" applyFont="1" applyFill="1" applyBorder="1" applyAlignment="1" applyProtection="1">
      <alignment horizontal="center" vertical="center"/>
      <protection locked="0"/>
    </xf>
    <xf numFmtId="0" fontId="59" fillId="2" borderId="33" xfId="0" applyFont="1" applyFill="1" applyBorder="1" applyAlignment="1" applyProtection="1">
      <alignment horizontal="center" vertical="center"/>
      <protection locked="0"/>
    </xf>
    <xf numFmtId="0" fontId="59" fillId="2" borderId="5" xfId="0" applyFont="1" applyFill="1" applyBorder="1" applyAlignment="1" applyProtection="1">
      <alignment horizontal="center" vertical="center" shrinkToFit="1"/>
    </xf>
    <xf numFmtId="0" fontId="59" fillId="2" borderId="2" xfId="0" applyFont="1" applyFill="1" applyBorder="1" applyAlignment="1" applyProtection="1">
      <alignment horizontal="center" vertical="center" shrinkToFit="1"/>
    </xf>
    <xf numFmtId="168" fontId="74" fillId="2" borderId="2" xfId="0" applyNumberFormat="1" applyFont="1" applyFill="1" applyBorder="1" applyAlignment="1" applyProtection="1">
      <alignment horizontal="center" vertical="center" shrinkToFit="1"/>
    </xf>
    <xf numFmtId="0" fontId="59" fillId="2" borderId="61" xfId="0" applyFont="1" applyFill="1" applyBorder="1" applyAlignment="1" applyProtection="1">
      <alignment horizontal="center" vertical="center" shrinkToFit="1"/>
    </xf>
    <xf numFmtId="0" fontId="74" fillId="2" borderId="39" xfId="0" applyFont="1" applyFill="1" applyBorder="1" applyAlignment="1" applyProtection="1">
      <alignment horizontal="center" vertical="center" wrapText="1"/>
    </xf>
    <xf numFmtId="0" fontId="74" fillId="2" borderId="38" xfId="0" applyFont="1" applyFill="1" applyBorder="1" applyAlignment="1" applyProtection="1">
      <alignment horizontal="center" vertical="center" wrapText="1"/>
    </xf>
    <xf numFmtId="0" fontId="74" fillId="2" borderId="43" xfId="0" applyFont="1" applyFill="1" applyBorder="1" applyAlignment="1" applyProtection="1">
      <alignment horizontal="center" vertical="center" wrapText="1"/>
    </xf>
    <xf numFmtId="0" fontId="74" fillId="2" borderId="5" xfId="0" applyFont="1" applyFill="1" applyBorder="1" applyAlignment="1" applyProtection="1">
      <alignment horizontal="center" vertical="center" shrinkToFit="1"/>
    </xf>
    <xf numFmtId="0" fontId="74" fillId="2" borderId="2" xfId="0" applyFont="1" applyFill="1" applyBorder="1" applyAlignment="1" applyProtection="1">
      <alignment horizontal="center" vertical="center" shrinkToFit="1"/>
    </xf>
    <xf numFmtId="0" fontId="74" fillId="2" borderId="61" xfId="0" applyFont="1" applyFill="1" applyBorder="1" applyAlignment="1" applyProtection="1">
      <alignment horizontal="center" vertical="center" shrinkToFit="1"/>
    </xf>
    <xf numFmtId="0" fontId="61" fillId="2" borderId="64" xfId="0" applyFont="1" applyFill="1" applyBorder="1" applyAlignment="1" applyProtection="1">
      <alignment horizontal="center" vertical="center" wrapText="1"/>
    </xf>
    <xf numFmtId="0" fontId="61" fillId="2" borderId="41" xfId="0" applyFont="1" applyFill="1" applyBorder="1" applyAlignment="1" applyProtection="1">
      <alignment horizontal="center" vertical="center" wrapText="1"/>
    </xf>
    <xf numFmtId="0" fontId="61" fillId="2" borderId="42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9" xfId="0" applyFont="1" applyFill="1" applyBorder="1" applyAlignment="1" applyProtection="1">
      <alignment horizontal="center" vertical="center" wrapText="1"/>
    </xf>
    <xf numFmtId="0" fontId="61" fillId="2" borderId="30" xfId="0" applyFont="1" applyFill="1" applyBorder="1" applyAlignment="1" applyProtection="1">
      <alignment horizontal="center" vertical="center" wrapText="1"/>
    </xf>
    <xf numFmtId="0" fontId="55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0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6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3" xfId="0" applyNumberFormat="1" applyFont="1" applyFill="1" applyBorder="1" applyAlignment="1" applyProtection="1">
      <alignment horizontal="center" vertical="center" shrinkToFit="1"/>
      <protection locked="0"/>
    </xf>
    <xf numFmtId="14" fontId="61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36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7" xfId="0" applyNumberFormat="1" applyFont="1" applyFill="1" applyBorder="1" applyAlignment="1" applyProtection="1">
      <alignment horizontal="center" vertical="center" shrinkToFit="1"/>
      <protection locked="0"/>
    </xf>
    <xf numFmtId="165" fontId="55" fillId="7" borderId="12" xfId="2" applyNumberFormat="1" applyFont="1" applyFill="1" applyBorder="1" applyAlignment="1" applyProtection="1">
      <alignment horizontal="center" vertical="center" wrapText="1"/>
    </xf>
    <xf numFmtId="165" fontId="55" fillId="7" borderId="40" xfId="2" applyNumberFormat="1" applyFont="1" applyFill="1" applyBorder="1" applyAlignment="1" applyProtection="1">
      <alignment horizontal="center" vertical="center" wrapText="1"/>
    </xf>
    <xf numFmtId="14" fontId="61" fillId="7" borderId="23" xfId="0" applyNumberFormat="1" applyFont="1" applyFill="1" applyBorder="1" applyAlignment="1" applyProtection="1">
      <alignment horizontal="center" vertical="center" shrinkToFit="1"/>
    </xf>
    <xf numFmtId="14" fontId="61" fillId="7" borderId="17" xfId="0" applyNumberFormat="1" applyFont="1" applyFill="1" applyBorder="1" applyAlignment="1" applyProtection="1">
      <alignment horizontal="center" vertical="center" shrinkToFit="1"/>
    </xf>
    <xf numFmtId="14" fontId="61" fillId="7" borderId="33" xfId="0" applyNumberFormat="1" applyFont="1" applyFill="1" applyBorder="1" applyAlignment="1" applyProtection="1">
      <alignment horizontal="center" vertical="center" shrinkToFit="1"/>
    </xf>
    <xf numFmtId="1" fontId="61" fillId="10" borderId="3" xfId="0" applyNumberFormat="1" applyFont="1" applyFill="1" applyBorder="1" applyAlignment="1" applyProtection="1">
      <alignment horizontal="center" vertical="center" shrinkToFit="1"/>
    </xf>
    <xf numFmtId="0" fontId="55" fillId="2" borderId="3" xfId="0" applyNumberFormat="1" applyFont="1" applyFill="1" applyBorder="1" applyAlignment="1" applyProtection="1">
      <alignment horizontal="center" vertical="center" shrinkToFit="1"/>
      <protection locked="0"/>
    </xf>
    <xf numFmtId="1" fontId="61" fillId="7" borderId="3" xfId="0" applyNumberFormat="1" applyFont="1" applyFill="1" applyBorder="1" applyAlignment="1" applyProtection="1">
      <alignment horizontal="center" vertical="center" shrinkToFit="1"/>
    </xf>
    <xf numFmtId="14" fontId="36" fillId="2" borderId="3" xfId="0" applyNumberFormat="1" applyFont="1" applyFill="1" applyBorder="1" applyAlignment="1" applyProtection="1">
      <alignment horizontal="center" vertical="center" shrinkToFit="1"/>
      <protection locked="0"/>
    </xf>
    <xf numFmtId="0" fontId="74" fillId="10" borderId="6" xfId="0" applyNumberFormat="1" applyFont="1" applyFill="1" applyBorder="1" applyAlignment="1" applyProtection="1">
      <alignment horizontal="center" vertical="center" shrinkToFit="1"/>
    </xf>
    <xf numFmtId="0" fontId="74" fillId="10" borderId="3" xfId="0" applyNumberFormat="1" applyFont="1" applyFill="1" applyBorder="1" applyAlignment="1" applyProtection="1">
      <alignment horizontal="center" vertical="center" shrinkToFit="1"/>
    </xf>
    <xf numFmtId="14" fontId="61" fillId="10" borderId="3" xfId="0" applyNumberFormat="1" applyFont="1" applyFill="1" applyBorder="1" applyAlignment="1" applyProtection="1">
      <alignment horizontal="center" vertical="center" shrinkToFit="1"/>
    </xf>
    <xf numFmtId="0" fontId="61" fillId="10" borderId="12" xfId="0" applyNumberFormat="1" applyFont="1" applyFill="1" applyBorder="1" applyAlignment="1" applyProtection="1">
      <alignment horizontal="center" vertical="center" shrinkToFit="1"/>
    </xf>
    <xf numFmtId="0" fontId="61" fillId="10" borderId="17" xfId="0" applyNumberFormat="1" applyFont="1" applyFill="1" applyBorder="1" applyAlignment="1" applyProtection="1">
      <alignment horizontal="center" vertical="center" shrinkToFit="1"/>
    </xf>
    <xf numFmtId="0" fontId="61" fillId="10" borderId="33" xfId="0" applyNumberFormat="1" applyFont="1" applyFill="1" applyBorder="1" applyAlignment="1" applyProtection="1">
      <alignment horizontal="center" vertical="center" shrinkToFit="1"/>
    </xf>
    <xf numFmtId="0" fontId="61" fillId="10" borderId="3" xfId="0" applyNumberFormat="1" applyFont="1" applyFill="1" applyBorder="1" applyAlignment="1" applyProtection="1">
      <alignment horizontal="center" vertical="center" shrinkToFit="1"/>
    </xf>
    <xf numFmtId="0" fontId="61" fillId="10" borderId="7" xfId="0" applyNumberFormat="1" applyFont="1" applyFill="1" applyBorder="1" applyAlignment="1" applyProtection="1">
      <alignment horizontal="center" vertical="center" shrinkToFit="1"/>
    </xf>
    <xf numFmtId="0" fontId="61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9" xfId="0" applyNumberFormat="1" applyFont="1" applyFill="1" applyBorder="1" applyAlignment="1" applyProtection="1">
      <alignment horizontal="center" vertical="center" shrinkToFit="1"/>
      <protection locked="0"/>
    </xf>
    <xf numFmtId="0" fontId="72" fillId="2" borderId="2" xfId="0" applyFont="1" applyFill="1" applyBorder="1" applyAlignment="1" applyProtection="1">
      <alignment horizontal="center" vertical="center"/>
    </xf>
    <xf numFmtId="0" fontId="72" fillId="2" borderId="61" xfId="0" applyFont="1" applyFill="1" applyBorder="1" applyAlignment="1" applyProtection="1">
      <alignment horizontal="center" vertical="center"/>
    </xf>
    <xf numFmtId="0" fontId="64" fillId="2" borderId="22" xfId="0" applyFont="1" applyFill="1" applyBorder="1" applyAlignment="1" applyProtection="1">
      <alignment horizontal="center" vertical="center" wrapText="1"/>
    </xf>
    <xf numFmtId="0" fontId="64" fillId="2" borderId="16" xfId="0" applyFont="1" applyFill="1" applyBorder="1" applyAlignment="1" applyProtection="1">
      <alignment horizontal="center" vertical="center" wrapText="1"/>
    </xf>
    <xf numFmtId="0" fontId="64" fillId="2" borderId="59" xfId="0" applyFont="1" applyFill="1" applyBorder="1" applyAlignment="1" applyProtection="1">
      <alignment horizontal="center" vertical="center" wrapText="1"/>
    </xf>
    <xf numFmtId="0" fontId="72" fillId="2" borderId="56" xfId="0" applyFont="1" applyFill="1" applyBorder="1" applyAlignment="1" applyProtection="1">
      <alignment horizontal="center" vertical="center" shrinkToFit="1"/>
    </xf>
    <xf numFmtId="0" fontId="72" fillId="2" borderId="28" xfId="0" applyFont="1" applyFill="1" applyBorder="1" applyAlignment="1" applyProtection="1">
      <alignment horizontal="center" vertical="center" shrinkToFit="1"/>
    </xf>
    <xf numFmtId="14" fontId="61" fillId="7" borderId="24" xfId="0" applyNumberFormat="1" applyFont="1" applyFill="1" applyBorder="1" applyAlignment="1" applyProtection="1">
      <alignment horizontal="center" vertical="center" shrinkToFit="1"/>
    </xf>
    <xf numFmtId="14" fontId="61" fillId="7" borderId="18" xfId="0" applyNumberFormat="1" applyFont="1" applyFill="1" applyBorder="1" applyAlignment="1" applyProtection="1">
      <alignment horizontal="center" vertical="center" shrinkToFit="1"/>
    </xf>
    <xf numFmtId="14" fontId="61" fillId="7" borderId="25" xfId="0" applyNumberFormat="1" applyFont="1" applyFill="1" applyBorder="1" applyAlignment="1" applyProtection="1">
      <alignment horizontal="center" vertical="center" shrinkToFit="1"/>
    </xf>
    <xf numFmtId="1" fontId="61" fillId="10" borderId="4" xfId="0" applyNumberFormat="1" applyFont="1" applyFill="1" applyBorder="1" applyAlignment="1" applyProtection="1">
      <alignment horizontal="center" vertical="center" shrinkToFit="1"/>
    </xf>
    <xf numFmtId="0" fontId="55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8" xfId="0" applyNumberFormat="1" applyFont="1" applyFill="1" applyBorder="1" applyAlignment="1" applyProtection="1">
      <alignment horizontal="center" vertical="center" shrinkToFit="1"/>
      <protection locked="0"/>
    </xf>
    <xf numFmtId="14" fontId="61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74" fillId="7" borderId="4" xfId="0" applyFont="1" applyFill="1" applyBorder="1" applyAlignment="1" applyProtection="1">
      <alignment horizontal="center" vertical="center"/>
    </xf>
    <xf numFmtId="0" fontId="55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26" xfId="0" applyNumberFormat="1" applyFont="1" applyFill="1" applyBorder="1" applyAlignment="1" applyProtection="1">
      <alignment horizontal="center" vertical="center" wrapText="1"/>
      <protection locked="0"/>
    </xf>
    <xf numFmtId="0" fontId="74" fillId="2" borderId="5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74" fillId="2" borderId="8" xfId="0" applyFont="1" applyFill="1" applyBorder="1" applyAlignment="1" applyProtection="1">
      <alignment horizontal="center" vertical="center" wrapText="1"/>
    </xf>
    <xf numFmtId="0" fontId="74" fillId="2" borderId="4" xfId="0" applyFont="1" applyFill="1" applyBorder="1" applyAlignment="1" applyProtection="1">
      <alignment horizontal="center" vertical="center" wrapText="1"/>
    </xf>
    <xf numFmtId="49" fontId="63" fillId="2" borderId="19" xfId="0" applyNumberFormat="1" applyFont="1" applyFill="1" applyBorder="1" applyAlignment="1" applyProtection="1">
      <alignment horizontal="center" vertical="center"/>
      <protection locked="0"/>
    </xf>
    <xf numFmtId="49" fontId="63" fillId="2" borderId="20" xfId="0" applyNumberFormat="1" applyFont="1" applyFill="1" applyBorder="1" applyAlignment="1" applyProtection="1">
      <alignment horizontal="center" vertical="center"/>
      <protection locked="0"/>
    </xf>
    <xf numFmtId="49" fontId="63" fillId="2" borderId="3" xfId="0" applyNumberFormat="1" applyFont="1" applyFill="1" applyBorder="1" applyAlignment="1" applyProtection="1">
      <alignment horizontal="center" vertical="center"/>
      <protection locked="0"/>
    </xf>
    <xf numFmtId="49" fontId="63" fillId="2" borderId="7" xfId="0" applyNumberFormat="1" applyFont="1" applyFill="1" applyBorder="1" applyAlignment="1" applyProtection="1">
      <alignment horizontal="center" vertical="center"/>
      <protection locked="0"/>
    </xf>
    <xf numFmtId="0" fontId="71" fillId="2" borderId="23" xfId="0" applyFont="1" applyFill="1" applyBorder="1" applyAlignment="1" applyProtection="1">
      <alignment horizontal="left" vertical="center" wrapText="1" indent="1"/>
    </xf>
    <xf numFmtId="0" fontId="71" fillId="2" borderId="17" xfId="0" applyFont="1" applyFill="1" applyBorder="1" applyAlignment="1" applyProtection="1">
      <alignment horizontal="left" vertical="center" wrapText="1" indent="1"/>
    </xf>
    <xf numFmtId="0" fontId="71" fillId="2" borderId="33" xfId="0" applyFont="1" applyFill="1" applyBorder="1" applyAlignment="1" applyProtection="1">
      <alignment horizontal="left" vertical="center" wrapText="1" indent="1"/>
    </xf>
    <xf numFmtId="0" fontId="63" fillId="2" borderId="12" xfId="0" applyFont="1" applyFill="1" applyBorder="1" applyAlignment="1" applyProtection="1">
      <alignment horizontal="center" vertical="center"/>
    </xf>
    <xf numFmtId="0" fontId="63" fillId="2" borderId="40" xfId="0" applyFont="1" applyFill="1" applyBorder="1" applyAlignment="1" applyProtection="1">
      <alignment horizontal="center" vertical="center"/>
    </xf>
    <xf numFmtId="0" fontId="55" fillId="2" borderId="69" xfId="0" applyFont="1" applyFill="1" applyBorder="1" applyAlignment="1" applyProtection="1">
      <alignment horizontal="left" vertical="center" wrapText="1"/>
    </xf>
    <xf numFmtId="0" fontId="55" fillId="2" borderId="27" xfId="0" applyFont="1" applyFill="1" applyBorder="1" applyAlignment="1" applyProtection="1">
      <alignment horizontal="left" vertical="center" wrapText="1"/>
    </xf>
    <xf numFmtId="0" fontId="55" fillId="2" borderId="32" xfId="0" applyFont="1" applyFill="1" applyBorder="1" applyAlignment="1" applyProtection="1">
      <alignment horizontal="left" vertical="center" wrapText="1"/>
    </xf>
    <xf numFmtId="0" fontId="55" fillId="2" borderId="23" xfId="0" applyFont="1" applyFill="1" applyBorder="1" applyAlignment="1" applyProtection="1">
      <alignment horizontal="left" vertical="center" wrapText="1"/>
    </xf>
    <xf numFmtId="0" fontId="55" fillId="2" borderId="17" xfId="0" applyFont="1" applyFill="1" applyBorder="1" applyAlignment="1" applyProtection="1">
      <alignment horizontal="left" vertical="center" wrapText="1"/>
    </xf>
    <xf numFmtId="0" fontId="55" fillId="2" borderId="33" xfId="0" applyFont="1" applyFill="1" applyBorder="1" applyAlignment="1" applyProtection="1">
      <alignment horizontal="left" vertical="center" wrapText="1"/>
    </xf>
    <xf numFmtId="0" fontId="63" fillId="2" borderId="3" xfId="0" applyFont="1" applyFill="1" applyBorder="1" applyAlignment="1" applyProtection="1">
      <alignment horizontal="center" vertical="center"/>
    </xf>
    <xf numFmtId="0" fontId="63" fillId="2" borderId="7" xfId="0" applyFont="1" applyFill="1" applyBorder="1" applyAlignment="1" applyProtection="1">
      <alignment horizontal="center" vertical="center"/>
    </xf>
    <xf numFmtId="0" fontId="55" fillId="2" borderId="41" xfId="0" applyFont="1" applyFill="1" applyBorder="1" applyAlignment="1" applyProtection="1">
      <alignment horizontal="center"/>
    </xf>
    <xf numFmtId="0" fontId="72" fillId="2" borderId="12" xfId="0" applyFont="1" applyFill="1" applyBorder="1" applyAlignment="1" applyProtection="1">
      <alignment horizontal="center" vertical="center" shrinkToFit="1"/>
    </xf>
    <xf numFmtId="0" fontId="72" fillId="2" borderId="40" xfId="0" applyFont="1" applyFill="1" applyBorder="1" applyAlignment="1" applyProtection="1">
      <alignment horizontal="center" vertical="center" shrinkToFit="1"/>
    </xf>
    <xf numFmtId="0" fontId="58" fillId="2" borderId="41" xfId="0" applyFont="1" applyFill="1" applyBorder="1" applyAlignment="1" applyProtection="1">
      <alignment horizontal="left" vertical="center" wrapText="1"/>
      <protection locked="0"/>
    </xf>
    <xf numFmtId="0" fontId="58" fillId="2" borderId="65" xfId="0" applyFont="1" applyFill="1" applyBorder="1" applyAlignment="1" applyProtection="1">
      <alignment horizontal="left" vertical="center" wrapText="1"/>
      <protection locked="0"/>
    </xf>
    <xf numFmtId="0" fontId="58" fillId="2" borderId="30" xfId="0" applyFont="1" applyFill="1" applyBorder="1" applyAlignment="1" applyProtection="1">
      <alignment horizontal="left" vertical="center" wrapText="1"/>
      <protection locked="0"/>
    </xf>
    <xf numFmtId="0" fontId="58" fillId="2" borderId="60" xfId="0" applyFont="1" applyFill="1" applyBorder="1" applyAlignment="1" applyProtection="1">
      <alignment horizontal="left" vertical="center" wrapText="1"/>
      <protection locked="0"/>
    </xf>
    <xf numFmtId="0" fontId="55" fillId="2" borderId="64" xfId="0" applyFont="1" applyFill="1" applyBorder="1" applyAlignment="1" applyProtection="1">
      <alignment horizontal="left" vertical="top" wrapText="1" shrinkToFit="1"/>
      <protection locked="0"/>
    </xf>
    <xf numFmtId="0" fontId="55" fillId="2" borderId="41" xfId="0" applyFont="1" applyFill="1" applyBorder="1" applyAlignment="1" applyProtection="1">
      <alignment horizontal="left" vertical="top" wrapText="1" shrinkToFit="1"/>
      <protection locked="0"/>
    </xf>
    <xf numFmtId="0" fontId="55" fillId="2" borderId="65" xfId="0" applyFont="1" applyFill="1" applyBorder="1" applyAlignment="1" applyProtection="1">
      <alignment horizontal="left" vertical="top" wrapText="1" shrinkToFit="1"/>
      <protection locked="0"/>
    </xf>
    <xf numFmtId="0" fontId="55" fillId="2" borderId="42" xfId="0" applyFont="1" applyFill="1" applyBorder="1" applyAlignment="1" applyProtection="1">
      <alignment horizontal="left" vertical="top" wrapText="1" shrinkToFit="1"/>
      <protection locked="0"/>
    </xf>
    <xf numFmtId="0" fontId="55" fillId="2" borderId="0" xfId="0" applyFont="1" applyFill="1" applyBorder="1" applyAlignment="1" applyProtection="1">
      <alignment horizontal="left" vertical="top" wrapText="1" shrinkToFit="1"/>
      <protection locked="0"/>
    </xf>
    <xf numFmtId="0" fontId="55" fillId="2" borderId="35" xfId="0" applyFont="1" applyFill="1" applyBorder="1" applyAlignment="1" applyProtection="1">
      <alignment horizontal="left" vertical="top" wrapText="1" shrinkToFit="1"/>
      <protection locked="0"/>
    </xf>
    <xf numFmtId="0" fontId="55" fillId="2" borderId="29" xfId="0" applyFont="1" applyFill="1" applyBorder="1" applyAlignment="1" applyProtection="1">
      <alignment horizontal="left" vertical="top" wrapText="1" shrinkToFit="1"/>
      <protection locked="0"/>
    </xf>
    <xf numFmtId="0" fontId="55" fillId="2" borderId="30" xfId="0" applyFont="1" applyFill="1" applyBorder="1" applyAlignment="1" applyProtection="1">
      <alignment horizontal="left" vertical="top" wrapText="1" shrinkToFit="1"/>
      <protection locked="0"/>
    </xf>
    <xf numFmtId="0" fontId="55" fillId="2" borderId="60" xfId="0" applyFont="1" applyFill="1" applyBorder="1" applyAlignment="1" applyProtection="1">
      <alignment horizontal="left" vertical="top" wrapText="1" shrinkToFit="1"/>
      <protection locked="0"/>
    </xf>
    <xf numFmtId="0" fontId="73" fillId="2" borderId="10" xfId="0" applyFont="1" applyFill="1" applyBorder="1" applyAlignment="1" applyProtection="1">
      <alignment horizontal="center" vertical="center" wrapText="1"/>
    </xf>
    <xf numFmtId="0" fontId="73" fillId="2" borderId="21" xfId="0" applyFont="1" applyFill="1" applyBorder="1" applyAlignment="1" applyProtection="1">
      <alignment horizontal="center" vertical="center" wrapText="1"/>
    </xf>
    <xf numFmtId="0" fontId="73" fillId="2" borderId="11" xfId="0" applyFont="1" applyFill="1" applyBorder="1" applyAlignment="1" applyProtection="1">
      <alignment horizontal="center" vertical="center" wrapText="1"/>
    </xf>
    <xf numFmtId="0" fontId="61" fillId="2" borderId="69" xfId="0" applyFont="1" applyFill="1" applyBorder="1" applyAlignment="1" applyProtection="1">
      <alignment horizontal="center" vertical="center" wrapText="1"/>
    </xf>
    <xf numFmtId="0" fontId="61" fillId="2" borderId="27" xfId="0" applyFont="1" applyFill="1" applyBorder="1" applyAlignment="1" applyProtection="1">
      <alignment horizontal="center" vertical="center" wrapText="1"/>
    </xf>
    <xf numFmtId="0" fontId="58" fillId="2" borderId="27" xfId="0" applyFont="1" applyFill="1" applyBorder="1" applyAlignment="1" applyProtection="1">
      <alignment horizontal="left" vertical="center" wrapText="1"/>
      <protection locked="0"/>
    </xf>
    <xf numFmtId="0" fontId="58" fillId="2" borderId="70" xfId="0" applyFont="1" applyFill="1" applyBorder="1" applyAlignment="1" applyProtection="1">
      <alignment horizontal="left" vertical="center" wrapText="1"/>
      <protection locked="0"/>
    </xf>
    <xf numFmtId="0" fontId="59" fillId="2" borderId="36" xfId="0" applyFont="1" applyFill="1" applyBorder="1" applyAlignment="1" applyProtection="1">
      <alignment horizontal="left" vertical="top" wrapText="1"/>
      <protection locked="0"/>
    </xf>
    <xf numFmtId="0" fontId="59" fillId="2" borderId="41" xfId="0" applyFont="1" applyFill="1" applyBorder="1" applyAlignment="1" applyProtection="1">
      <alignment horizontal="left" vertical="top" wrapText="1"/>
      <protection locked="0"/>
    </xf>
    <xf numFmtId="0" fontId="59" fillId="2" borderId="65" xfId="0" applyFont="1" applyFill="1" applyBorder="1" applyAlignment="1" applyProtection="1">
      <alignment horizontal="left" vertical="top" wrapText="1"/>
      <protection locked="0"/>
    </xf>
    <xf numFmtId="0" fontId="59" fillId="2" borderId="1" xfId="0" applyFont="1" applyFill="1" applyBorder="1" applyAlignment="1" applyProtection="1">
      <alignment horizontal="left" vertical="top" wrapText="1"/>
      <protection locked="0"/>
    </xf>
    <xf numFmtId="0" fontId="59" fillId="2" borderId="0" xfId="0" applyFont="1" applyFill="1" applyBorder="1" applyAlignment="1" applyProtection="1">
      <alignment horizontal="left" vertical="top" wrapText="1"/>
      <protection locked="0"/>
    </xf>
    <xf numFmtId="0" fontId="59" fillId="2" borderId="35" xfId="0" applyFont="1" applyFill="1" applyBorder="1" applyAlignment="1" applyProtection="1">
      <alignment horizontal="left" vertical="top" wrapText="1"/>
      <protection locked="0"/>
    </xf>
    <xf numFmtId="0" fontId="59" fillId="2" borderId="75" xfId="0" applyFont="1" applyFill="1" applyBorder="1" applyAlignment="1" applyProtection="1">
      <alignment horizontal="left" vertical="top" wrapText="1"/>
      <protection locked="0"/>
    </xf>
    <xf numFmtId="0" fontId="59" fillId="2" borderId="30" xfId="0" applyFont="1" applyFill="1" applyBorder="1" applyAlignment="1" applyProtection="1">
      <alignment horizontal="left" vertical="top" wrapText="1"/>
      <protection locked="0"/>
    </xf>
    <xf numFmtId="0" fontId="59" fillId="2" borderId="60" xfId="0" applyFont="1" applyFill="1" applyBorder="1" applyAlignment="1" applyProtection="1">
      <alignment horizontal="left" vertical="top" wrapText="1"/>
      <protection locked="0"/>
    </xf>
    <xf numFmtId="0" fontId="73" fillId="2" borderId="46" xfId="0" applyFont="1" applyFill="1" applyBorder="1" applyAlignment="1" applyProtection="1">
      <alignment horizontal="center" vertical="center" wrapText="1"/>
    </xf>
    <xf numFmtId="0" fontId="73" fillId="2" borderId="31" xfId="0" applyFont="1" applyFill="1" applyBorder="1" applyAlignment="1" applyProtection="1">
      <alignment horizontal="center" vertical="center" wrapText="1"/>
    </xf>
    <xf numFmtId="0" fontId="80" fillId="2" borderId="23" xfId="0" applyFont="1" applyFill="1" applyBorder="1" applyAlignment="1" applyProtection="1">
      <alignment horizontal="left" vertical="center" wrapText="1" indent="1"/>
    </xf>
    <xf numFmtId="0" fontId="80" fillId="2" borderId="17" xfId="0" applyFont="1" applyFill="1" applyBorder="1" applyAlignment="1" applyProtection="1">
      <alignment horizontal="left" vertical="center" wrapText="1" indent="1"/>
    </xf>
    <xf numFmtId="0" fontId="80" fillId="2" borderId="33" xfId="0" applyFont="1" applyFill="1" applyBorder="1" applyAlignment="1" applyProtection="1">
      <alignment horizontal="left" vertical="center" wrapText="1" indent="1"/>
    </xf>
    <xf numFmtId="0" fontId="64" fillId="2" borderId="23" xfId="0" applyFont="1" applyFill="1" applyBorder="1" applyAlignment="1" applyProtection="1">
      <alignment horizontal="center" vertical="center" wrapText="1"/>
    </xf>
    <xf numFmtId="0" fontId="64" fillId="2" borderId="17" xfId="0" applyFont="1" applyFill="1" applyBorder="1" applyAlignment="1" applyProtection="1">
      <alignment horizontal="center" vertical="center" wrapText="1"/>
    </xf>
    <xf numFmtId="0" fontId="64" fillId="2" borderId="12" xfId="0" applyFont="1" applyFill="1" applyBorder="1" applyAlignment="1" applyProtection="1">
      <alignment horizontal="center" vertical="center" wrapText="1"/>
    </xf>
    <xf numFmtId="0" fontId="64" fillId="2" borderId="33" xfId="0" applyFont="1" applyFill="1" applyBorder="1" applyAlignment="1" applyProtection="1">
      <alignment horizontal="center" vertical="center" wrapText="1"/>
    </xf>
    <xf numFmtId="0" fontId="58" fillId="2" borderId="41" xfId="0" applyFont="1" applyFill="1" applyBorder="1" applyAlignment="1" applyProtection="1">
      <alignment horizontal="left" vertical="top" wrapText="1"/>
      <protection locked="0"/>
    </xf>
    <xf numFmtId="0" fontId="58" fillId="2" borderId="65" xfId="0" applyFont="1" applyFill="1" applyBorder="1" applyAlignment="1" applyProtection="1">
      <alignment horizontal="left" vertical="top" wrapText="1"/>
      <protection locked="0"/>
    </xf>
    <xf numFmtId="0" fontId="58" fillId="2" borderId="30" xfId="0" applyFont="1" applyFill="1" applyBorder="1" applyAlignment="1" applyProtection="1">
      <alignment horizontal="left" vertical="top" wrapText="1"/>
      <protection locked="0"/>
    </xf>
    <xf numFmtId="0" fontId="58" fillId="2" borderId="60" xfId="0" applyFont="1" applyFill="1" applyBorder="1" applyAlignment="1" applyProtection="1">
      <alignment horizontal="left" vertical="top" wrapText="1"/>
      <protection locked="0"/>
    </xf>
    <xf numFmtId="0" fontId="21" fillId="0" borderId="15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</cellXfs>
  <cellStyles count="4">
    <cellStyle name="Hipervínculo" xfId="1" builtinId="8"/>
    <cellStyle name="Normal" xfId="0" builtinId="0"/>
    <cellStyle name="Normal 2" xfId="3"/>
    <cellStyle name="Porcentual" xfId="2" builtinId="5"/>
  </cellStyles>
  <dxfs count="249">
    <dxf>
      <font>
        <color theme="0" tint="-0.24994659260841701"/>
      </font>
    </dxf>
    <dxf>
      <font>
        <color theme="0"/>
      </font>
    </dxf>
    <dxf>
      <font>
        <strike val="0"/>
        <color theme="0" tint="-0.499984740745262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strike val="0"/>
        <color theme="1" tint="0.499984740745262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/>
        <strike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strike val="0"/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strike val="0"/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FF00"/>
        </patternFill>
      </fill>
    </dxf>
    <dxf>
      <font>
        <strike val="0"/>
        <color theme="0"/>
      </font>
    </dxf>
    <dxf>
      <font>
        <color theme="0"/>
      </font>
    </dxf>
    <dxf>
      <fill>
        <patternFill>
          <bgColor rgb="FFFFFF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CCFFFF"/>
      <color rgb="FFCCFFCC"/>
      <color rgb="FF99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plotArea>
      <c:layout/>
      <c:lineChart>
        <c:grouping val="standard"/>
        <c:ser>
          <c:idx val="0"/>
          <c:order val="0"/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CUARENTENA'!$U$32:$AI$32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49836032"/>
        <c:axId val="49837952"/>
      </c:lineChart>
      <c:catAx>
        <c:axId val="4983603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49837952"/>
        <c:crosses val="autoZero"/>
        <c:auto val="1"/>
        <c:lblAlgn val="ctr"/>
        <c:lblOffset val="100"/>
      </c:catAx>
      <c:valAx>
        <c:axId val="49837952"/>
        <c:scaling>
          <c:orientation val="minMax"/>
        </c:scaling>
        <c:axPos val="l"/>
        <c:numFmt formatCode="#,##0" sourceLinked="1"/>
        <c:tickLblPos val="nextTo"/>
        <c:crossAx val="4983603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000000000000001"/>
          <c:y val="5.970149253731377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00000000000044"/>
          <c:y val="0.50746268656716187"/>
          <c:w val="0.77000000000000235"/>
          <c:h val="0.18656716417910538"/>
        </c:manualLayout>
      </c:layout>
      <c:lineChart>
        <c:grouping val="standard"/>
        <c:ser>
          <c:idx val="0"/>
          <c:order val="0"/>
          <c:tx>
            <c:strRef>
              <c:f>'ORDEN DE CUARENTENA'!$B$23:$P$23</c:f>
              <c:strCache>
                <c:ptCount val="1"/>
                <c:pt idx="0">
                  <c:v>10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CUARENTENA'!$U$23:$AI$23</c:f>
              <c:numCache>
                <c:formatCode>#,##0</c:formatCode>
                <c:ptCount val="15"/>
              </c:numCache>
            </c:numRef>
          </c:val>
        </c:ser>
        <c:marker val="1"/>
        <c:axId val="50580096"/>
        <c:axId val="50602752"/>
      </c:lineChart>
      <c:catAx>
        <c:axId val="505800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602752"/>
        <c:crosses val="autoZero"/>
        <c:auto val="1"/>
        <c:lblAlgn val="ctr"/>
        <c:lblOffset val="100"/>
      </c:catAx>
      <c:valAx>
        <c:axId val="50602752"/>
        <c:scaling>
          <c:orientation val="minMax"/>
        </c:scaling>
        <c:axPos val="l"/>
        <c:numFmt formatCode="#,##0" sourceLinked="1"/>
        <c:tickLblPos val="nextTo"/>
        <c:crossAx val="505800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3'!$B$28:$P$28</c:f>
              <c:strCache>
                <c:ptCount val="1"/>
                <c:pt idx="0">
                  <c:v>81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3'!$U$28:$AI$28</c:f>
              <c:numCache>
                <c:formatCode>#,##0</c:formatCode>
                <c:ptCount val="15"/>
              </c:numCache>
            </c:numRef>
          </c:val>
        </c:ser>
        <c:marker val="1"/>
        <c:axId val="91164672"/>
        <c:axId val="91166592"/>
      </c:lineChart>
      <c:catAx>
        <c:axId val="911646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166592"/>
        <c:crosses val="autoZero"/>
        <c:auto val="1"/>
        <c:lblAlgn val="ctr"/>
        <c:lblOffset val="100"/>
      </c:catAx>
      <c:valAx>
        <c:axId val="91166592"/>
        <c:scaling>
          <c:orientation val="minMax"/>
        </c:scaling>
        <c:axPos val="l"/>
        <c:numFmt formatCode="#,##0" sourceLinked="1"/>
        <c:tickLblPos val="nextTo"/>
        <c:crossAx val="911646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3'!$B$29:$P$29</c:f>
              <c:strCache>
                <c:ptCount val="1"/>
                <c:pt idx="0">
                  <c:v>82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3'!$U$29:$AI$29</c:f>
              <c:numCache>
                <c:formatCode>#,##0</c:formatCode>
                <c:ptCount val="15"/>
              </c:numCache>
            </c:numRef>
          </c:val>
        </c:ser>
        <c:marker val="1"/>
        <c:axId val="91190016"/>
        <c:axId val="91191936"/>
      </c:lineChart>
      <c:catAx>
        <c:axId val="911900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191936"/>
        <c:crosses val="autoZero"/>
        <c:auto val="1"/>
        <c:lblAlgn val="ctr"/>
        <c:lblOffset val="100"/>
      </c:catAx>
      <c:valAx>
        <c:axId val="91191936"/>
        <c:scaling>
          <c:orientation val="minMax"/>
        </c:scaling>
        <c:axPos val="l"/>
        <c:numFmt formatCode="#,##0" sourceLinked="1"/>
        <c:tickLblPos val="nextTo"/>
        <c:crossAx val="911900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3'!$B$30:$P$30</c:f>
              <c:strCache>
                <c:ptCount val="1"/>
                <c:pt idx="0">
                  <c:v>83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3'!$U$30:$AI$30</c:f>
              <c:numCache>
                <c:formatCode>#,##0</c:formatCode>
                <c:ptCount val="15"/>
              </c:numCache>
            </c:numRef>
          </c:val>
        </c:ser>
        <c:marker val="1"/>
        <c:axId val="91301376"/>
        <c:axId val="91303296"/>
      </c:lineChart>
      <c:catAx>
        <c:axId val="913013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303296"/>
        <c:crosses val="autoZero"/>
        <c:auto val="1"/>
        <c:lblAlgn val="ctr"/>
        <c:lblOffset val="100"/>
      </c:catAx>
      <c:valAx>
        <c:axId val="91303296"/>
        <c:scaling>
          <c:orientation val="minMax"/>
        </c:scaling>
        <c:axPos val="l"/>
        <c:numFmt formatCode="#,##0" sourceLinked="1"/>
        <c:tickLblPos val="nextTo"/>
        <c:crossAx val="913013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3'!$B$31:$P$31</c:f>
              <c:strCache>
                <c:ptCount val="1"/>
                <c:pt idx="0">
                  <c:v>84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3'!$U$31:$AI$31</c:f>
              <c:numCache>
                <c:formatCode>#,##0</c:formatCode>
                <c:ptCount val="15"/>
              </c:numCache>
            </c:numRef>
          </c:val>
        </c:ser>
        <c:marker val="1"/>
        <c:axId val="91318528"/>
        <c:axId val="91341184"/>
      </c:lineChart>
      <c:catAx>
        <c:axId val="913185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341184"/>
        <c:crosses val="autoZero"/>
        <c:auto val="1"/>
        <c:lblAlgn val="ctr"/>
        <c:lblOffset val="100"/>
      </c:catAx>
      <c:valAx>
        <c:axId val="91341184"/>
        <c:scaling>
          <c:orientation val="minMax"/>
        </c:scaling>
        <c:axPos val="l"/>
        <c:numFmt formatCode="#,##0" sourceLinked="1"/>
        <c:tickLblPos val="nextTo"/>
        <c:crossAx val="913185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3'!$B$32:$P$32</c:f>
              <c:strCache>
                <c:ptCount val="1"/>
                <c:pt idx="0">
                  <c:v>85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3'!$U$32:$AI$32</c:f>
              <c:numCache>
                <c:formatCode>#,##0</c:formatCode>
                <c:ptCount val="15"/>
              </c:numCache>
            </c:numRef>
          </c:val>
        </c:ser>
        <c:marker val="1"/>
        <c:axId val="91352064"/>
        <c:axId val="91366528"/>
      </c:lineChart>
      <c:catAx>
        <c:axId val="913520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366528"/>
        <c:crosses val="autoZero"/>
        <c:auto val="1"/>
        <c:lblAlgn val="ctr"/>
        <c:lblOffset val="100"/>
      </c:catAx>
      <c:valAx>
        <c:axId val="91366528"/>
        <c:scaling>
          <c:orientation val="minMax"/>
        </c:scaling>
        <c:axPos val="l"/>
        <c:numFmt formatCode="#,##0" sourceLinked="1"/>
        <c:tickLblPos val="nextTo"/>
        <c:crossAx val="913520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3'!$B$33:$P$33</c:f>
              <c:strCache>
                <c:ptCount val="1"/>
                <c:pt idx="0">
                  <c:v>86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3'!$U$33:$AI$33</c:f>
              <c:numCache>
                <c:formatCode>#,##0</c:formatCode>
                <c:ptCount val="15"/>
              </c:numCache>
            </c:numRef>
          </c:val>
        </c:ser>
        <c:marker val="1"/>
        <c:axId val="91402240"/>
        <c:axId val="91404160"/>
      </c:lineChart>
      <c:catAx>
        <c:axId val="914022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404160"/>
        <c:crosses val="autoZero"/>
        <c:auto val="1"/>
        <c:lblAlgn val="ctr"/>
        <c:lblOffset val="100"/>
      </c:catAx>
      <c:valAx>
        <c:axId val="91404160"/>
        <c:scaling>
          <c:orientation val="minMax"/>
        </c:scaling>
        <c:axPos val="l"/>
        <c:numFmt formatCode="#,##0" sourceLinked="1"/>
        <c:tickLblPos val="nextTo"/>
        <c:crossAx val="914022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3'!$B$34:$P$34</c:f>
              <c:strCache>
                <c:ptCount val="1"/>
                <c:pt idx="0">
                  <c:v>87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3'!$U$34:$AI$34</c:f>
              <c:numCache>
                <c:formatCode>#,##0</c:formatCode>
                <c:ptCount val="15"/>
              </c:numCache>
            </c:numRef>
          </c:val>
        </c:ser>
        <c:marker val="1"/>
        <c:axId val="91411584"/>
        <c:axId val="91413504"/>
      </c:lineChart>
      <c:catAx>
        <c:axId val="914115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413504"/>
        <c:crosses val="autoZero"/>
        <c:auto val="1"/>
        <c:lblAlgn val="ctr"/>
        <c:lblOffset val="100"/>
      </c:catAx>
      <c:valAx>
        <c:axId val="91413504"/>
        <c:scaling>
          <c:orientation val="minMax"/>
        </c:scaling>
        <c:axPos val="l"/>
        <c:numFmt formatCode="#,##0" sourceLinked="1"/>
        <c:tickLblPos val="nextTo"/>
        <c:crossAx val="914115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3'!$B$35:$P$35</c:f>
              <c:strCache>
                <c:ptCount val="1"/>
                <c:pt idx="0">
                  <c:v>88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3'!$U$35:$AI$35</c:f>
              <c:numCache>
                <c:formatCode>#,##0</c:formatCode>
                <c:ptCount val="15"/>
              </c:numCache>
            </c:numRef>
          </c:val>
        </c:ser>
        <c:marker val="1"/>
        <c:axId val="91531136"/>
        <c:axId val="91533312"/>
      </c:lineChart>
      <c:catAx>
        <c:axId val="9153113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533312"/>
        <c:crosses val="autoZero"/>
        <c:auto val="1"/>
        <c:lblAlgn val="ctr"/>
        <c:lblOffset val="100"/>
      </c:catAx>
      <c:valAx>
        <c:axId val="91533312"/>
        <c:scaling>
          <c:orientation val="minMax"/>
        </c:scaling>
        <c:axPos val="l"/>
        <c:numFmt formatCode="#,##0" sourceLinked="1"/>
        <c:tickLblPos val="nextTo"/>
        <c:crossAx val="9153113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3'!$B$36:$P$36</c:f>
              <c:strCache>
                <c:ptCount val="1"/>
                <c:pt idx="0">
                  <c:v>89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3'!$U$36:$AI$36</c:f>
              <c:numCache>
                <c:formatCode>#,##0</c:formatCode>
                <c:ptCount val="15"/>
              </c:numCache>
            </c:numRef>
          </c:val>
        </c:ser>
        <c:marker val="1"/>
        <c:axId val="91556480"/>
        <c:axId val="91558656"/>
      </c:lineChart>
      <c:catAx>
        <c:axId val="915564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558656"/>
        <c:crosses val="autoZero"/>
        <c:auto val="1"/>
        <c:lblAlgn val="ctr"/>
        <c:lblOffset val="100"/>
      </c:catAx>
      <c:valAx>
        <c:axId val="91558656"/>
        <c:scaling>
          <c:orientation val="minMax"/>
        </c:scaling>
        <c:axPos val="l"/>
        <c:numFmt formatCode="#,##0" sourceLinked="1"/>
        <c:tickLblPos val="nextTo"/>
        <c:crossAx val="915564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3'!$B$37:$P$37</c:f>
              <c:strCache>
                <c:ptCount val="1"/>
                <c:pt idx="0">
                  <c:v>90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3'!$U$37:$AI$37</c:f>
              <c:numCache>
                <c:formatCode>#,##0</c:formatCode>
                <c:ptCount val="15"/>
              </c:numCache>
            </c:numRef>
          </c:val>
        </c:ser>
        <c:marker val="1"/>
        <c:axId val="91594112"/>
        <c:axId val="91600384"/>
      </c:lineChart>
      <c:catAx>
        <c:axId val="915941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600384"/>
        <c:crosses val="autoZero"/>
        <c:auto val="1"/>
        <c:lblAlgn val="ctr"/>
        <c:lblOffset val="100"/>
      </c:catAx>
      <c:valAx>
        <c:axId val="91600384"/>
        <c:scaling>
          <c:orientation val="minMax"/>
        </c:scaling>
        <c:axPos val="l"/>
        <c:numFmt formatCode="#,##0" sourceLinked="1"/>
        <c:tickLblPos val="nextTo"/>
        <c:crossAx val="915941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8811926660945871"/>
          <c:y val="5.26317721737406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316875959342124"/>
          <c:y val="0.51128007254490915"/>
          <c:w val="0.74257605240575864"/>
          <c:h val="0.18045179030996794"/>
        </c:manualLayout>
      </c:layout>
      <c:lineChart>
        <c:grouping val="standard"/>
        <c:ser>
          <c:idx val="0"/>
          <c:order val="0"/>
          <c:tx>
            <c:strRef>
              <c:f>'ORDEN DE CUARENTENA'!$B$24:$P$24</c:f>
              <c:strCache>
                <c:ptCount val="1"/>
                <c:pt idx="0">
                  <c:v>11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CUARENTENA'!$U$24:$AI$24</c:f>
              <c:numCache>
                <c:formatCode>#,##0</c:formatCode>
                <c:ptCount val="15"/>
              </c:numCache>
            </c:numRef>
          </c:val>
        </c:ser>
        <c:marker val="1"/>
        <c:axId val="50621824"/>
        <c:axId val="50628096"/>
      </c:lineChart>
      <c:catAx>
        <c:axId val="506218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628096"/>
        <c:crosses val="autoZero"/>
        <c:auto val="1"/>
        <c:lblAlgn val="ctr"/>
        <c:lblOffset val="100"/>
      </c:catAx>
      <c:valAx>
        <c:axId val="50628096"/>
        <c:scaling>
          <c:orientation val="minMax"/>
        </c:scaling>
        <c:axPos val="l"/>
        <c:numFmt formatCode="#,##0" sourceLinked="1"/>
        <c:tickLblPos val="nextTo"/>
        <c:crossAx val="506218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3'!$B$38:$P$38</c:f>
              <c:strCache>
                <c:ptCount val="1"/>
                <c:pt idx="0">
                  <c:v>91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3'!$U$38:$AI$38</c:f>
              <c:numCache>
                <c:formatCode>#,##0</c:formatCode>
                <c:ptCount val="15"/>
              </c:numCache>
            </c:numRef>
          </c:val>
        </c:ser>
        <c:marker val="1"/>
        <c:axId val="91947008"/>
        <c:axId val="91948928"/>
      </c:lineChart>
      <c:catAx>
        <c:axId val="919470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1948928"/>
        <c:crosses val="autoZero"/>
        <c:auto val="1"/>
        <c:lblAlgn val="ctr"/>
        <c:lblOffset val="100"/>
      </c:catAx>
      <c:valAx>
        <c:axId val="91948928"/>
        <c:scaling>
          <c:orientation val="minMax"/>
        </c:scaling>
        <c:axPos val="l"/>
        <c:numFmt formatCode="#,##0" sourceLinked="1"/>
        <c:tickLblPos val="nextTo"/>
        <c:crossAx val="919470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6000000000000001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3'!$B$39:$P$39</c:f>
              <c:strCache>
                <c:ptCount val="1"/>
                <c:pt idx="0">
                  <c:v>92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3'!$U$39:$AI$39</c:f>
              <c:numCache>
                <c:formatCode>#,##0</c:formatCode>
                <c:ptCount val="15"/>
              </c:numCache>
            </c:numRef>
          </c:val>
        </c:ser>
        <c:marker val="1"/>
        <c:axId val="92001024"/>
        <c:axId val="92002944"/>
      </c:lineChart>
      <c:catAx>
        <c:axId val="920010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002944"/>
        <c:crosses val="autoZero"/>
        <c:auto val="1"/>
        <c:lblAlgn val="ctr"/>
        <c:lblOffset val="100"/>
      </c:catAx>
      <c:valAx>
        <c:axId val="92002944"/>
        <c:scaling>
          <c:orientation val="minMax"/>
        </c:scaling>
        <c:axPos val="l"/>
        <c:numFmt formatCode="#,##0" sourceLinked="1"/>
        <c:tickLblPos val="nextTo"/>
        <c:crossAx val="920010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4973821989528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4'!$B$15:$P$15</c:f>
              <c:strCache>
                <c:ptCount val="1"/>
                <c:pt idx="0">
                  <c:v>93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4'!$U$15:$AI$15</c:f>
              <c:numCache>
                <c:formatCode>#,##0</c:formatCode>
                <c:ptCount val="15"/>
              </c:numCache>
            </c:numRef>
          </c:val>
        </c:ser>
        <c:marker val="1"/>
        <c:axId val="92048000"/>
        <c:axId val="92173056"/>
      </c:lineChart>
      <c:catAx>
        <c:axId val="9204800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173056"/>
        <c:crosses val="autoZero"/>
        <c:auto val="1"/>
        <c:lblAlgn val="ctr"/>
        <c:lblOffset val="100"/>
      </c:catAx>
      <c:valAx>
        <c:axId val="92173056"/>
        <c:scaling>
          <c:orientation val="minMax"/>
        </c:scaling>
        <c:axPos val="l"/>
        <c:numFmt formatCode="#,##0" sourceLinked="1"/>
        <c:tickLblPos val="nextTo"/>
        <c:crossAx val="9204800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8537677538294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4'!$B$16:$P$16</c:f>
              <c:strCache>
                <c:ptCount val="1"/>
                <c:pt idx="0">
                  <c:v>94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4'!$U$16:$AI$16</c:f>
              <c:numCache>
                <c:formatCode>#,##0</c:formatCode>
                <c:ptCount val="15"/>
              </c:numCache>
            </c:numRef>
          </c:val>
        </c:ser>
        <c:marker val="1"/>
        <c:axId val="55050624"/>
        <c:axId val="55051776"/>
      </c:lineChart>
      <c:catAx>
        <c:axId val="550506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051776"/>
        <c:crosses val="autoZero"/>
        <c:auto val="1"/>
        <c:lblAlgn val="ctr"/>
        <c:lblOffset val="100"/>
      </c:catAx>
      <c:valAx>
        <c:axId val="55051776"/>
        <c:scaling>
          <c:orientation val="minMax"/>
        </c:scaling>
        <c:axPos val="l"/>
        <c:numFmt formatCode="#,##0" sourceLinked="1"/>
        <c:tickLblPos val="nextTo"/>
        <c:crossAx val="550506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4'!$B$17:$P$17</c:f>
              <c:strCache>
                <c:ptCount val="1"/>
                <c:pt idx="0">
                  <c:v>95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4'!$U$17:$AI$17</c:f>
              <c:numCache>
                <c:formatCode>#,##0</c:formatCode>
                <c:ptCount val="15"/>
              </c:numCache>
            </c:numRef>
          </c:val>
        </c:ser>
        <c:marker val="1"/>
        <c:axId val="55075200"/>
        <c:axId val="55077120"/>
      </c:lineChart>
      <c:catAx>
        <c:axId val="5507520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077120"/>
        <c:crosses val="autoZero"/>
        <c:auto val="1"/>
        <c:lblAlgn val="ctr"/>
        <c:lblOffset val="100"/>
      </c:catAx>
      <c:valAx>
        <c:axId val="55077120"/>
        <c:scaling>
          <c:orientation val="minMax"/>
        </c:scaling>
        <c:axPos val="l"/>
        <c:numFmt formatCode="#,##0" sourceLinked="1"/>
        <c:tickLblPos val="nextTo"/>
        <c:crossAx val="5507520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4'!$B$18:$P$18</c:f>
              <c:strCache>
                <c:ptCount val="1"/>
                <c:pt idx="0">
                  <c:v>96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4'!$U$18:$AI$18</c:f>
              <c:numCache>
                <c:formatCode>#,##0</c:formatCode>
                <c:ptCount val="15"/>
              </c:numCache>
            </c:numRef>
          </c:val>
        </c:ser>
        <c:marker val="1"/>
        <c:axId val="92341376"/>
        <c:axId val="92343296"/>
      </c:lineChart>
      <c:catAx>
        <c:axId val="923413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343296"/>
        <c:crosses val="autoZero"/>
        <c:auto val="1"/>
        <c:lblAlgn val="ctr"/>
        <c:lblOffset val="100"/>
      </c:catAx>
      <c:valAx>
        <c:axId val="92343296"/>
        <c:scaling>
          <c:orientation val="minMax"/>
        </c:scaling>
        <c:axPos val="l"/>
        <c:numFmt formatCode="#,##0" sourceLinked="1"/>
        <c:tickLblPos val="nextTo"/>
        <c:crossAx val="923413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4973821989528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4'!$B$19:$P$19</c:f>
              <c:strCache>
                <c:ptCount val="1"/>
                <c:pt idx="0">
                  <c:v>97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4'!$U$19:$AI$19</c:f>
              <c:numCache>
                <c:formatCode>#,##0</c:formatCode>
                <c:ptCount val="15"/>
              </c:numCache>
            </c:numRef>
          </c:val>
        </c:ser>
        <c:marker val="1"/>
        <c:axId val="92370816"/>
        <c:axId val="92372992"/>
      </c:lineChart>
      <c:catAx>
        <c:axId val="923708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372992"/>
        <c:crosses val="autoZero"/>
        <c:auto val="1"/>
        <c:lblAlgn val="ctr"/>
        <c:lblOffset val="100"/>
      </c:catAx>
      <c:valAx>
        <c:axId val="92372992"/>
        <c:scaling>
          <c:orientation val="minMax"/>
        </c:scaling>
        <c:axPos val="l"/>
        <c:numFmt formatCode="#,##0" sourceLinked="1"/>
        <c:tickLblPos val="nextTo"/>
        <c:crossAx val="923708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8537677538294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4'!$B$20:$P$20</c:f>
              <c:strCache>
                <c:ptCount val="1"/>
                <c:pt idx="0">
                  <c:v>98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4'!$U$20:$AI$20</c:f>
              <c:numCache>
                <c:formatCode>#,##0</c:formatCode>
                <c:ptCount val="15"/>
              </c:numCache>
            </c:numRef>
          </c:val>
        </c:ser>
        <c:marker val="1"/>
        <c:axId val="92396160"/>
        <c:axId val="92476160"/>
      </c:lineChart>
      <c:catAx>
        <c:axId val="9239616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476160"/>
        <c:crosses val="autoZero"/>
        <c:auto val="1"/>
        <c:lblAlgn val="ctr"/>
        <c:lblOffset val="100"/>
      </c:catAx>
      <c:valAx>
        <c:axId val="92476160"/>
        <c:scaling>
          <c:orientation val="minMax"/>
        </c:scaling>
        <c:axPos val="l"/>
        <c:numFmt formatCode="#,##0" sourceLinked="1"/>
        <c:tickLblPos val="nextTo"/>
        <c:crossAx val="9239616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4'!$B$21:$P$21</c:f>
              <c:strCache>
                <c:ptCount val="1"/>
                <c:pt idx="0">
                  <c:v>99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4'!$U$21:$AI$21</c:f>
              <c:numCache>
                <c:formatCode>#,##0</c:formatCode>
                <c:ptCount val="15"/>
              </c:numCache>
            </c:numRef>
          </c:val>
        </c:ser>
        <c:marker val="1"/>
        <c:axId val="92503424"/>
        <c:axId val="92509696"/>
      </c:lineChart>
      <c:catAx>
        <c:axId val="925034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509696"/>
        <c:crosses val="autoZero"/>
        <c:auto val="1"/>
        <c:lblAlgn val="ctr"/>
        <c:lblOffset val="100"/>
      </c:catAx>
      <c:valAx>
        <c:axId val="92509696"/>
        <c:scaling>
          <c:orientation val="minMax"/>
        </c:scaling>
        <c:axPos val="l"/>
        <c:numFmt formatCode="#,##0" sourceLinked="1"/>
        <c:tickLblPos val="nextTo"/>
        <c:crossAx val="925034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81443298969073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4'!$B$22:$P$22</c:f>
              <c:strCache>
                <c:ptCount val="1"/>
                <c:pt idx="0">
                  <c:v>100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4'!$U$22:$AI$22</c:f>
              <c:numCache>
                <c:formatCode>#,##0</c:formatCode>
                <c:ptCount val="15"/>
              </c:numCache>
            </c:numRef>
          </c:val>
        </c:ser>
        <c:marker val="1"/>
        <c:axId val="92545408"/>
        <c:axId val="92547328"/>
      </c:lineChart>
      <c:catAx>
        <c:axId val="925454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547328"/>
        <c:crosses val="autoZero"/>
        <c:auto val="1"/>
        <c:lblAlgn val="ctr"/>
        <c:lblOffset val="100"/>
      </c:catAx>
      <c:valAx>
        <c:axId val="92547328"/>
        <c:scaling>
          <c:orientation val="minMax"/>
        </c:scaling>
        <c:axPos val="l"/>
        <c:numFmt formatCode="#,##0" sourceLinked="1"/>
        <c:tickLblPos val="nextTo"/>
        <c:crossAx val="925454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285714285714368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270935960591198"/>
          <c:y val="0.51515532637404104"/>
          <c:w val="0.77339901477832829"/>
          <c:h val="0.17424371333239719"/>
        </c:manualLayout>
      </c:layout>
      <c:lineChart>
        <c:grouping val="standard"/>
        <c:ser>
          <c:idx val="0"/>
          <c:order val="0"/>
          <c:tx>
            <c:strRef>
              <c:f>'ORDEN DE CUARENTENA'!$B$25:$P$25</c:f>
              <c:strCache>
                <c:ptCount val="1"/>
                <c:pt idx="0">
                  <c:v>12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CUARENTENA'!$U$25:$AI$25</c:f>
              <c:numCache>
                <c:formatCode>#,##0</c:formatCode>
                <c:ptCount val="15"/>
              </c:numCache>
            </c:numRef>
          </c:val>
        </c:ser>
        <c:marker val="1"/>
        <c:axId val="50647424"/>
        <c:axId val="50649344"/>
      </c:lineChart>
      <c:catAx>
        <c:axId val="506474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649344"/>
        <c:crosses val="autoZero"/>
        <c:auto val="1"/>
        <c:lblAlgn val="ctr"/>
        <c:lblOffset val="100"/>
      </c:catAx>
      <c:valAx>
        <c:axId val="50649344"/>
        <c:scaling>
          <c:orientation val="minMax"/>
        </c:scaling>
        <c:axPos val="l"/>
        <c:numFmt formatCode="#,##0" sourceLinked="1"/>
        <c:tickLblPos val="nextTo"/>
        <c:crossAx val="506474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79057591623144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4'!$B$23:$P$23</c:f>
              <c:strCache>
                <c:ptCount val="1"/>
                <c:pt idx="0">
                  <c:v>101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4'!$U$23:$AI$23</c:f>
              <c:numCache>
                <c:formatCode>#,##0</c:formatCode>
                <c:ptCount val="15"/>
              </c:numCache>
            </c:numRef>
          </c:val>
        </c:ser>
        <c:marker val="1"/>
        <c:axId val="92562560"/>
        <c:axId val="92564480"/>
      </c:lineChart>
      <c:catAx>
        <c:axId val="9256256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564480"/>
        <c:crosses val="autoZero"/>
        <c:auto val="1"/>
        <c:lblAlgn val="ctr"/>
        <c:lblOffset val="100"/>
      </c:catAx>
      <c:valAx>
        <c:axId val="92564480"/>
        <c:scaling>
          <c:orientation val="minMax"/>
        </c:scaling>
        <c:axPos val="l"/>
        <c:numFmt formatCode="#,##0" sourceLinked="1"/>
        <c:tickLblPos val="nextTo"/>
        <c:crossAx val="9256256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390349634026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4'!$B$24:$P$24</c:f>
              <c:strCache>
                <c:ptCount val="1"/>
                <c:pt idx="0">
                  <c:v>102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4'!$U$24:$AI$24</c:f>
              <c:numCache>
                <c:formatCode>#,##0</c:formatCode>
                <c:ptCount val="15"/>
              </c:numCache>
            </c:numRef>
          </c:val>
        </c:ser>
        <c:marker val="1"/>
        <c:axId val="92673920"/>
        <c:axId val="92688384"/>
      </c:lineChart>
      <c:catAx>
        <c:axId val="9267392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688384"/>
        <c:crosses val="autoZero"/>
        <c:auto val="1"/>
        <c:lblAlgn val="ctr"/>
        <c:lblOffset val="100"/>
      </c:catAx>
      <c:valAx>
        <c:axId val="92688384"/>
        <c:scaling>
          <c:orientation val="minMax"/>
        </c:scaling>
        <c:axPos val="l"/>
        <c:numFmt formatCode="#,##0" sourceLinked="1"/>
        <c:tickLblPos val="nextTo"/>
        <c:crossAx val="9267392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22121403210886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4'!$B$25:$P$25</c:f>
              <c:strCache>
                <c:ptCount val="1"/>
                <c:pt idx="0">
                  <c:v>103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4'!$U$25:$AI$25</c:f>
              <c:numCache>
                <c:formatCode>#,##0</c:formatCode>
                <c:ptCount val="15"/>
              </c:numCache>
            </c:numRef>
          </c:val>
        </c:ser>
        <c:marker val="1"/>
        <c:axId val="92699264"/>
        <c:axId val="92701440"/>
      </c:lineChart>
      <c:catAx>
        <c:axId val="926992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701440"/>
        <c:crosses val="autoZero"/>
        <c:auto val="1"/>
        <c:lblAlgn val="ctr"/>
        <c:lblOffset val="100"/>
      </c:catAx>
      <c:valAx>
        <c:axId val="92701440"/>
        <c:scaling>
          <c:orientation val="minMax"/>
        </c:scaling>
        <c:axPos val="l"/>
        <c:numFmt formatCode="#,##0" sourceLinked="1"/>
        <c:tickLblPos val="nextTo"/>
        <c:crossAx val="926992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81443298969073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4'!$B$26:$P$26</c:f>
              <c:strCache>
                <c:ptCount val="1"/>
                <c:pt idx="0">
                  <c:v>104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4'!$U$26:$AI$26</c:f>
              <c:numCache>
                <c:formatCode>#,##0</c:formatCode>
                <c:ptCount val="15"/>
              </c:numCache>
            </c:numRef>
          </c:val>
        </c:ser>
        <c:marker val="1"/>
        <c:axId val="92606848"/>
        <c:axId val="92608384"/>
      </c:lineChart>
      <c:catAx>
        <c:axId val="926068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608384"/>
        <c:crosses val="autoZero"/>
        <c:auto val="1"/>
        <c:lblAlgn val="ctr"/>
        <c:lblOffset val="100"/>
      </c:catAx>
      <c:valAx>
        <c:axId val="92608384"/>
        <c:scaling>
          <c:orientation val="minMax"/>
        </c:scaling>
        <c:axPos val="l"/>
        <c:numFmt formatCode="#,##0" sourceLinked="1"/>
        <c:tickLblPos val="nextTo"/>
        <c:crossAx val="926068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79057591623144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4'!$B$27:$P$27</c:f>
              <c:strCache>
                <c:ptCount val="1"/>
                <c:pt idx="0">
                  <c:v>105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4'!$U$27:$AI$27</c:f>
              <c:numCache>
                <c:formatCode>#,##0</c:formatCode>
                <c:ptCount val="15"/>
              </c:numCache>
            </c:numRef>
          </c:val>
        </c:ser>
        <c:marker val="1"/>
        <c:axId val="92643712"/>
        <c:axId val="92645632"/>
      </c:lineChart>
      <c:catAx>
        <c:axId val="926437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645632"/>
        <c:crosses val="autoZero"/>
        <c:auto val="1"/>
        <c:lblAlgn val="ctr"/>
        <c:lblOffset val="100"/>
      </c:catAx>
      <c:valAx>
        <c:axId val="92645632"/>
        <c:scaling>
          <c:orientation val="minMax"/>
        </c:scaling>
        <c:axPos val="l"/>
        <c:numFmt formatCode="#,##0" sourceLinked="1"/>
        <c:tickLblPos val="nextTo"/>
        <c:crossAx val="926437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390349634026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4'!$B$28:$P$28</c:f>
              <c:strCache>
                <c:ptCount val="1"/>
                <c:pt idx="0">
                  <c:v>106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4'!$U$28:$AI$28</c:f>
              <c:numCache>
                <c:formatCode>#,##0</c:formatCode>
                <c:ptCount val="15"/>
              </c:numCache>
            </c:numRef>
          </c:val>
        </c:ser>
        <c:marker val="1"/>
        <c:axId val="92742784"/>
        <c:axId val="92744704"/>
      </c:lineChart>
      <c:catAx>
        <c:axId val="927427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744704"/>
        <c:crosses val="autoZero"/>
        <c:auto val="1"/>
        <c:lblAlgn val="ctr"/>
        <c:lblOffset val="100"/>
      </c:catAx>
      <c:valAx>
        <c:axId val="92744704"/>
        <c:scaling>
          <c:orientation val="minMax"/>
        </c:scaling>
        <c:axPos val="l"/>
        <c:numFmt formatCode="#,##0" sourceLinked="1"/>
        <c:tickLblPos val="nextTo"/>
        <c:crossAx val="927427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22121403210886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4'!$B$29:$P$29</c:f>
              <c:strCache>
                <c:ptCount val="1"/>
                <c:pt idx="0">
                  <c:v>107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4'!$U$29:$AI$29</c:f>
              <c:numCache>
                <c:formatCode>#,##0</c:formatCode>
                <c:ptCount val="15"/>
              </c:numCache>
            </c:numRef>
          </c:val>
        </c:ser>
        <c:marker val="1"/>
        <c:axId val="92768128"/>
        <c:axId val="92770304"/>
      </c:lineChart>
      <c:catAx>
        <c:axId val="927681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770304"/>
        <c:crosses val="autoZero"/>
        <c:auto val="1"/>
        <c:lblAlgn val="ctr"/>
        <c:lblOffset val="100"/>
      </c:catAx>
      <c:valAx>
        <c:axId val="92770304"/>
        <c:scaling>
          <c:orientation val="minMax"/>
        </c:scaling>
        <c:axPos val="l"/>
        <c:numFmt formatCode="#,##0" sourceLinked="1"/>
        <c:tickLblPos val="nextTo"/>
        <c:crossAx val="927681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81443298969073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4'!$B$30:$P$30</c:f>
              <c:strCache>
                <c:ptCount val="1"/>
                <c:pt idx="0">
                  <c:v>108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4'!$U$30:$AI$30</c:f>
              <c:numCache>
                <c:formatCode>#,##0</c:formatCode>
                <c:ptCount val="15"/>
              </c:numCache>
            </c:numRef>
          </c:val>
        </c:ser>
        <c:marker val="1"/>
        <c:axId val="92809856"/>
        <c:axId val="92812032"/>
      </c:lineChart>
      <c:catAx>
        <c:axId val="928098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812032"/>
        <c:crosses val="autoZero"/>
        <c:auto val="1"/>
        <c:lblAlgn val="ctr"/>
        <c:lblOffset val="100"/>
      </c:catAx>
      <c:valAx>
        <c:axId val="92812032"/>
        <c:scaling>
          <c:orientation val="minMax"/>
        </c:scaling>
        <c:axPos val="l"/>
        <c:numFmt formatCode="#,##0" sourceLinked="1"/>
        <c:tickLblPos val="nextTo"/>
        <c:crossAx val="928098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79057591623144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4'!$B$31:$P$31</c:f>
              <c:strCache>
                <c:ptCount val="1"/>
                <c:pt idx="0">
                  <c:v>109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4'!$U$31:$AI$31</c:f>
              <c:numCache>
                <c:formatCode>#,##0</c:formatCode>
                <c:ptCount val="15"/>
              </c:numCache>
            </c:numRef>
          </c:val>
        </c:ser>
        <c:marker val="1"/>
        <c:axId val="92827008"/>
        <c:axId val="92833280"/>
      </c:lineChart>
      <c:catAx>
        <c:axId val="928270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833280"/>
        <c:crosses val="autoZero"/>
        <c:auto val="1"/>
        <c:lblAlgn val="ctr"/>
        <c:lblOffset val="100"/>
      </c:catAx>
      <c:valAx>
        <c:axId val="92833280"/>
        <c:scaling>
          <c:orientation val="minMax"/>
        </c:scaling>
        <c:axPos val="l"/>
        <c:numFmt formatCode="#,##0" sourceLinked="1"/>
        <c:tickLblPos val="nextTo"/>
        <c:crossAx val="928270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390349634026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4'!$B$32:$P$32</c:f>
              <c:strCache>
                <c:ptCount val="1"/>
                <c:pt idx="0">
                  <c:v>110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4'!$U$32:$AI$32</c:f>
              <c:numCache>
                <c:formatCode>#,##0</c:formatCode>
                <c:ptCount val="15"/>
              </c:numCache>
            </c:numRef>
          </c:val>
        </c:ser>
        <c:marker val="1"/>
        <c:axId val="92873088"/>
        <c:axId val="92875008"/>
      </c:lineChart>
      <c:catAx>
        <c:axId val="9287308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875008"/>
        <c:crosses val="autoZero"/>
        <c:auto val="1"/>
        <c:lblAlgn val="ctr"/>
        <c:lblOffset val="100"/>
      </c:catAx>
      <c:valAx>
        <c:axId val="92875008"/>
        <c:scaling>
          <c:orientation val="minMax"/>
        </c:scaling>
        <c:axPos val="l"/>
        <c:numFmt formatCode="#,##0" sourceLinked="1"/>
        <c:tickLblPos val="nextTo"/>
        <c:crossAx val="9287308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263976683447533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'ORDEN DE CUARENTENA'!$B$26:$P$26</c:f>
              <c:strCache>
                <c:ptCount val="1"/>
                <c:pt idx="0">
                  <c:v>13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CUARENTENA'!$U$26:$AI$26</c:f>
              <c:numCache>
                <c:formatCode>#,##0</c:formatCode>
                <c:ptCount val="15"/>
              </c:numCache>
            </c:numRef>
          </c:val>
        </c:ser>
        <c:marker val="1"/>
        <c:axId val="50762880"/>
        <c:axId val="50764800"/>
      </c:lineChart>
      <c:catAx>
        <c:axId val="507628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764800"/>
        <c:crosses val="autoZero"/>
        <c:auto val="1"/>
        <c:lblAlgn val="ctr"/>
        <c:lblOffset val="100"/>
      </c:catAx>
      <c:valAx>
        <c:axId val="50764800"/>
        <c:scaling>
          <c:orientation val="minMax"/>
        </c:scaling>
        <c:axPos val="l"/>
        <c:numFmt formatCode="#,##0" sourceLinked="1"/>
        <c:tickLblPos val="nextTo"/>
        <c:crossAx val="507628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22121403210886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4'!$B$33:$P$33</c:f>
              <c:strCache>
                <c:ptCount val="1"/>
                <c:pt idx="0">
                  <c:v>111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4'!$U$33:$AI$33</c:f>
              <c:numCache>
                <c:formatCode>#,##0</c:formatCode>
                <c:ptCount val="15"/>
              </c:numCache>
            </c:numRef>
          </c:val>
        </c:ser>
        <c:marker val="1"/>
        <c:axId val="92890240"/>
        <c:axId val="92892160"/>
      </c:lineChart>
      <c:catAx>
        <c:axId val="928902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2892160"/>
        <c:crosses val="autoZero"/>
        <c:auto val="1"/>
        <c:lblAlgn val="ctr"/>
        <c:lblOffset val="100"/>
      </c:catAx>
      <c:valAx>
        <c:axId val="92892160"/>
        <c:scaling>
          <c:orientation val="minMax"/>
        </c:scaling>
        <c:axPos val="l"/>
        <c:numFmt formatCode="#,##0" sourceLinked="1"/>
        <c:tickLblPos val="nextTo"/>
        <c:crossAx val="928902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81443298969073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4'!$B$34:$P$34</c:f>
              <c:strCache>
                <c:ptCount val="1"/>
                <c:pt idx="0">
                  <c:v>112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4'!$U$34:$AI$34</c:f>
              <c:numCache>
                <c:formatCode>#,##0</c:formatCode>
                <c:ptCount val="15"/>
              </c:numCache>
            </c:numRef>
          </c:val>
        </c:ser>
        <c:marker val="1"/>
        <c:axId val="93391104"/>
        <c:axId val="93401472"/>
      </c:lineChart>
      <c:catAx>
        <c:axId val="933911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401472"/>
        <c:crosses val="autoZero"/>
        <c:auto val="1"/>
        <c:lblAlgn val="ctr"/>
        <c:lblOffset val="100"/>
      </c:catAx>
      <c:valAx>
        <c:axId val="93401472"/>
        <c:scaling>
          <c:orientation val="minMax"/>
        </c:scaling>
        <c:axPos val="l"/>
        <c:numFmt formatCode="#,##0" sourceLinked="1"/>
        <c:tickLblPos val="nextTo"/>
        <c:crossAx val="933911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79057591623144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4'!$B$35:$P$35</c:f>
              <c:strCache>
                <c:ptCount val="1"/>
                <c:pt idx="0">
                  <c:v>113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4'!$U$35:$AI$35</c:f>
              <c:numCache>
                <c:formatCode>#,##0</c:formatCode>
                <c:ptCount val="15"/>
              </c:numCache>
            </c:numRef>
          </c:val>
        </c:ser>
        <c:marker val="1"/>
        <c:axId val="93408256"/>
        <c:axId val="93439104"/>
      </c:lineChart>
      <c:catAx>
        <c:axId val="934082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439104"/>
        <c:crosses val="autoZero"/>
        <c:auto val="1"/>
        <c:lblAlgn val="ctr"/>
        <c:lblOffset val="100"/>
      </c:catAx>
      <c:valAx>
        <c:axId val="93439104"/>
        <c:scaling>
          <c:orientation val="minMax"/>
        </c:scaling>
        <c:axPos val="l"/>
        <c:numFmt formatCode="#,##0" sourceLinked="1"/>
        <c:tickLblPos val="nextTo"/>
        <c:crossAx val="934082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390349634026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4'!$B$36:$P$36</c:f>
              <c:strCache>
                <c:ptCount val="1"/>
                <c:pt idx="0">
                  <c:v>114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4'!$U$36:$AI$36</c:f>
              <c:numCache>
                <c:formatCode>#,##0</c:formatCode>
                <c:ptCount val="15"/>
              </c:numCache>
            </c:numRef>
          </c:val>
        </c:ser>
        <c:marker val="1"/>
        <c:axId val="93450240"/>
        <c:axId val="93452160"/>
      </c:lineChart>
      <c:catAx>
        <c:axId val="934502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452160"/>
        <c:crosses val="autoZero"/>
        <c:auto val="1"/>
        <c:lblAlgn val="ctr"/>
        <c:lblOffset val="100"/>
      </c:catAx>
      <c:valAx>
        <c:axId val="93452160"/>
        <c:scaling>
          <c:orientation val="minMax"/>
        </c:scaling>
        <c:axPos val="l"/>
        <c:numFmt formatCode="#,##0" sourceLinked="1"/>
        <c:tickLblPos val="nextTo"/>
        <c:crossAx val="934502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22121403210886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4'!$B$37:$P$37</c:f>
              <c:strCache>
                <c:ptCount val="1"/>
                <c:pt idx="0">
                  <c:v>115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4'!$U$37:$AI$37</c:f>
              <c:numCache>
                <c:formatCode>#,##0</c:formatCode>
                <c:ptCount val="15"/>
              </c:numCache>
            </c:numRef>
          </c:val>
        </c:ser>
        <c:marker val="1"/>
        <c:axId val="93491968"/>
        <c:axId val="93493888"/>
      </c:lineChart>
      <c:catAx>
        <c:axId val="9349196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493888"/>
        <c:crosses val="autoZero"/>
        <c:auto val="1"/>
        <c:lblAlgn val="ctr"/>
        <c:lblOffset val="100"/>
      </c:catAx>
      <c:valAx>
        <c:axId val="93493888"/>
        <c:scaling>
          <c:orientation val="minMax"/>
        </c:scaling>
        <c:axPos val="l"/>
        <c:numFmt formatCode="#,##0" sourceLinked="1"/>
        <c:tickLblPos val="nextTo"/>
        <c:crossAx val="9349196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81443298969073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4'!$B$38:$P$38</c:f>
              <c:strCache>
                <c:ptCount val="1"/>
                <c:pt idx="0">
                  <c:v>116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4'!$U$38:$AI$38</c:f>
              <c:numCache>
                <c:formatCode>#,##0</c:formatCode>
                <c:ptCount val="15"/>
              </c:numCache>
            </c:numRef>
          </c:val>
        </c:ser>
        <c:marker val="1"/>
        <c:axId val="93525120"/>
        <c:axId val="93527040"/>
      </c:lineChart>
      <c:catAx>
        <c:axId val="9352512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527040"/>
        <c:crosses val="autoZero"/>
        <c:auto val="1"/>
        <c:lblAlgn val="ctr"/>
        <c:lblOffset val="100"/>
      </c:catAx>
      <c:valAx>
        <c:axId val="93527040"/>
        <c:scaling>
          <c:orientation val="minMax"/>
        </c:scaling>
        <c:axPos val="l"/>
        <c:numFmt formatCode="#,##0" sourceLinked="1"/>
        <c:tickLblPos val="nextTo"/>
        <c:crossAx val="9352512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79057591623144"/>
          <c:y val="5.7851473122228506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4'!$B$39:$P$39</c:f>
              <c:strCache>
                <c:ptCount val="1"/>
                <c:pt idx="0">
                  <c:v>117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4'!$U$39:$AI$39</c:f>
              <c:numCache>
                <c:formatCode>#,##0</c:formatCode>
                <c:ptCount val="15"/>
              </c:numCache>
            </c:numRef>
          </c:val>
        </c:ser>
        <c:marker val="1"/>
        <c:axId val="93558656"/>
        <c:axId val="93564928"/>
      </c:lineChart>
      <c:catAx>
        <c:axId val="935586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564928"/>
        <c:crosses val="autoZero"/>
        <c:auto val="1"/>
        <c:lblAlgn val="ctr"/>
        <c:lblOffset val="100"/>
      </c:catAx>
      <c:valAx>
        <c:axId val="93564928"/>
        <c:scaling>
          <c:orientation val="minMax"/>
        </c:scaling>
        <c:axPos val="l"/>
        <c:numFmt formatCode="#,##0" sourceLinked="1"/>
        <c:tickLblPos val="nextTo"/>
        <c:crossAx val="935586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5'!$B$15:$P$15</c:f>
              <c:strCache>
                <c:ptCount val="1"/>
                <c:pt idx="0">
                  <c:v>118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5'!$U$15:$AI$15</c:f>
              <c:numCache>
                <c:formatCode>#,##0</c:formatCode>
                <c:ptCount val="15"/>
              </c:numCache>
            </c:numRef>
          </c:val>
        </c:ser>
        <c:marker val="1"/>
        <c:axId val="93810688"/>
        <c:axId val="93812608"/>
      </c:lineChart>
      <c:catAx>
        <c:axId val="9381068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812608"/>
        <c:crosses val="autoZero"/>
        <c:auto val="1"/>
        <c:lblAlgn val="ctr"/>
        <c:lblOffset val="100"/>
      </c:catAx>
      <c:valAx>
        <c:axId val="93812608"/>
        <c:scaling>
          <c:orientation val="minMax"/>
        </c:scaling>
        <c:axPos val="l"/>
        <c:numFmt formatCode="#,##0" sourceLinked="1"/>
        <c:tickLblPos val="nextTo"/>
        <c:crossAx val="9381068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5'!$B$16:$P$16</c:f>
              <c:strCache>
                <c:ptCount val="1"/>
                <c:pt idx="0">
                  <c:v>119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5'!$U$16:$AI$16</c:f>
              <c:numCache>
                <c:formatCode>#,##0</c:formatCode>
                <c:ptCount val="15"/>
              </c:numCache>
            </c:numRef>
          </c:val>
        </c:ser>
        <c:marker val="1"/>
        <c:axId val="93852416"/>
        <c:axId val="93854336"/>
      </c:lineChart>
      <c:catAx>
        <c:axId val="938524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854336"/>
        <c:crosses val="autoZero"/>
        <c:auto val="1"/>
        <c:lblAlgn val="ctr"/>
        <c:lblOffset val="100"/>
      </c:catAx>
      <c:valAx>
        <c:axId val="93854336"/>
        <c:scaling>
          <c:orientation val="minMax"/>
        </c:scaling>
        <c:axPos val="l"/>
        <c:numFmt formatCode="#,##0" sourceLinked="1"/>
        <c:tickLblPos val="nextTo"/>
        <c:crossAx val="938524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5'!$B$17:$P$17</c:f>
              <c:strCache>
                <c:ptCount val="1"/>
                <c:pt idx="0">
                  <c:v>120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5'!$U$17:$AI$17</c:f>
              <c:numCache>
                <c:formatCode>#,##0</c:formatCode>
                <c:ptCount val="15"/>
              </c:numCache>
            </c:numRef>
          </c:val>
        </c:ser>
        <c:marker val="1"/>
        <c:axId val="93885952"/>
        <c:axId val="93887872"/>
      </c:lineChart>
      <c:catAx>
        <c:axId val="9388595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887872"/>
        <c:crosses val="autoZero"/>
        <c:auto val="1"/>
        <c:lblAlgn val="ctr"/>
        <c:lblOffset val="100"/>
      </c:catAx>
      <c:valAx>
        <c:axId val="93887872"/>
        <c:scaling>
          <c:orientation val="minMax"/>
        </c:scaling>
        <c:axPos val="l"/>
        <c:numFmt formatCode="#,##0" sourceLinked="1"/>
        <c:tickLblPos val="nextTo"/>
        <c:crossAx val="9388595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71366659702756"/>
          <c:y val="5.3846356093585075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'ORDEN DE CUARENTENA'!$B$27:$P$27</c:f>
              <c:strCache>
                <c:ptCount val="1"/>
                <c:pt idx="0">
                  <c:v>14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CUARENTENA'!$U$27:$AI$27</c:f>
              <c:numCache>
                <c:formatCode>#,##0</c:formatCode>
                <c:ptCount val="15"/>
              </c:numCache>
            </c:numRef>
          </c:val>
        </c:ser>
        <c:marker val="1"/>
        <c:axId val="50788224"/>
        <c:axId val="50794496"/>
      </c:lineChart>
      <c:catAx>
        <c:axId val="507882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794496"/>
        <c:crosses val="autoZero"/>
        <c:auto val="1"/>
        <c:lblAlgn val="ctr"/>
        <c:lblOffset val="100"/>
      </c:catAx>
      <c:valAx>
        <c:axId val="50794496"/>
        <c:scaling>
          <c:orientation val="minMax"/>
        </c:scaling>
        <c:axPos val="l"/>
        <c:numFmt formatCode="#,##0" sourceLinked="1"/>
        <c:tickLblPos val="nextTo"/>
        <c:crossAx val="507882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5'!$B$18:$P$18</c:f>
              <c:strCache>
                <c:ptCount val="1"/>
                <c:pt idx="0">
                  <c:v>121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5'!$U$18:$AI$18</c:f>
              <c:numCache>
                <c:formatCode>#,##0</c:formatCode>
                <c:ptCount val="15"/>
              </c:numCache>
            </c:numRef>
          </c:val>
        </c:ser>
        <c:marker val="1"/>
        <c:axId val="93997312"/>
        <c:axId val="94003584"/>
      </c:lineChart>
      <c:catAx>
        <c:axId val="939973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003584"/>
        <c:crosses val="autoZero"/>
        <c:auto val="1"/>
        <c:lblAlgn val="ctr"/>
        <c:lblOffset val="100"/>
      </c:catAx>
      <c:valAx>
        <c:axId val="94003584"/>
        <c:scaling>
          <c:orientation val="minMax"/>
        </c:scaling>
        <c:axPos val="l"/>
        <c:numFmt formatCode="#,##0" sourceLinked="1"/>
        <c:tickLblPos val="nextTo"/>
        <c:crossAx val="939973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5559861420057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5'!$B$19:$P$19</c:f>
              <c:strCache>
                <c:ptCount val="1"/>
                <c:pt idx="0">
                  <c:v>122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5'!$U$19:$AI$19</c:f>
              <c:numCache>
                <c:formatCode>#,##0</c:formatCode>
                <c:ptCount val="15"/>
              </c:numCache>
            </c:numRef>
          </c:val>
        </c:ser>
        <c:marker val="1"/>
        <c:axId val="94010368"/>
        <c:axId val="94028928"/>
      </c:lineChart>
      <c:catAx>
        <c:axId val="9401036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028928"/>
        <c:crosses val="autoZero"/>
        <c:auto val="1"/>
        <c:lblAlgn val="ctr"/>
        <c:lblOffset val="100"/>
      </c:catAx>
      <c:valAx>
        <c:axId val="94028928"/>
        <c:scaling>
          <c:orientation val="minMax"/>
        </c:scaling>
        <c:axPos val="l"/>
        <c:numFmt formatCode="#,##0" sourceLinked="1"/>
        <c:tickLblPos val="nextTo"/>
        <c:crossAx val="9401036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5'!$B$20:$P$20</c:f>
              <c:strCache>
                <c:ptCount val="1"/>
                <c:pt idx="0">
                  <c:v>123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5'!$U$20:$AI$20</c:f>
              <c:numCache>
                <c:formatCode>#,##0</c:formatCode>
                <c:ptCount val="15"/>
              </c:numCache>
            </c:numRef>
          </c:val>
        </c:ser>
        <c:marker val="1"/>
        <c:axId val="93913088"/>
        <c:axId val="93915008"/>
      </c:lineChart>
      <c:catAx>
        <c:axId val="9391308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915008"/>
        <c:crosses val="autoZero"/>
        <c:auto val="1"/>
        <c:lblAlgn val="ctr"/>
        <c:lblOffset val="100"/>
      </c:catAx>
      <c:valAx>
        <c:axId val="93915008"/>
        <c:scaling>
          <c:orientation val="minMax"/>
        </c:scaling>
        <c:axPos val="l"/>
        <c:numFmt formatCode="#,##0" sourceLinked="1"/>
        <c:tickLblPos val="nextTo"/>
        <c:crossAx val="9391308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5'!$B$21:$P$21</c:f>
              <c:strCache>
                <c:ptCount val="1"/>
                <c:pt idx="0">
                  <c:v>124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5'!$U$21:$AI$21</c:f>
              <c:numCache>
                <c:formatCode>#,##0</c:formatCode>
                <c:ptCount val="15"/>
              </c:numCache>
            </c:numRef>
          </c:val>
        </c:ser>
        <c:marker val="1"/>
        <c:axId val="93958912"/>
        <c:axId val="93960832"/>
      </c:lineChart>
      <c:catAx>
        <c:axId val="939589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3960832"/>
        <c:crosses val="autoZero"/>
        <c:auto val="1"/>
        <c:lblAlgn val="ctr"/>
        <c:lblOffset val="100"/>
      </c:catAx>
      <c:valAx>
        <c:axId val="93960832"/>
        <c:scaling>
          <c:orientation val="minMax"/>
        </c:scaling>
        <c:axPos val="l"/>
        <c:numFmt formatCode="#,##0" sourceLinked="1"/>
        <c:tickLblPos val="nextTo"/>
        <c:crossAx val="939589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5'!$B$22:$P$22</c:f>
              <c:strCache>
                <c:ptCount val="1"/>
                <c:pt idx="0">
                  <c:v>125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5'!$U$22:$AI$22</c:f>
              <c:numCache>
                <c:formatCode>#,##0</c:formatCode>
                <c:ptCount val="15"/>
              </c:numCache>
            </c:numRef>
          </c:val>
        </c:ser>
        <c:marker val="1"/>
        <c:axId val="94119424"/>
        <c:axId val="94121344"/>
      </c:lineChart>
      <c:catAx>
        <c:axId val="941194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121344"/>
        <c:crosses val="autoZero"/>
        <c:auto val="1"/>
        <c:lblAlgn val="ctr"/>
        <c:lblOffset val="100"/>
      </c:catAx>
      <c:valAx>
        <c:axId val="94121344"/>
        <c:scaling>
          <c:orientation val="minMax"/>
        </c:scaling>
        <c:axPos val="l"/>
        <c:numFmt formatCode="#,##0" sourceLinked="1"/>
        <c:tickLblPos val="nextTo"/>
        <c:crossAx val="941194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5'!$B$23:$P$23</c:f>
              <c:strCache>
                <c:ptCount val="1"/>
                <c:pt idx="0">
                  <c:v>126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5'!$U$23:$AI$23</c:f>
              <c:numCache>
                <c:formatCode>#,##0</c:formatCode>
                <c:ptCount val="15"/>
              </c:numCache>
            </c:numRef>
          </c:val>
        </c:ser>
        <c:marker val="1"/>
        <c:axId val="94148864"/>
        <c:axId val="94151040"/>
      </c:lineChart>
      <c:catAx>
        <c:axId val="941488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151040"/>
        <c:crosses val="autoZero"/>
        <c:auto val="1"/>
        <c:lblAlgn val="ctr"/>
        <c:lblOffset val="100"/>
      </c:catAx>
      <c:valAx>
        <c:axId val="94151040"/>
        <c:scaling>
          <c:orientation val="minMax"/>
        </c:scaling>
        <c:axPos val="l"/>
        <c:numFmt formatCode="#,##0" sourceLinked="1"/>
        <c:tickLblPos val="nextTo"/>
        <c:crossAx val="941488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5'!$B$24:$P$24</c:f>
              <c:strCache>
                <c:ptCount val="1"/>
                <c:pt idx="0">
                  <c:v>127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5'!$U$24:$AI$24</c:f>
              <c:numCache>
                <c:formatCode>#,##0</c:formatCode>
                <c:ptCount val="15"/>
              </c:numCache>
            </c:numRef>
          </c:val>
        </c:ser>
        <c:marker val="1"/>
        <c:axId val="94056448"/>
        <c:axId val="94057600"/>
      </c:lineChart>
      <c:catAx>
        <c:axId val="940564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057600"/>
        <c:crosses val="autoZero"/>
        <c:auto val="1"/>
        <c:lblAlgn val="ctr"/>
        <c:lblOffset val="100"/>
      </c:catAx>
      <c:valAx>
        <c:axId val="94057600"/>
        <c:scaling>
          <c:orientation val="minMax"/>
        </c:scaling>
        <c:axPos val="l"/>
        <c:numFmt formatCode="#,##0" sourceLinked="1"/>
        <c:tickLblPos val="nextTo"/>
        <c:crossAx val="940564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5'!$B$25:$P$25</c:f>
              <c:strCache>
                <c:ptCount val="1"/>
                <c:pt idx="0">
                  <c:v>128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5'!$U$25:$AI$25</c:f>
              <c:numCache>
                <c:formatCode>#,##0</c:formatCode>
                <c:ptCount val="15"/>
              </c:numCache>
            </c:numRef>
          </c:val>
        </c:ser>
        <c:marker val="1"/>
        <c:axId val="94101504"/>
        <c:axId val="94103424"/>
      </c:lineChart>
      <c:catAx>
        <c:axId val="941015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103424"/>
        <c:crosses val="autoZero"/>
        <c:auto val="1"/>
        <c:lblAlgn val="ctr"/>
        <c:lblOffset val="100"/>
      </c:catAx>
      <c:valAx>
        <c:axId val="94103424"/>
        <c:scaling>
          <c:orientation val="minMax"/>
        </c:scaling>
        <c:axPos val="l"/>
        <c:numFmt formatCode="#,##0" sourceLinked="1"/>
        <c:tickLblPos val="nextTo"/>
        <c:crossAx val="941015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5'!$B$26:$P$26</c:f>
              <c:strCache>
                <c:ptCount val="1"/>
                <c:pt idx="0">
                  <c:v>129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5'!$U$26:$AI$26</c:f>
              <c:numCache>
                <c:formatCode>#,##0</c:formatCode>
                <c:ptCount val="15"/>
              </c:numCache>
            </c:numRef>
          </c:val>
        </c:ser>
        <c:marker val="1"/>
        <c:axId val="94249728"/>
        <c:axId val="94251648"/>
      </c:lineChart>
      <c:catAx>
        <c:axId val="942497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251648"/>
        <c:crosses val="autoZero"/>
        <c:auto val="1"/>
        <c:lblAlgn val="ctr"/>
        <c:lblOffset val="100"/>
      </c:catAx>
      <c:valAx>
        <c:axId val="94251648"/>
        <c:scaling>
          <c:orientation val="minMax"/>
        </c:scaling>
        <c:axPos val="l"/>
        <c:numFmt formatCode="#,##0" sourceLinked="1"/>
        <c:tickLblPos val="nextTo"/>
        <c:crossAx val="942497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5'!$B$27:$P$27</c:f>
              <c:strCache>
                <c:ptCount val="1"/>
                <c:pt idx="0">
                  <c:v>130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5'!$U$27:$AI$27</c:f>
              <c:numCache>
                <c:formatCode>#,##0</c:formatCode>
                <c:ptCount val="15"/>
              </c:numCache>
            </c:numRef>
          </c:val>
        </c:ser>
        <c:marker val="1"/>
        <c:axId val="94279168"/>
        <c:axId val="94281088"/>
      </c:lineChart>
      <c:catAx>
        <c:axId val="9427916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281088"/>
        <c:crosses val="autoZero"/>
        <c:auto val="1"/>
        <c:lblAlgn val="ctr"/>
        <c:lblOffset val="100"/>
      </c:catAx>
      <c:valAx>
        <c:axId val="94281088"/>
        <c:scaling>
          <c:orientation val="minMax"/>
        </c:scaling>
        <c:axPos val="l"/>
        <c:numFmt formatCode="#,##0" sourceLinked="1"/>
        <c:tickLblPos val="nextTo"/>
        <c:crossAx val="9427916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44664547553149"/>
          <c:y val="5.3435114503816793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'ORDEN DE CUARENTENA'!$B$28:$P$28</c:f>
              <c:strCache>
                <c:ptCount val="1"/>
                <c:pt idx="0">
                  <c:v>15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CUARENTENA'!$U$28:$AI$28</c:f>
              <c:numCache>
                <c:formatCode>#,##0</c:formatCode>
                <c:ptCount val="15"/>
              </c:numCache>
            </c:numRef>
          </c:val>
        </c:ser>
        <c:marker val="1"/>
        <c:axId val="50817664"/>
        <c:axId val="50823936"/>
      </c:lineChart>
      <c:catAx>
        <c:axId val="508176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823936"/>
        <c:crosses val="autoZero"/>
        <c:auto val="1"/>
        <c:lblAlgn val="ctr"/>
        <c:lblOffset val="100"/>
      </c:catAx>
      <c:valAx>
        <c:axId val="50823936"/>
        <c:scaling>
          <c:orientation val="minMax"/>
        </c:scaling>
        <c:axPos val="l"/>
        <c:numFmt formatCode="#,##0" sourceLinked="1"/>
        <c:tickLblPos val="nextTo"/>
        <c:crossAx val="508176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5'!$B$28:$P$28</c:f>
              <c:strCache>
                <c:ptCount val="1"/>
                <c:pt idx="0">
                  <c:v>131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5'!$U$28:$AI$28</c:f>
              <c:numCache>
                <c:formatCode>#,##0</c:formatCode>
                <c:ptCount val="15"/>
              </c:numCache>
            </c:numRef>
          </c:val>
        </c:ser>
        <c:marker val="1"/>
        <c:axId val="94296320"/>
        <c:axId val="94192000"/>
      </c:lineChart>
      <c:catAx>
        <c:axId val="9429632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192000"/>
        <c:crosses val="autoZero"/>
        <c:auto val="1"/>
        <c:lblAlgn val="ctr"/>
        <c:lblOffset val="100"/>
      </c:catAx>
      <c:valAx>
        <c:axId val="94192000"/>
        <c:scaling>
          <c:orientation val="minMax"/>
        </c:scaling>
        <c:axPos val="l"/>
        <c:numFmt formatCode="#,##0" sourceLinked="1"/>
        <c:tickLblPos val="nextTo"/>
        <c:crossAx val="9429632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5'!$B$29:$P$29</c:f>
              <c:strCache>
                <c:ptCount val="1"/>
                <c:pt idx="0">
                  <c:v>132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5'!$U$29:$AI$29</c:f>
              <c:numCache>
                <c:formatCode>#,##0</c:formatCode>
                <c:ptCount val="15"/>
              </c:numCache>
            </c:numRef>
          </c:val>
        </c:ser>
        <c:marker val="1"/>
        <c:axId val="94202880"/>
        <c:axId val="94225536"/>
      </c:lineChart>
      <c:catAx>
        <c:axId val="942028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225536"/>
        <c:crosses val="autoZero"/>
        <c:auto val="1"/>
        <c:lblAlgn val="ctr"/>
        <c:lblOffset val="100"/>
      </c:catAx>
      <c:valAx>
        <c:axId val="94225536"/>
        <c:scaling>
          <c:orientation val="minMax"/>
        </c:scaling>
        <c:axPos val="l"/>
        <c:numFmt formatCode="#,##0" sourceLinked="1"/>
        <c:tickLblPos val="nextTo"/>
        <c:crossAx val="942028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5'!$B$30:$P$30</c:f>
              <c:strCache>
                <c:ptCount val="1"/>
                <c:pt idx="0">
                  <c:v>133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5'!$U$30:$AI$30</c:f>
              <c:numCache>
                <c:formatCode>#,##0</c:formatCode>
                <c:ptCount val="15"/>
              </c:numCache>
            </c:numRef>
          </c:val>
        </c:ser>
        <c:marker val="1"/>
        <c:axId val="94306304"/>
        <c:axId val="94308224"/>
      </c:lineChart>
      <c:catAx>
        <c:axId val="943063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308224"/>
        <c:crosses val="autoZero"/>
        <c:auto val="1"/>
        <c:lblAlgn val="ctr"/>
        <c:lblOffset val="100"/>
      </c:catAx>
      <c:valAx>
        <c:axId val="94308224"/>
        <c:scaling>
          <c:orientation val="minMax"/>
        </c:scaling>
        <c:axPos val="l"/>
        <c:numFmt formatCode="#,##0" sourceLinked="1"/>
        <c:tickLblPos val="nextTo"/>
        <c:crossAx val="943063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5'!$B$31:$P$31</c:f>
              <c:strCache>
                <c:ptCount val="1"/>
                <c:pt idx="0">
                  <c:v>134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5'!$U$31:$AI$31</c:f>
              <c:numCache>
                <c:formatCode>#,##0</c:formatCode>
                <c:ptCount val="15"/>
              </c:numCache>
            </c:numRef>
          </c:val>
        </c:ser>
        <c:marker val="1"/>
        <c:axId val="94339840"/>
        <c:axId val="94341760"/>
      </c:lineChart>
      <c:catAx>
        <c:axId val="943398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4341760"/>
        <c:crosses val="autoZero"/>
        <c:auto val="1"/>
        <c:lblAlgn val="ctr"/>
        <c:lblOffset val="100"/>
      </c:catAx>
      <c:valAx>
        <c:axId val="94341760"/>
        <c:scaling>
          <c:orientation val="minMax"/>
        </c:scaling>
        <c:axPos val="l"/>
        <c:numFmt formatCode="#,##0" sourceLinked="1"/>
        <c:tickLblPos val="nextTo"/>
        <c:crossAx val="943398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5'!$B$32:$P$32</c:f>
              <c:strCache>
                <c:ptCount val="1"/>
                <c:pt idx="0">
                  <c:v>135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5'!$U$32:$AI$32</c:f>
              <c:numCache>
                <c:formatCode>#,##0</c:formatCode>
                <c:ptCount val="15"/>
              </c:numCache>
            </c:numRef>
          </c:val>
        </c:ser>
        <c:marker val="1"/>
        <c:axId val="98567680"/>
        <c:axId val="98569600"/>
      </c:lineChart>
      <c:catAx>
        <c:axId val="985676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569600"/>
        <c:crosses val="autoZero"/>
        <c:auto val="1"/>
        <c:lblAlgn val="ctr"/>
        <c:lblOffset val="100"/>
      </c:catAx>
      <c:valAx>
        <c:axId val="98569600"/>
        <c:scaling>
          <c:orientation val="minMax"/>
        </c:scaling>
        <c:axPos val="l"/>
        <c:numFmt formatCode="#,##0" sourceLinked="1"/>
        <c:tickLblPos val="nextTo"/>
        <c:crossAx val="985676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5'!$B$33:$P$33</c:f>
              <c:strCache>
                <c:ptCount val="1"/>
                <c:pt idx="0">
                  <c:v>136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5'!$U$33:$AI$33</c:f>
              <c:numCache>
                <c:formatCode>#,##0</c:formatCode>
                <c:ptCount val="15"/>
              </c:numCache>
            </c:numRef>
          </c:val>
        </c:ser>
        <c:marker val="1"/>
        <c:axId val="98605312"/>
        <c:axId val="98615680"/>
      </c:lineChart>
      <c:catAx>
        <c:axId val="986053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615680"/>
        <c:crosses val="autoZero"/>
        <c:auto val="1"/>
        <c:lblAlgn val="ctr"/>
        <c:lblOffset val="100"/>
      </c:catAx>
      <c:valAx>
        <c:axId val="98615680"/>
        <c:scaling>
          <c:orientation val="minMax"/>
        </c:scaling>
        <c:axPos val="l"/>
        <c:numFmt formatCode="#,##0" sourceLinked="1"/>
        <c:tickLblPos val="nextTo"/>
        <c:crossAx val="986053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5'!$B$34:$P$34</c:f>
              <c:strCache>
                <c:ptCount val="1"/>
                <c:pt idx="0">
                  <c:v>137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5'!$U$34:$AI$34</c:f>
              <c:numCache>
                <c:formatCode>#,##0</c:formatCode>
                <c:ptCount val="15"/>
              </c:numCache>
            </c:numRef>
          </c:val>
        </c:ser>
        <c:marker val="1"/>
        <c:axId val="98708864"/>
        <c:axId val="98715136"/>
      </c:lineChart>
      <c:catAx>
        <c:axId val="987088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715136"/>
        <c:crosses val="autoZero"/>
        <c:auto val="1"/>
        <c:lblAlgn val="ctr"/>
        <c:lblOffset val="100"/>
      </c:catAx>
      <c:valAx>
        <c:axId val="98715136"/>
        <c:scaling>
          <c:orientation val="minMax"/>
        </c:scaling>
        <c:axPos val="l"/>
        <c:numFmt formatCode="#,##0" sourceLinked="1"/>
        <c:tickLblPos val="nextTo"/>
        <c:crossAx val="987088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5'!$B$35:$P$35</c:f>
              <c:strCache>
                <c:ptCount val="1"/>
                <c:pt idx="0">
                  <c:v>138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5'!$U$35:$AI$35</c:f>
              <c:numCache>
                <c:formatCode>#,##0</c:formatCode>
                <c:ptCount val="15"/>
              </c:numCache>
            </c:numRef>
          </c:val>
        </c:ser>
        <c:marker val="1"/>
        <c:axId val="98746752"/>
        <c:axId val="98748672"/>
      </c:lineChart>
      <c:catAx>
        <c:axId val="9874675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748672"/>
        <c:crosses val="autoZero"/>
        <c:auto val="1"/>
        <c:lblAlgn val="ctr"/>
        <c:lblOffset val="100"/>
      </c:catAx>
      <c:valAx>
        <c:axId val="98748672"/>
        <c:scaling>
          <c:orientation val="minMax"/>
        </c:scaling>
        <c:axPos val="l"/>
        <c:numFmt formatCode="#,##0" sourceLinked="1"/>
        <c:tickLblPos val="nextTo"/>
        <c:crossAx val="9874675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5'!$B$36:$P$36</c:f>
              <c:strCache>
                <c:ptCount val="1"/>
                <c:pt idx="0">
                  <c:v>139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5'!$U$36:$AI$36</c:f>
              <c:numCache>
                <c:formatCode>#,##0</c:formatCode>
                <c:ptCount val="15"/>
              </c:numCache>
            </c:numRef>
          </c:val>
        </c:ser>
        <c:marker val="1"/>
        <c:axId val="98763904"/>
        <c:axId val="98765824"/>
      </c:lineChart>
      <c:catAx>
        <c:axId val="987639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765824"/>
        <c:crosses val="autoZero"/>
        <c:auto val="1"/>
        <c:lblAlgn val="ctr"/>
        <c:lblOffset val="100"/>
      </c:catAx>
      <c:valAx>
        <c:axId val="98765824"/>
        <c:scaling>
          <c:orientation val="minMax"/>
        </c:scaling>
        <c:axPos val="l"/>
        <c:numFmt formatCode="#,##0" sourceLinked="1"/>
        <c:tickLblPos val="nextTo"/>
        <c:crossAx val="987639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393961065543463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5'!$B$37:$P$37</c:f>
              <c:strCache>
                <c:ptCount val="1"/>
                <c:pt idx="0">
                  <c:v>140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5'!$U$37:$AI$37</c:f>
              <c:numCache>
                <c:formatCode>#,##0</c:formatCode>
                <c:ptCount val="15"/>
              </c:numCache>
            </c:numRef>
          </c:val>
        </c:ser>
        <c:marker val="1"/>
        <c:axId val="98789248"/>
        <c:axId val="98816000"/>
      </c:lineChart>
      <c:catAx>
        <c:axId val="987892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816000"/>
        <c:crosses val="autoZero"/>
        <c:auto val="1"/>
        <c:lblAlgn val="ctr"/>
        <c:lblOffset val="100"/>
      </c:catAx>
      <c:valAx>
        <c:axId val="98816000"/>
        <c:scaling>
          <c:orientation val="minMax"/>
        </c:scaling>
        <c:axPos val="l"/>
        <c:numFmt formatCode="#,##0" sourceLinked="1"/>
        <c:tickLblPos val="nextTo"/>
        <c:crossAx val="987892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812807881773432"/>
          <c:y val="5.3030695362033822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'ORDEN DE CUARENTENA'!$B$29:$P$29</c:f>
              <c:strCache>
                <c:ptCount val="1"/>
                <c:pt idx="0">
                  <c:v>16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CUARENTENA'!$U$29:$AI$29</c:f>
              <c:numCache>
                <c:formatCode>#,##0</c:formatCode>
                <c:ptCount val="15"/>
              </c:numCache>
            </c:numRef>
          </c:val>
        </c:ser>
        <c:marker val="1"/>
        <c:axId val="50847104"/>
        <c:axId val="51123712"/>
      </c:lineChart>
      <c:catAx>
        <c:axId val="508471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123712"/>
        <c:crosses val="autoZero"/>
        <c:auto val="1"/>
        <c:lblAlgn val="ctr"/>
        <c:lblOffset val="100"/>
      </c:catAx>
      <c:valAx>
        <c:axId val="51123712"/>
        <c:scaling>
          <c:orientation val="minMax"/>
        </c:scaling>
        <c:axPos val="l"/>
        <c:numFmt formatCode="#,##0" sourceLinked="1"/>
        <c:tickLblPos val="nextTo"/>
        <c:crossAx val="508471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162436548223388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5'!$B$38:$P$38</c:f>
              <c:strCache>
                <c:ptCount val="1"/>
                <c:pt idx="0">
                  <c:v>141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5'!$U$38:$AI$38</c:f>
              <c:numCache>
                <c:formatCode>#,##0</c:formatCode>
                <c:ptCount val="15"/>
              </c:numCache>
            </c:numRef>
          </c:val>
        </c:ser>
        <c:marker val="1"/>
        <c:axId val="98908416"/>
        <c:axId val="98910592"/>
      </c:lineChart>
      <c:catAx>
        <c:axId val="989084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910592"/>
        <c:crosses val="autoZero"/>
        <c:auto val="1"/>
        <c:lblAlgn val="ctr"/>
        <c:lblOffset val="100"/>
      </c:catAx>
      <c:valAx>
        <c:axId val="98910592"/>
        <c:scaling>
          <c:orientation val="minMax"/>
        </c:scaling>
        <c:axPos val="l"/>
        <c:numFmt formatCode="#,##0" sourceLinked="1"/>
        <c:tickLblPos val="nextTo"/>
        <c:crossAx val="989084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404156220035772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5'!$B$39:$P$39</c:f>
              <c:strCache>
                <c:ptCount val="1"/>
                <c:pt idx="0">
                  <c:v>142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5'!$U$39:$AI$39</c:f>
              <c:numCache>
                <c:formatCode>#,##0</c:formatCode>
                <c:ptCount val="15"/>
              </c:numCache>
            </c:numRef>
          </c:val>
        </c:ser>
        <c:marker val="1"/>
        <c:axId val="98917376"/>
        <c:axId val="98948224"/>
      </c:lineChart>
      <c:catAx>
        <c:axId val="989173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8948224"/>
        <c:crosses val="autoZero"/>
        <c:auto val="1"/>
        <c:lblAlgn val="ctr"/>
        <c:lblOffset val="100"/>
      </c:catAx>
      <c:valAx>
        <c:axId val="98948224"/>
        <c:scaling>
          <c:orientation val="minMax"/>
        </c:scaling>
        <c:axPos val="l"/>
        <c:numFmt formatCode="#,##0" sourceLinked="1"/>
        <c:tickLblPos val="nextTo"/>
        <c:crossAx val="989173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71366659702756"/>
          <c:y val="5.55559861420057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'ORDEN DE CUARENTENA'!$B$30:$P$30</c:f>
              <c:strCache>
                <c:ptCount val="1"/>
                <c:pt idx="0">
                  <c:v>17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CUARENTENA'!$U$30:$AI$30</c:f>
              <c:numCache>
                <c:formatCode>#,##0</c:formatCode>
                <c:ptCount val="15"/>
              </c:numCache>
            </c:numRef>
          </c:val>
        </c:ser>
        <c:marker val="1"/>
        <c:axId val="51147136"/>
        <c:axId val="51149056"/>
      </c:lineChart>
      <c:catAx>
        <c:axId val="5114713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149056"/>
        <c:crosses val="autoZero"/>
        <c:auto val="1"/>
        <c:lblAlgn val="ctr"/>
        <c:lblOffset val="100"/>
      </c:catAx>
      <c:valAx>
        <c:axId val="51149056"/>
        <c:scaling>
          <c:orientation val="minMax"/>
        </c:scaling>
        <c:axPos val="l"/>
        <c:numFmt formatCode="#,##0" sourceLinked="1"/>
        <c:tickLblPos val="nextTo"/>
        <c:crossAx val="5114713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24630541871921191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270935960591198"/>
          <c:y val="0.63358778625954193"/>
          <c:w val="0.77339901477832829"/>
          <c:h val="5.3435114503816793E-2"/>
        </c:manualLayout>
      </c:layout>
      <c:lineChart>
        <c:grouping val="standard"/>
        <c:ser>
          <c:idx val="0"/>
          <c:order val="0"/>
          <c:tx>
            <c:strRef>
              <c:f>'ORDEN DE CUARENTENA'!$B$21:$P$21</c:f>
              <c:strCache>
                <c:ptCount val="1"/>
                <c:pt idx="0">
                  <c:v>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CUARENTENA'!$U$21:$AI$21</c:f>
              <c:numCache>
                <c:formatCode>#,##0</c:formatCode>
                <c:ptCount val="15"/>
              </c:numCache>
            </c:numRef>
          </c:val>
        </c:ser>
        <c:marker val="1"/>
        <c:axId val="51180672"/>
        <c:axId val="51182592"/>
      </c:lineChart>
      <c:catAx>
        <c:axId val="511806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182592"/>
        <c:crosses val="autoZero"/>
        <c:auto val="1"/>
        <c:lblAlgn val="ctr"/>
        <c:lblOffset val="100"/>
      </c:catAx>
      <c:valAx>
        <c:axId val="51182592"/>
        <c:scaling>
          <c:orientation val="minMax"/>
        </c:scaling>
        <c:axPos val="l"/>
        <c:numFmt formatCode="#,##0" sourceLinked="1"/>
        <c:tickLblPos val="nextTo"/>
        <c:crossAx val="511806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plotArea>
      <c:layout/>
      <c:lineChart>
        <c:grouping val="standard"/>
        <c:ser>
          <c:idx val="0"/>
          <c:order val="0"/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Orden'!$U$32:$AI$32</c:f>
              <c:numCache>
                <c:formatCode>#,##0</c:formatCode>
                <c:ptCount val="15"/>
                <c:pt idx="0">
                  <c:v>52</c:v>
                </c:pt>
                <c:pt idx="1">
                  <c:v>70</c:v>
                </c:pt>
                <c:pt idx="2">
                  <c:v>80</c:v>
                </c:pt>
                <c:pt idx="3">
                  <c:v>115</c:v>
                </c:pt>
                <c:pt idx="4">
                  <c:v>125</c:v>
                </c:pt>
                <c:pt idx="5">
                  <c:v>75</c:v>
                </c:pt>
                <c:pt idx="6">
                  <c:v>52</c:v>
                </c:pt>
                <c:pt idx="7">
                  <c:v>26</c:v>
                </c:pt>
                <c:pt idx="8">
                  <c:v>8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48336896"/>
        <c:axId val="48338432"/>
      </c:lineChart>
      <c:catAx>
        <c:axId val="483368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48338432"/>
        <c:crosses val="autoZero"/>
        <c:auto val="1"/>
        <c:lblAlgn val="ctr"/>
        <c:lblOffset val="100"/>
      </c:catAx>
      <c:valAx>
        <c:axId val="48338432"/>
        <c:scaling>
          <c:orientation val="minMax"/>
        </c:scaling>
        <c:axPos val="l"/>
        <c:numFmt formatCode="#,##0" sourceLinked="1"/>
        <c:tickLblPos val="nextTo"/>
        <c:crossAx val="483368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6336673152926734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316875959342124"/>
          <c:y val="0.51908396946564572"/>
          <c:w val="0.74257605240575864"/>
          <c:h val="0.16793893129771054"/>
        </c:manualLayout>
      </c:layout>
      <c:lineChart>
        <c:grouping val="standard"/>
        <c:ser>
          <c:idx val="0"/>
          <c:order val="0"/>
          <c:tx>
            <c:strRef>
              <c:f>'ORDEN DE CUARENTENA'!$B$17:$P$17</c:f>
              <c:strCache>
                <c:ptCount val="1"/>
                <c:pt idx="0">
                  <c:v>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CUARENTENA'!$U$17:$AI$17</c:f>
              <c:numCache>
                <c:formatCode>#,##0</c:formatCode>
                <c:ptCount val="15"/>
              </c:numCache>
            </c:numRef>
          </c:val>
        </c:ser>
        <c:marker val="1"/>
        <c:axId val="49545600"/>
        <c:axId val="49547520"/>
      </c:lineChart>
      <c:catAx>
        <c:axId val="4954560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49547520"/>
        <c:crosses val="autoZero"/>
        <c:auto val="1"/>
        <c:lblAlgn val="ctr"/>
        <c:lblOffset val="100"/>
      </c:catAx>
      <c:valAx>
        <c:axId val="49547520"/>
        <c:scaling>
          <c:orientation val="minMax"/>
        </c:scaling>
        <c:axPos val="l"/>
        <c:numFmt formatCode="#,##0" sourceLinked="1"/>
        <c:tickLblPos val="nextTo"/>
        <c:crossAx val="4954560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6336673152926742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316875959342133"/>
          <c:y val="0.51908396946564539"/>
          <c:w val="0.74257605240575864"/>
          <c:h val="0.16793893129771059"/>
        </c:manualLayout>
      </c:layout>
      <c:lineChart>
        <c:grouping val="standard"/>
        <c:ser>
          <c:idx val="0"/>
          <c:order val="0"/>
          <c:tx>
            <c:strRef>
              <c:f>'Instructivo Orden'!$B$17:$P$17</c:f>
              <c:strCache>
                <c:ptCount val="1"/>
                <c:pt idx="0">
                  <c:v>4 Oscar Astronotus ocellatus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Orden'!$U$17:$AI$17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51518848"/>
        <c:axId val="51525120"/>
      </c:lineChart>
      <c:catAx>
        <c:axId val="515188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525120"/>
        <c:crosses val="autoZero"/>
        <c:auto val="1"/>
        <c:lblAlgn val="ctr"/>
        <c:lblOffset val="100"/>
      </c:catAx>
      <c:valAx>
        <c:axId val="51525120"/>
        <c:scaling>
          <c:orientation val="minMax"/>
        </c:scaling>
        <c:axPos val="l"/>
        <c:numFmt formatCode="#,##0" sourceLinked="1"/>
        <c:tickLblPos val="nextTo"/>
        <c:crossAx val="515188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572900078763229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1908396946564539"/>
          <c:w val="0.76884610760371508"/>
          <c:h val="0.16793893129771059"/>
        </c:manualLayout>
      </c:layout>
      <c:lineChart>
        <c:grouping val="standard"/>
        <c:ser>
          <c:idx val="0"/>
          <c:order val="0"/>
          <c:tx>
            <c:strRef>
              <c:f>'Instructivo Orden'!$B$16:$P$16</c:f>
              <c:strCache>
                <c:ptCount val="1"/>
                <c:pt idx="0">
                  <c:v>3 Oscar Tiger Astronotus ocellatus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Orden'!$U$16:$AI$16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51564928"/>
        <c:axId val="51566848"/>
      </c:lineChart>
      <c:catAx>
        <c:axId val="515649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566848"/>
        <c:crosses val="autoZero"/>
        <c:auto val="1"/>
        <c:lblAlgn val="ctr"/>
        <c:lblOffset val="100"/>
      </c:catAx>
      <c:valAx>
        <c:axId val="51566848"/>
        <c:scaling>
          <c:orientation val="minMax"/>
        </c:scaling>
        <c:axPos val="l"/>
        <c:numFmt formatCode="#,##0" sourceLinked="1"/>
        <c:tickLblPos val="nextTo"/>
        <c:crossAx val="515649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6751269035533062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781725888324968"/>
          <c:y val="0.51908396946564539"/>
          <c:w val="0.73604060913705582"/>
          <c:h val="0.16793893129771059"/>
        </c:manualLayout>
      </c:layout>
      <c:lineChart>
        <c:grouping val="standard"/>
        <c:ser>
          <c:idx val="0"/>
          <c:order val="0"/>
          <c:tx>
            <c:strRef>
              <c:f>'Instructivo Orden'!$B$15:$P$15</c:f>
              <c:strCache>
                <c:ptCount val="1"/>
                <c:pt idx="0">
                  <c:v>2 Tetra neón Paracheirodon innesi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Orden'!$U$15:$AI$15</c:f>
              <c:numCache>
                <c:formatCode>#,##0</c:formatCode>
                <c:ptCount val="15"/>
                <c:pt idx="0">
                  <c:v>52</c:v>
                </c:pt>
                <c:pt idx="1">
                  <c:v>70</c:v>
                </c:pt>
                <c:pt idx="2">
                  <c:v>80</c:v>
                </c:pt>
                <c:pt idx="3">
                  <c:v>115</c:v>
                </c:pt>
                <c:pt idx="4">
                  <c:v>125</c:v>
                </c:pt>
                <c:pt idx="5">
                  <c:v>60</c:v>
                </c:pt>
                <c:pt idx="6">
                  <c:v>40</c:v>
                </c:pt>
                <c:pt idx="7">
                  <c:v>25</c:v>
                </c:pt>
                <c:pt idx="8">
                  <c:v>8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marker val="1"/>
        <c:axId val="51729536"/>
        <c:axId val="51731456"/>
      </c:lineChart>
      <c:catAx>
        <c:axId val="5172953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731456"/>
        <c:crosses val="autoZero"/>
        <c:auto val="1"/>
        <c:lblAlgn val="ctr"/>
        <c:lblOffset val="100"/>
      </c:catAx>
      <c:valAx>
        <c:axId val="51731456"/>
        <c:scaling>
          <c:orientation val="minMax"/>
        </c:scaling>
        <c:axPos val="l"/>
        <c:numFmt formatCode="#,##0" sourceLinked="1"/>
        <c:tickLblPos val="nextTo"/>
        <c:crossAx val="5172953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3775544522143443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816365932831269"/>
          <c:y val="0.51908396946564539"/>
          <c:w val="0.76530802900796446"/>
          <c:h val="0.16793893129771059"/>
        </c:manualLayout>
      </c:layout>
      <c:lineChart>
        <c:grouping val="standard"/>
        <c:ser>
          <c:idx val="0"/>
          <c:order val="0"/>
          <c:tx>
            <c:strRef>
              <c:f>'Instructivo Orden'!$B$14:$P$14</c:f>
              <c:strCache>
                <c:ptCount val="1"/>
                <c:pt idx="0">
                  <c:v>1 Carassius variedades Carassius auratus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Orden'!$U$14:$AI$14</c:f>
              <c:numCache>
                <c:formatCode>#,##0</c:formatCode>
                <c:ptCount val="15"/>
                <c:pt idx="11">
                  <c:v>0</c:v>
                </c:pt>
              </c:numCache>
            </c:numRef>
          </c:val>
        </c:ser>
        <c:marker val="1"/>
        <c:axId val="51582848"/>
        <c:axId val="51585024"/>
      </c:lineChart>
      <c:catAx>
        <c:axId val="515828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585024"/>
        <c:crosses val="autoZero"/>
        <c:auto val="1"/>
        <c:lblAlgn val="ctr"/>
        <c:lblOffset val="100"/>
      </c:catAx>
      <c:valAx>
        <c:axId val="51585024"/>
        <c:scaling>
          <c:orientation val="minMax"/>
        </c:scaling>
        <c:axPos val="l"/>
        <c:numFmt formatCode="#,##0" sourceLinked="1"/>
        <c:tickLblPos val="nextTo"/>
        <c:crossAx val="515828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5075413874582674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1515532637404104"/>
          <c:w val="0.76884610760371508"/>
          <c:h val="0.17424371333239727"/>
        </c:manualLayout>
      </c:layout>
      <c:lineChart>
        <c:grouping val="standard"/>
        <c:ser>
          <c:idx val="0"/>
          <c:order val="0"/>
          <c:tx>
            <c:strRef>
              <c:f>'Instructivo Orden'!$B$18:$P$18</c:f>
              <c:strCache>
                <c:ptCount val="1"/>
                <c:pt idx="0">
                  <c:v>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Orden'!$U$18:$AI$18</c:f>
              <c:numCache>
                <c:formatCode>#,##0</c:formatCode>
                <c:ptCount val="15"/>
              </c:numCache>
            </c:numRef>
          </c:val>
        </c:ser>
        <c:marker val="1"/>
        <c:axId val="51591808"/>
        <c:axId val="51598080"/>
      </c:lineChart>
      <c:catAx>
        <c:axId val="515918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598080"/>
        <c:crosses val="autoZero"/>
        <c:auto val="1"/>
        <c:lblAlgn val="ctr"/>
        <c:lblOffset val="100"/>
      </c:catAx>
      <c:valAx>
        <c:axId val="51598080"/>
        <c:scaling>
          <c:orientation val="minMax"/>
        </c:scaling>
        <c:axPos val="l"/>
        <c:numFmt formatCode="#,##0" sourceLinked="1"/>
        <c:tickLblPos val="nextTo"/>
        <c:crossAx val="515918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24500000000000041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00000000000044"/>
          <c:y val="0.6363683443444037"/>
          <c:w val="0.77000000000000268"/>
          <c:h val="5.3030695362033822E-2"/>
        </c:manualLayout>
      </c:layout>
      <c:lineChart>
        <c:grouping val="standard"/>
        <c:ser>
          <c:idx val="0"/>
          <c:order val="0"/>
          <c:tx>
            <c:strRef>
              <c:f>'Instructivo Orden'!$B$19:$P$19</c:f>
              <c:strCache>
                <c:ptCount val="1"/>
                <c:pt idx="0">
                  <c:v>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cat>
            <c:numRef>
              <c:f>'Instructivo Orden'!$U$13:$AI$13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'Instructivo Orden'!$U$19:$AI$19</c:f>
              <c:numCache>
                <c:formatCode>#,##0</c:formatCode>
                <c:ptCount val="15"/>
              </c:numCache>
            </c:numRef>
          </c:val>
        </c:ser>
        <c:marker val="1"/>
        <c:axId val="51625344"/>
        <c:axId val="51631616"/>
      </c:lineChart>
      <c:catAx>
        <c:axId val="5162534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631616"/>
        <c:crosses val="autoZero"/>
        <c:auto val="1"/>
        <c:lblAlgn val="ctr"/>
        <c:lblOffset val="100"/>
      </c:catAx>
      <c:valAx>
        <c:axId val="51631616"/>
        <c:scaling>
          <c:orientation val="minMax"/>
        </c:scaling>
        <c:axPos val="l"/>
        <c:numFmt formatCode="#,##0" sourceLinked="1"/>
        <c:tickLblPos val="nextTo"/>
        <c:crossAx val="5162534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3930415939909541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422960504899841"/>
          <c:y val="0.51908396946564539"/>
          <c:w val="0.77114802524499504"/>
          <c:h val="0.16793893129771059"/>
        </c:manualLayout>
      </c:layout>
      <c:lineChart>
        <c:grouping val="standard"/>
        <c:ser>
          <c:idx val="0"/>
          <c:order val="0"/>
          <c:tx>
            <c:strRef>
              <c:f>'Instructivo Orden'!$B$20:$P$20</c:f>
              <c:strCache>
                <c:ptCount val="1"/>
                <c:pt idx="0">
                  <c:v>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Orden'!$U$20:$AI$20</c:f>
              <c:numCache>
                <c:formatCode>#,##0</c:formatCode>
                <c:ptCount val="15"/>
              </c:numCache>
            </c:numRef>
          </c:val>
        </c:ser>
        <c:marker val="1"/>
        <c:axId val="51786112"/>
        <c:axId val="51788032"/>
      </c:lineChart>
      <c:catAx>
        <c:axId val="517861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788032"/>
        <c:crosses val="autoZero"/>
        <c:auto val="1"/>
        <c:lblAlgn val="ctr"/>
        <c:lblOffset val="100"/>
      </c:catAx>
      <c:valAx>
        <c:axId val="51788032"/>
        <c:scaling>
          <c:orientation val="minMax"/>
        </c:scaling>
        <c:axPos val="l"/>
        <c:numFmt formatCode="#,##0" sourceLinked="1"/>
        <c:tickLblPos val="nextTo"/>
        <c:crossAx val="517861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8090496649499177"/>
          <c:y val="5.88237406068353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0000179515809962"/>
          <c:w val="0.76884610760371508"/>
          <c:h val="0.19853012454806895"/>
        </c:manualLayout>
      </c:layout>
      <c:lineChart>
        <c:grouping val="standard"/>
        <c:ser>
          <c:idx val="0"/>
          <c:order val="0"/>
          <c:tx>
            <c:strRef>
              <c:f>'Instructivo Orden'!$B$22:$P$22</c:f>
              <c:strCache>
                <c:ptCount val="1"/>
                <c:pt idx="0">
                  <c:v>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Orden'!$U$22:$AI$22</c:f>
              <c:numCache>
                <c:formatCode>#,##0</c:formatCode>
                <c:ptCount val="15"/>
              </c:numCache>
            </c:numRef>
          </c:val>
        </c:ser>
        <c:marker val="1"/>
        <c:axId val="51819648"/>
        <c:axId val="51821568"/>
      </c:lineChart>
      <c:catAx>
        <c:axId val="518196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821568"/>
        <c:crosses val="autoZero"/>
        <c:auto val="1"/>
        <c:lblAlgn val="ctr"/>
        <c:lblOffset val="100"/>
      </c:catAx>
      <c:valAx>
        <c:axId val="51821568"/>
        <c:scaling>
          <c:orientation val="minMax"/>
        </c:scaling>
        <c:axPos val="l"/>
        <c:numFmt formatCode="#,##0" sourceLinked="1"/>
        <c:tickLblPos val="nextTo"/>
        <c:crossAx val="518196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000000000000001"/>
          <c:y val="5.970149253731380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00000000000044"/>
          <c:y val="0.50746268656716165"/>
          <c:w val="0.77000000000000268"/>
          <c:h val="0.18656716417910546"/>
        </c:manualLayout>
      </c:layout>
      <c:lineChart>
        <c:grouping val="standard"/>
        <c:ser>
          <c:idx val="0"/>
          <c:order val="0"/>
          <c:tx>
            <c:strRef>
              <c:f>'Instructivo Orden'!$B$23:$P$23</c:f>
              <c:strCache>
                <c:ptCount val="1"/>
                <c:pt idx="0">
                  <c:v>10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Orden'!$U$23:$AI$23</c:f>
              <c:numCache>
                <c:formatCode>#,##0</c:formatCode>
                <c:ptCount val="15"/>
              </c:numCache>
            </c:numRef>
          </c:val>
        </c:ser>
        <c:marker val="1"/>
        <c:axId val="51840896"/>
        <c:axId val="51859456"/>
      </c:lineChart>
      <c:catAx>
        <c:axId val="518408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859456"/>
        <c:crosses val="autoZero"/>
        <c:auto val="1"/>
        <c:lblAlgn val="ctr"/>
        <c:lblOffset val="100"/>
      </c:catAx>
      <c:valAx>
        <c:axId val="51859456"/>
        <c:scaling>
          <c:orientation val="minMax"/>
        </c:scaling>
        <c:axPos val="l"/>
        <c:numFmt formatCode="#,##0" sourceLinked="1"/>
        <c:tickLblPos val="nextTo"/>
        <c:crossAx val="518408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8811926660945871"/>
          <c:y val="5.26317721737406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316875959342133"/>
          <c:y val="0.51128007254490915"/>
          <c:w val="0.74257605240575864"/>
          <c:h val="0.18045179030996794"/>
        </c:manualLayout>
      </c:layout>
      <c:lineChart>
        <c:grouping val="standard"/>
        <c:ser>
          <c:idx val="0"/>
          <c:order val="0"/>
          <c:tx>
            <c:strRef>
              <c:f>'Instructivo Orden'!$B$24:$P$24</c:f>
              <c:strCache>
                <c:ptCount val="1"/>
                <c:pt idx="0">
                  <c:v>11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Orden'!$U$24:$AI$24</c:f>
              <c:numCache>
                <c:formatCode>#,##0</c:formatCode>
                <c:ptCount val="15"/>
              </c:numCache>
            </c:numRef>
          </c:val>
        </c:ser>
        <c:marker val="1"/>
        <c:axId val="51878528"/>
        <c:axId val="51892992"/>
      </c:lineChart>
      <c:catAx>
        <c:axId val="518785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892992"/>
        <c:crosses val="autoZero"/>
        <c:auto val="1"/>
        <c:lblAlgn val="ctr"/>
        <c:lblOffset val="100"/>
      </c:catAx>
      <c:valAx>
        <c:axId val="51892992"/>
        <c:scaling>
          <c:orientation val="minMax"/>
        </c:scaling>
        <c:axPos val="l"/>
        <c:numFmt formatCode="#,##0" sourceLinked="1"/>
        <c:tickLblPos val="nextTo"/>
        <c:crossAx val="518785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572900078763223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1908396946564572"/>
          <c:w val="0.76884610760371475"/>
          <c:h val="0.16793893129771054"/>
        </c:manualLayout>
      </c:layout>
      <c:lineChart>
        <c:grouping val="standard"/>
        <c:ser>
          <c:idx val="0"/>
          <c:order val="0"/>
          <c:tx>
            <c:strRef>
              <c:f>'ORDEN DE CUARENTENA'!$B$16:$P$16</c:f>
              <c:strCache>
                <c:ptCount val="1"/>
                <c:pt idx="0">
                  <c:v>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CUARENTENA'!$U$16:$AI$16</c:f>
              <c:numCache>
                <c:formatCode>#,##0</c:formatCode>
                <c:ptCount val="15"/>
              </c:numCache>
            </c:numRef>
          </c:val>
        </c:ser>
        <c:marker val="1"/>
        <c:axId val="49563136"/>
        <c:axId val="49565056"/>
      </c:lineChart>
      <c:catAx>
        <c:axId val="4956313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49565056"/>
        <c:crosses val="autoZero"/>
        <c:auto val="1"/>
        <c:lblAlgn val="ctr"/>
        <c:lblOffset val="100"/>
      </c:catAx>
      <c:valAx>
        <c:axId val="49565056"/>
        <c:scaling>
          <c:orientation val="minMax"/>
        </c:scaling>
        <c:axPos val="l"/>
        <c:numFmt formatCode="#,##0" sourceLinked="1"/>
        <c:tickLblPos val="nextTo"/>
        <c:crossAx val="4956313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4285714285714377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270935960591203"/>
          <c:y val="0.51515532637404104"/>
          <c:w val="0.77339901477832873"/>
          <c:h val="0.17424371333239727"/>
        </c:manualLayout>
      </c:layout>
      <c:lineChart>
        <c:grouping val="standard"/>
        <c:ser>
          <c:idx val="0"/>
          <c:order val="0"/>
          <c:tx>
            <c:strRef>
              <c:f>'Instructivo Orden'!$B$25:$P$25</c:f>
              <c:strCache>
                <c:ptCount val="1"/>
                <c:pt idx="0">
                  <c:v>12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Orden'!$U$25:$AI$25</c:f>
              <c:numCache>
                <c:formatCode>#,##0</c:formatCode>
                <c:ptCount val="15"/>
              </c:numCache>
            </c:numRef>
          </c:val>
        </c:ser>
        <c:marker val="1"/>
        <c:axId val="51916160"/>
        <c:axId val="51922432"/>
      </c:lineChart>
      <c:catAx>
        <c:axId val="5191616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922432"/>
        <c:crosses val="autoZero"/>
        <c:auto val="1"/>
        <c:lblAlgn val="ctr"/>
        <c:lblOffset val="100"/>
      </c:catAx>
      <c:valAx>
        <c:axId val="51922432"/>
        <c:scaling>
          <c:orientation val="minMax"/>
        </c:scaling>
        <c:axPos val="l"/>
        <c:numFmt formatCode="#,##0" sourceLinked="1"/>
        <c:tickLblPos val="nextTo"/>
        <c:crossAx val="5191616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263976683447533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'Instructivo Orden'!$B$26:$P$26</c:f>
              <c:strCache>
                <c:ptCount val="1"/>
                <c:pt idx="0">
                  <c:v>13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Orden'!$U$26:$AI$26</c:f>
              <c:numCache>
                <c:formatCode>#,##0</c:formatCode>
                <c:ptCount val="15"/>
              </c:numCache>
            </c:numRef>
          </c:val>
        </c:ser>
        <c:marker val="1"/>
        <c:axId val="51958144"/>
        <c:axId val="51960064"/>
      </c:lineChart>
      <c:catAx>
        <c:axId val="5195814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960064"/>
        <c:crosses val="autoZero"/>
        <c:auto val="1"/>
        <c:lblAlgn val="ctr"/>
        <c:lblOffset val="100"/>
      </c:catAx>
      <c:valAx>
        <c:axId val="51960064"/>
        <c:scaling>
          <c:orientation val="minMax"/>
        </c:scaling>
        <c:axPos val="l"/>
        <c:numFmt formatCode="#,##0" sourceLinked="1"/>
        <c:tickLblPos val="nextTo"/>
        <c:crossAx val="5195814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71366659702756"/>
          <c:y val="5.3846356093585075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'Instructivo Orden'!$B$27:$P$27</c:f>
              <c:strCache>
                <c:ptCount val="1"/>
                <c:pt idx="0">
                  <c:v>14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Orden'!$U$27:$AI$27</c:f>
              <c:numCache>
                <c:formatCode>#,##0</c:formatCode>
                <c:ptCount val="15"/>
              </c:numCache>
            </c:numRef>
          </c:val>
        </c:ser>
        <c:marker val="1"/>
        <c:axId val="51979392"/>
        <c:axId val="51981312"/>
      </c:lineChart>
      <c:catAx>
        <c:axId val="5197939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981312"/>
        <c:crosses val="autoZero"/>
        <c:auto val="1"/>
        <c:lblAlgn val="ctr"/>
        <c:lblOffset val="100"/>
      </c:catAx>
      <c:valAx>
        <c:axId val="51981312"/>
        <c:scaling>
          <c:orientation val="minMax"/>
        </c:scaling>
        <c:axPos val="l"/>
        <c:numFmt formatCode="#,##0" sourceLinked="1"/>
        <c:tickLblPos val="nextTo"/>
        <c:crossAx val="5197939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44664547553149"/>
          <c:y val="5.3435114503816793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'Instructivo Orden'!$B$28:$P$28</c:f>
              <c:strCache>
                <c:ptCount val="1"/>
                <c:pt idx="0">
                  <c:v>15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Orden'!$U$28:$AI$28</c:f>
              <c:numCache>
                <c:formatCode>#,##0</c:formatCode>
                <c:ptCount val="15"/>
              </c:numCache>
            </c:numRef>
          </c:val>
        </c:ser>
        <c:marker val="1"/>
        <c:axId val="52017024"/>
        <c:axId val="52023296"/>
      </c:lineChart>
      <c:catAx>
        <c:axId val="520170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2023296"/>
        <c:crosses val="autoZero"/>
        <c:auto val="1"/>
        <c:lblAlgn val="ctr"/>
        <c:lblOffset val="100"/>
      </c:catAx>
      <c:valAx>
        <c:axId val="52023296"/>
        <c:scaling>
          <c:orientation val="minMax"/>
        </c:scaling>
        <c:axPos val="l"/>
        <c:numFmt formatCode="#,##0" sourceLinked="1"/>
        <c:tickLblPos val="nextTo"/>
        <c:crossAx val="520170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812807881773432"/>
          <c:y val="5.3030695362033822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'Instructivo Orden'!$B$29:$P$29</c:f>
              <c:strCache>
                <c:ptCount val="1"/>
                <c:pt idx="0">
                  <c:v>16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Orden'!$U$29:$AI$29</c:f>
              <c:numCache>
                <c:formatCode>#,##0</c:formatCode>
                <c:ptCount val="15"/>
              </c:numCache>
            </c:numRef>
          </c:val>
        </c:ser>
        <c:marker val="1"/>
        <c:axId val="52042368"/>
        <c:axId val="52048640"/>
      </c:lineChart>
      <c:catAx>
        <c:axId val="5204236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2048640"/>
        <c:crosses val="autoZero"/>
        <c:auto val="1"/>
        <c:lblAlgn val="ctr"/>
        <c:lblOffset val="100"/>
      </c:catAx>
      <c:valAx>
        <c:axId val="52048640"/>
        <c:scaling>
          <c:orientation val="minMax"/>
        </c:scaling>
        <c:axPos val="l"/>
        <c:numFmt formatCode="#,##0" sourceLinked="1"/>
        <c:tickLblPos val="nextTo"/>
        <c:crossAx val="5204236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71366659702756"/>
          <c:y val="5.55559861420057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'Instructivo Orden'!$B$30:$P$30</c:f>
              <c:strCache>
                <c:ptCount val="1"/>
                <c:pt idx="0">
                  <c:v>17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Orden'!$U$30:$AI$30</c:f>
              <c:numCache>
                <c:formatCode>#,##0</c:formatCode>
                <c:ptCount val="15"/>
              </c:numCache>
            </c:numRef>
          </c:val>
        </c:ser>
        <c:marker val="1"/>
        <c:axId val="52055424"/>
        <c:axId val="52078080"/>
      </c:lineChart>
      <c:catAx>
        <c:axId val="520554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2078080"/>
        <c:crosses val="autoZero"/>
        <c:auto val="1"/>
        <c:lblAlgn val="ctr"/>
        <c:lblOffset val="100"/>
      </c:catAx>
      <c:valAx>
        <c:axId val="52078080"/>
        <c:scaling>
          <c:orientation val="minMax"/>
        </c:scaling>
        <c:axPos val="l"/>
        <c:numFmt formatCode="#,##0" sourceLinked="1"/>
        <c:tickLblPos val="nextTo"/>
        <c:crossAx val="520554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24630541871921191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270935960591203"/>
          <c:y val="0.63358778625954193"/>
          <c:w val="0.77339901477832873"/>
          <c:h val="5.3435114503816793E-2"/>
        </c:manualLayout>
      </c:layout>
      <c:lineChart>
        <c:grouping val="standard"/>
        <c:ser>
          <c:idx val="0"/>
          <c:order val="0"/>
          <c:tx>
            <c:strRef>
              <c:f>'Instructivo Orden'!$B$21:$P$21</c:f>
              <c:strCache>
                <c:ptCount val="1"/>
                <c:pt idx="0">
                  <c:v>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'Instructivo Orden'!$U$21:$AI$21</c:f>
              <c:numCache>
                <c:formatCode>#,##0</c:formatCode>
                <c:ptCount val="15"/>
              </c:numCache>
            </c:numRef>
          </c:val>
        </c:ser>
        <c:marker val="1"/>
        <c:axId val="52195712"/>
        <c:axId val="52197632"/>
      </c:lineChart>
      <c:catAx>
        <c:axId val="521957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2197632"/>
        <c:crosses val="autoZero"/>
        <c:auto val="1"/>
        <c:lblAlgn val="ctr"/>
        <c:lblOffset val="100"/>
      </c:catAx>
      <c:valAx>
        <c:axId val="52197632"/>
        <c:scaling>
          <c:orientation val="minMax"/>
        </c:scaling>
        <c:axPos val="l"/>
        <c:numFmt formatCode="#,##0" sourceLinked="1"/>
        <c:tickLblPos val="nextTo"/>
        <c:crossAx val="521957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1'!$B$15:$P$15</c:f>
              <c:strCache>
                <c:ptCount val="1"/>
                <c:pt idx="0">
                  <c:v>18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1'!$U$15:$AI$15</c:f>
              <c:numCache>
                <c:formatCode>#,##0</c:formatCode>
                <c:ptCount val="15"/>
              </c:numCache>
            </c:numRef>
          </c:val>
        </c:ser>
        <c:marker val="1"/>
        <c:axId val="54897664"/>
        <c:axId val="54899840"/>
      </c:lineChart>
      <c:catAx>
        <c:axId val="548976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4899840"/>
        <c:crosses val="autoZero"/>
        <c:auto val="1"/>
        <c:lblAlgn val="ctr"/>
        <c:lblOffset val="100"/>
      </c:catAx>
      <c:valAx>
        <c:axId val="54899840"/>
        <c:scaling>
          <c:orientation val="minMax"/>
        </c:scaling>
        <c:axPos val="l"/>
        <c:numFmt formatCode="#,##0" sourceLinked="1"/>
        <c:tickLblPos val="nextTo"/>
        <c:crossAx val="548976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1'!$B$16:$P$16</c:f>
              <c:strCache>
                <c:ptCount val="1"/>
                <c:pt idx="0">
                  <c:v>19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1'!$U$16:$AI$16</c:f>
              <c:numCache>
                <c:formatCode>#,##0</c:formatCode>
                <c:ptCount val="15"/>
              </c:numCache>
            </c:numRef>
          </c:val>
        </c:ser>
        <c:marker val="1"/>
        <c:axId val="54939648"/>
        <c:axId val="54941568"/>
      </c:lineChart>
      <c:catAx>
        <c:axId val="549396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4941568"/>
        <c:crosses val="autoZero"/>
        <c:auto val="1"/>
        <c:lblAlgn val="ctr"/>
        <c:lblOffset val="100"/>
      </c:catAx>
      <c:valAx>
        <c:axId val="54941568"/>
        <c:scaling>
          <c:orientation val="minMax"/>
        </c:scaling>
        <c:axPos val="l"/>
        <c:numFmt formatCode="#,##0" sourceLinked="1"/>
        <c:tickLblPos val="nextTo"/>
        <c:crossAx val="549396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1'!$B$17:$P$17</c:f>
              <c:strCache>
                <c:ptCount val="1"/>
                <c:pt idx="0">
                  <c:v>20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1'!$U$17:$AI$17</c:f>
              <c:numCache>
                <c:formatCode>#,##0</c:formatCode>
                <c:ptCount val="15"/>
              </c:numCache>
            </c:numRef>
          </c:val>
        </c:ser>
        <c:marker val="1"/>
        <c:axId val="54969088"/>
        <c:axId val="54971008"/>
      </c:lineChart>
      <c:catAx>
        <c:axId val="5496908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4971008"/>
        <c:crosses val="autoZero"/>
        <c:auto val="1"/>
        <c:lblAlgn val="ctr"/>
        <c:lblOffset val="100"/>
      </c:catAx>
      <c:valAx>
        <c:axId val="54971008"/>
        <c:scaling>
          <c:orientation val="minMax"/>
        </c:scaling>
        <c:axPos val="l"/>
        <c:numFmt formatCode="#,##0" sourceLinked="1"/>
        <c:tickLblPos val="nextTo"/>
        <c:crossAx val="5496908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6751269035533056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8781725888324957"/>
          <c:y val="0.51908396946564572"/>
          <c:w val="0.73604060913705582"/>
          <c:h val="0.16793893129771054"/>
        </c:manualLayout>
      </c:layout>
      <c:lineChart>
        <c:grouping val="standard"/>
        <c:ser>
          <c:idx val="0"/>
          <c:order val="0"/>
          <c:tx>
            <c:strRef>
              <c:f>'ORDEN DE CUARENTENA'!$B$15:$P$15</c:f>
              <c:strCache>
                <c:ptCount val="1"/>
                <c:pt idx="0">
                  <c:v>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CUARENTENA'!$U$15:$AI$15</c:f>
              <c:numCache>
                <c:formatCode>#,##0</c:formatCode>
                <c:ptCount val="15"/>
              </c:numCache>
            </c:numRef>
          </c:val>
        </c:ser>
        <c:marker val="1"/>
        <c:axId val="49588480"/>
        <c:axId val="49598848"/>
      </c:lineChart>
      <c:catAx>
        <c:axId val="495884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49598848"/>
        <c:crosses val="autoZero"/>
        <c:auto val="1"/>
        <c:lblAlgn val="ctr"/>
        <c:lblOffset val="100"/>
      </c:catAx>
      <c:valAx>
        <c:axId val="49598848"/>
        <c:scaling>
          <c:orientation val="minMax"/>
        </c:scaling>
        <c:axPos val="l"/>
        <c:numFmt formatCode="#,##0" sourceLinked="1"/>
        <c:tickLblPos val="nextTo"/>
        <c:crossAx val="495884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1'!$B$18:$P$18</c:f>
              <c:strCache>
                <c:ptCount val="1"/>
                <c:pt idx="0">
                  <c:v>21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1'!$U$18:$AI$18</c:f>
              <c:numCache>
                <c:formatCode>#,##0</c:formatCode>
                <c:ptCount val="15"/>
              </c:numCache>
            </c:numRef>
          </c:val>
        </c:ser>
        <c:marker val="1"/>
        <c:axId val="55129600"/>
        <c:axId val="55131520"/>
      </c:lineChart>
      <c:catAx>
        <c:axId val="5512960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131520"/>
        <c:crosses val="autoZero"/>
        <c:auto val="1"/>
        <c:lblAlgn val="ctr"/>
        <c:lblOffset val="100"/>
      </c:catAx>
      <c:valAx>
        <c:axId val="55131520"/>
        <c:scaling>
          <c:orientation val="minMax"/>
        </c:scaling>
        <c:axPos val="l"/>
        <c:numFmt formatCode="#,##0" sourceLinked="1"/>
        <c:tickLblPos val="nextTo"/>
        <c:crossAx val="5512960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1'!$B$19:$P$19</c:f>
              <c:strCache>
                <c:ptCount val="1"/>
                <c:pt idx="0">
                  <c:v>22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1'!$U$19:$AI$19</c:f>
              <c:numCache>
                <c:formatCode>#,##0</c:formatCode>
                <c:ptCount val="15"/>
              </c:numCache>
            </c:numRef>
          </c:val>
        </c:ser>
        <c:marker val="1"/>
        <c:axId val="55175424"/>
        <c:axId val="55177600"/>
      </c:lineChart>
      <c:catAx>
        <c:axId val="551754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177600"/>
        <c:crosses val="autoZero"/>
        <c:auto val="1"/>
        <c:lblAlgn val="ctr"/>
        <c:lblOffset val="100"/>
      </c:catAx>
      <c:valAx>
        <c:axId val="55177600"/>
        <c:scaling>
          <c:orientation val="minMax"/>
        </c:scaling>
        <c:axPos val="l"/>
        <c:numFmt formatCode="#,##0" sourceLinked="1"/>
        <c:tickLblPos val="nextTo"/>
        <c:crossAx val="551754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1'!$B$20:$P$20</c:f>
              <c:strCache>
                <c:ptCount val="1"/>
                <c:pt idx="0">
                  <c:v>23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1'!$U$20:$AI$20</c:f>
              <c:numCache>
                <c:formatCode>#,##0</c:formatCode>
                <c:ptCount val="15"/>
              </c:numCache>
            </c:numRef>
          </c:val>
        </c:ser>
        <c:marker val="1"/>
        <c:axId val="55192576"/>
        <c:axId val="55202944"/>
      </c:lineChart>
      <c:catAx>
        <c:axId val="551925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202944"/>
        <c:crosses val="autoZero"/>
        <c:auto val="1"/>
        <c:lblAlgn val="ctr"/>
        <c:lblOffset val="100"/>
      </c:catAx>
      <c:valAx>
        <c:axId val="55202944"/>
        <c:scaling>
          <c:orientation val="minMax"/>
        </c:scaling>
        <c:axPos val="l"/>
        <c:numFmt formatCode="#,##0" sourceLinked="1"/>
        <c:tickLblPos val="nextTo"/>
        <c:crossAx val="551925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1'!$B$21:$P$21</c:f>
              <c:strCache>
                <c:ptCount val="1"/>
                <c:pt idx="0">
                  <c:v>24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1'!$U$21:$AI$21</c:f>
              <c:numCache>
                <c:formatCode>#,##0</c:formatCode>
                <c:ptCount val="15"/>
              </c:numCache>
            </c:numRef>
          </c:val>
        </c:ser>
        <c:marker val="1"/>
        <c:axId val="55230464"/>
        <c:axId val="55232384"/>
      </c:lineChart>
      <c:catAx>
        <c:axId val="552304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232384"/>
        <c:crosses val="autoZero"/>
        <c:auto val="1"/>
        <c:lblAlgn val="ctr"/>
        <c:lblOffset val="100"/>
      </c:catAx>
      <c:valAx>
        <c:axId val="55232384"/>
        <c:scaling>
          <c:orientation val="minMax"/>
        </c:scaling>
        <c:axPos val="l"/>
        <c:numFmt formatCode="#,##0" sourceLinked="1"/>
        <c:tickLblPos val="nextTo"/>
        <c:crossAx val="552304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1'!$B$22:$P$22</c:f>
              <c:strCache>
                <c:ptCount val="1"/>
                <c:pt idx="0">
                  <c:v>25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1'!$U$22:$AI$22</c:f>
              <c:numCache>
                <c:formatCode>#,##0</c:formatCode>
                <c:ptCount val="15"/>
              </c:numCache>
            </c:numRef>
          </c:val>
        </c:ser>
        <c:marker val="1"/>
        <c:axId val="55255808"/>
        <c:axId val="55257728"/>
      </c:lineChart>
      <c:catAx>
        <c:axId val="552558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257728"/>
        <c:crosses val="autoZero"/>
        <c:auto val="1"/>
        <c:lblAlgn val="ctr"/>
        <c:lblOffset val="100"/>
      </c:catAx>
      <c:valAx>
        <c:axId val="55257728"/>
        <c:scaling>
          <c:orientation val="minMax"/>
        </c:scaling>
        <c:axPos val="l"/>
        <c:numFmt formatCode="#,##0" sourceLinked="1"/>
        <c:tickLblPos val="nextTo"/>
        <c:crossAx val="552558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1'!$B$23:$P$23</c:f>
              <c:strCache>
                <c:ptCount val="1"/>
                <c:pt idx="0">
                  <c:v>26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1'!$U$23:$AI$23</c:f>
              <c:numCache>
                <c:formatCode>#,##0</c:formatCode>
                <c:ptCount val="15"/>
              </c:numCache>
            </c:numRef>
          </c:val>
        </c:ser>
        <c:marker val="1"/>
        <c:axId val="55281152"/>
        <c:axId val="55283072"/>
      </c:lineChart>
      <c:catAx>
        <c:axId val="5528115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5283072"/>
        <c:crosses val="autoZero"/>
        <c:auto val="1"/>
        <c:lblAlgn val="ctr"/>
        <c:lblOffset val="100"/>
      </c:catAx>
      <c:valAx>
        <c:axId val="55283072"/>
        <c:scaling>
          <c:orientation val="minMax"/>
        </c:scaling>
        <c:axPos val="l"/>
        <c:numFmt formatCode="#,##0" sourceLinked="1"/>
        <c:tickLblPos val="nextTo"/>
        <c:crossAx val="5528115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1'!$B$24:$P$24</c:f>
              <c:strCache>
                <c:ptCount val="1"/>
                <c:pt idx="0">
                  <c:v>27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1'!$U$24:$AI$24</c:f>
              <c:numCache>
                <c:formatCode>#,##0</c:formatCode>
                <c:ptCount val="15"/>
              </c:numCache>
            </c:numRef>
          </c:val>
        </c:ser>
        <c:marker val="1"/>
        <c:axId val="56371456"/>
        <c:axId val="56381824"/>
      </c:lineChart>
      <c:catAx>
        <c:axId val="563714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6381824"/>
        <c:crosses val="autoZero"/>
        <c:auto val="1"/>
        <c:lblAlgn val="ctr"/>
        <c:lblOffset val="100"/>
      </c:catAx>
      <c:valAx>
        <c:axId val="56381824"/>
        <c:scaling>
          <c:orientation val="minMax"/>
        </c:scaling>
        <c:axPos val="l"/>
        <c:numFmt formatCode="#,##0" sourceLinked="1"/>
        <c:tickLblPos val="nextTo"/>
        <c:crossAx val="563714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1'!$B$25:$P$25</c:f>
              <c:strCache>
                <c:ptCount val="1"/>
                <c:pt idx="0">
                  <c:v>28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1'!$U$25:$AI$25</c:f>
              <c:numCache>
                <c:formatCode>#,##0</c:formatCode>
                <c:ptCount val="15"/>
              </c:numCache>
            </c:numRef>
          </c:val>
        </c:ser>
        <c:marker val="1"/>
        <c:axId val="56388608"/>
        <c:axId val="56427648"/>
      </c:lineChart>
      <c:catAx>
        <c:axId val="563886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6427648"/>
        <c:crosses val="autoZero"/>
        <c:auto val="1"/>
        <c:lblAlgn val="ctr"/>
        <c:lblOffset val="100"/>
      </c:catAx>
      <c:valAx>
        <c:axId val="56427648"/>
        <c:scaling>
          <c:orientation val="minMax"/>
        </c:scaling>
        <c:axPos val="l"/>
        <c:numFmt formatCode="#,##0" sourceLinked="1"/>
        <c:tickLblPos val="nextTo"/>
        <c:crossAx val="563886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1'!$B$26:$P$26</c:f>
              <c:strCache>
                <c:ptCount val="1"/>
                <c:pt idx="0">
                  <c:v>29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1'!$U$26:$AI$26</c:f>
              <c:numCache>
                <c:formatCode>#,##0</c:formatCode>
                <c:ptCount val="15"/>
              </c:numCache>
            </c:numRef>
          </c:val>
        </c:ser>
        <c:marker val="1"/>
        <c:axId val="56442880"/>
        <c:axId val="56444800"/>
      </c:lineChart>
      <c:catAx>
        <c:axId val="5644288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6444800"/>
        <c:crosses val="autoZero"/>
        <c:auto val="1"/>
        <c:lblAlgn val="ctr"/>
        <c:lblOffset val="100"/>
      </c:catAx>
      <c:valAx>
        <c:axId val="56444800"/>
        <c:scaling>
          <c:orientation val="minMax"/>
        </c:scaling>
        <c:axPos val="l"/>
        <c:numFmt formatCode="#,##0" sourceLinked="1"/>
        <c:tickLblPos val="nextTo"/>
        <c:crossAx val="5644288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1'!$B$27:$P$27</c:f>
              <c:strCache>
                <c:ptCount val="1"/>
                <c:pt idx="0">
                  <c:v>30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1'!$U$27:$AI$27</c:f>
              <c:numCache>
                <c:formatCode>#,##0</c:formatCode>
                <c:ptCount val="15"/>
              </c:numCache>
            </c:numRef>
          </c:val>
        </c:ser>
        <c:marker val="1"/>
        <c:axId val="56476416"/>
        <c:axId val="56478336"/>
      </c:lineChart>
      <c:catAx>
        <c:axId val="564764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6478336"/>
        <c:crosses val="autoZero"/>
        <c:auto val="1"/>
        <c:lblAlgn val="ctr"/>
        <c:lblOffset val="100"/>
      </c:catAx>
      <c:valAx>
        <c:axId val="56478336"/>
        <c:scaling>
          <c:orientation val="minMax"/>
        </c:scaling>
        <c:axPos val="l"/>
        <c:numFmt formatCode="#,##0" sourceLinked="1"/>
        <c:tickLblPos val="nextTo"/>
        <c:crossAx val="564764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3775544522143432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816365932831269"/>
          <c:y val="0.51908396946564572"/>
          <c:w val="0.76530802900796446"/>
          <c:h val="0.16793893129771054"/>
        </c:manualLayout>
      </c:layout>
      <c:lineChart>
        <c:grouping val="standard"/>
        <c:ser>
          <c:idx val="0"/>
          <c:order val="0"/>
          <c:tx>
            <c:strRef>
              <c:f>'ORDEN DE CUARENTENA'!$B$14:$P$14</c:f>
              <c:strCache>
                <c:ptCount val="1"/>
                <c:pt idx="0">
                  <c:v>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CUARENTENA'!$U$14:$AI$14</c:f>
              <c:numCache>
                <c:formatCode>#,##0</c:formatCode>
                <c:ptCount val="15"/>
              </c:numCache>
            </c:numRef>
          </c:val>
        </c:ser>
        <c:marker val="1"/>
        <c:axId val="50416640"/>
        <c:axId val="50427008"/>
      </c:lineChart>
      <c:catAx>
        <c:axId val="504166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427008"/>
        <c:crosses val="autoZero"/>
        <c:auto val="1"/>
        <c:lblAlgn val="ctr"/>
        <c:lblOffset val="100"/>
      </c:catAx>
      <c:valAx>
        <c:axId val="50427008"/>
        <c:scaling>
          <c:orientation val="minMax"/>
        </c:scaling>
        <c:axPos val="l"/>
        <c:numFmt formatCode="#,##0" sourceLinked="1"/>
        <c:tickLblPos val="nextTo"/>
        <c:crossAx val="504166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1'!$B$28:$P$28</c:f>
              <c:strCache>
                <c:ptCount val="1"/>
                <c:pt idx="0">
                  <c:v>31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1'!$U$28:$AI$28</c:f>
              <c:numCache>
                <c:formatCode>#,##0</c:formatCode>
                <c:ptCount val="15"/>
              </c:numCache>
            </c:numRef>
          </c:val>
        </c:ser>
        <c:marker val="1"/>
        <c:axId val="71644672"/>
        <c:axId val="71646592"/>
      </c:lineChart>
      <c:catAx>
        <c:axId val="716446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646592"/>
        <c:crosses val="autoZero"/>
        <c:auto val="1"/>
        <c:lblAlgn val="ctr"/>
        <c:lblOffset val="100"/>
      </c:catAx>
      <c:valAx>
        <c:axId val="71646592"/>
        <c:scaling>
          <c:orientation val="minMax"/>
        </c:scaling>
        <c:axPos val="l"/>
        <c:numFmt formatCode="#,##0" sourceLinked="1"/>
        <c:tickLblPos val="nextTo"/>
        <c:crossAx val="716446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1'!$B$29:$P$29</c:f>
              <c:strCache>
                <c:ptCount val="1"/>
                <c:pt idx="0">
                  <c:v>32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1'!$U$29:$AI$29</c:f>
              <c:numCache>
                <c:formatCode>#,##0</c:formatCode>
                <c:ptCount val="15"/>
              </c:numCache>
            </c:numRef>
          </c:val>
        </c:ser>
        <c:marker val="1"/>
        <c:axId val="71690496"/>
        <c:axId val="71692672"/>
      </c:lineChart>
      <c:catAx>
        <c:axId val="716904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692672"/>
        <c:crosses val="autoZero"/>
        <c:auto val="1"/>
        <c:lblAlgn val="ctr"/>
        <c:lblOffset val="100"/>
      </c:catAx>
      <c:valAx>
        <c:axId val="71692672"/>
        <c:scaling>
          <c:orientation val="minMax"/>
        </c:scaling>
        <c:axPos val="l"/>
        <c:numFmt formatCode="#,##0" sourceLinked="1"/>
        <c:tickLblPos val="nextTo"/>
        <c:crossAx val="716904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1'!$B$30:$P$30</c:f>
              <c:strCache>
                <c:ptCount val="1"/>
                <c:pt idx="0">
                  <c:v>33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1'!$U$30:$AI$30</c:f>
              <c:numCache>
                <c:formatCode>#,##0</c:formatCode>
                <c:ptCount val="15"/>
              </c:numCache>
            </c:numRef>
          </c:val>
        </c:ser>
        <c:marker val="1"/>
        <c:axId val="71568384"/>
        <c:axId val="71578752"/>
      </c:lineChart>
      <c:catAx>
        <c:axId val="715683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578752"/>
        <c:crosses val="autoZero"/>
        <c:auto val="1"/>
        <c:lblAlgn val="ctr"/>
        <c:lblOffset val="100"/>
      </c:catAx>
      <c:valAx>
        <c:axId val="71578752"/>
        <c:scaling>
          <c:orientation val="minMax"/>
        </c:scaling>
        <c:axPos val="l"/>
        <c:numFmt formatCode="#,##0" sourceLinked="1"/>
        <c:tickLblPos val="nextTo"/>
        <c:crossAx val="715683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1'!$B$31:$P$31</c:f>
              <c:strCache>
                <c:ptCount val="1"/>
                <c:pt idx="0">
                  <c:v>34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1'!$U$31:$AI$31</c:f>
              <c:numCache>
                <c:formatCode>#,##0</c:formatCode>
                <c:ptCount val="15"/>
              </c:numCache>
            </c:numRef>
          </c:val>
        </c:ser>
        <c:marker val="1"/>
        <c:axId val="71602176"/>
        <c:axId val="71604096"/>
      </c:lineChart>
      <c:catAx>
        <c:axId val="716021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604096"/>
        <c:crosses val="autoZero"/>
        <c:auto val="1"/>
        <c:lblAlgn val="ctr"/>
        <c:lblOffset val="100"/>
      </c:catAx>
      <c:valAx>
        <c:axId val="71604096"/>
        <c:scaling>
          <c:orientation val="minMax"/>
        </c:scaling>
        <c:axPos val="l"/>
        <c:numFmt formatCode="#,##0" sourceLinked="1"/>
        <c:tickLblPos val="nextTo"/>
        <c:crossAx val="716021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1'!$B$32:$P$32</c:f>
              <c:strCache>
                <c:ptCount val="1"/>
                <c:pt idx="0">
                  <c:v>35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1'!$U$32:$AI$32</c:f>
              <c:numCache>
                <c:formatCode>#,##0</c:formatCode>
                <c:ptCount val="15"/>
              </c:numCache>
            </c:numRef>
          </c:val>
        </c:ser>
        <c:marker val="1"/>
        <c:axId val="71774976"/>
        <c:axId val="71776896"/>
      </c:lineChart>
      <c:catAx>
        <c:axId val="717749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776896"/>
        <c:crosses val="autoZero"/>
        <c:auto val="1"/>
        <c:lblAlgn val="ctr"/>
        <c:lblOffset val="100"/>
      </c:catAx>
      <c:valAx>
        <c:axId val="71776896"/>
        <c:scaling>
          <c:orientation val="minMax"/>
        </c:scaling>
        <c:axPos val="l"/>
        <c:numFmt formatCode="#,##0" sourceLinked="1"/>
        <c:tickLblPos val="nextTo"/>
        <c:crossAx val="717749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1'!$B$33:$P$33</c:f>
              <c:strCache>
                <c:ptCount val="1"/>
                <c:pt idx="0">
                  <c:v>36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1'!$U$33:$AI$33</c:f>
              <c:numCache>
                <c:formatCode>#,##0</c:formatCode>
                <c:ptCount val="15"/>
              </c:numCache>
            </c:numRef>
          </c:val>
        </c:ser>
        <c:marker val="1"/>
        <c:axId val="71820800"/>
        <c:axId val="71822720"/>
      </c:lineChart>
      <c:catAx>
        <c:axId val="7182080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822720"/>
        <c:crosses val="autoZero"/>
        <c:auto val="1"/>
        <c:lblAlgn val="ctr"/>
        <c:lblOffset val="100"/>
      </c:catAx>
      <c:valAx>
        <c:axId val="71822720"/>
        <c:scaling>
          <c:orientation val="minMax"/>
        </c:scaling>
        <c:axPos val="l"/>
        <c:numFmt formatCode="#,##0" sourceLinked="1"/>
        <c:tickLblPos val="nextTo"/>
        <c:crossAx val="7182080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1'!$B$34:$P$34</c:f>
              <c:strCache>
                <c:ptCount val="1"/>
                <c:pt idx="0">
                  <c:v>37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1'!$U$34:$AI$34</c:f>
              <c:numCache>
                <c:formatCode>#,##0</c:formatCode>
                <c:ptCount val="15"/>
              </c:numCache>
            </c:numRef>
          </c:val>
        </c:ser>
        <c:marker val="1"/>
        <c:axId val="71707264"/>
        <c:axId val="71721728"/>
      </c:lineChart>
      <c:catAx>
        <c:axId val="717072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71721728"/>
        <c:crosses val="autoZero"/>
        <c:auto val="1"/>
        <c:lblAlgn val="ctr"/>
        <c:lblOffset val="100"/>
      </c:catAx>
      <c:valAx>
        <c:axId val="71721728"/>
        <c:scaling>
          <c:orientation val="minMax"/>
        </c:scaling>
        <c:axPos val="l"/>
        <c:numFmt formatCode="#,##0" sourceLinked="1"/>
        <c:tickLblPos val="nextTo"/>
        <c:crossAx val="717072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1'!$B$35:$P$35</c:f>
              <c:strCache>
                <c:ptCount val="1"/>
                <c:pt idx="0">
                  <c:v>38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1'!$U$35:$AI$35</c:f>
              <c:numCache>
                <c:formatCode>#,##0</c:formatCode>
                <c:ptCount val="15"/>
              </c:numCache>
            </c:numRef>
          </c:val>
        </c:ser>
        <c:marker val="1"/>
        <c:axId val="71757184"/>
        <c:axId val="81729024"/>
      </c:lineChart>
      <c:catAx>
        <c:axId val="717571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1729024"/>
        <c:crosses val="autoZero"/>
        <c:auto val="1"/>
        <c:lblAlgn val="ctr"/>
        <c:lblOffset val="100"/>
      </c:catAx>
      <c:valAx>
        <c:axId val="81729024"/>
        <c:scaling>
          <c:orientation val="minMax"/>
        </c:scaling>
        <c:axPos val="l"/>
        <c:numFmt formatCode="#,##0" sourceLinked="1"/>
        <c:tickLblPos val="nextTo"/>
        <c:crossAx val="717571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1'!$B$36:$P$36</c:f>
              <c:strCache>
                <c:ptCount val="1"/>
                <c:pt idx="0">
                  <c:v>39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1'!$U$36:$AI$36</c:f>
              <c:numCache>
                <c:formatCode>#,##0</c:formatCode>
                <c:ptCount val="15"/>
              </c:numCache>
            </c:numRef>
          </c:val>
        </c:ser>
        <c:marker val="1"/>
        <c:axId val="81744256"/>
        <c:axId val="81746176"/>
      </c:lineChart>
      <c:catAx>
        <c:axId val="817442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1746176"/>
        <c:crosses val="autoZero"/>
        <c:auto val="1"/>
        <c:lblAlgn val="ctr"/>
        <c:lblOffset val="100"/>
      </c:catAx>
      <c:valAx>
        <c:axId val="81746176"/>
        <c:scaling>
          <c:orientation val="minMax"/>
        </c:scaling>
        <c:axPos val="l"/>
        <c:numFmt formatCode="#,##0" sourceLinked="1"/>
        <c:tickLblPos val="nextTo"/>
        <c:crossAx val="817442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1'!$B$37:$P$37</c:f>
              <c:strCache>
                <c:ptCount val="1"/>
                <c:pt idx="0">
                  <c:v>40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1'!$U$37:$AI$37</c:f>
              <c:numCache>
                <c:formatCode>#,##0</c:formatCode>
                <c:ptCount val="15"/>
              </c:numCache>
            </c:numRef>
          </c:val>
        </c:ser>
        <c:marker val="1"/>
        <c:axId val="81773696"/>
        <c:axId val="81775616"/>
      </c:lineChart>
      <c:catAx>
        <c:axId val="817736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1775616"/>
        <c:crosses val="autoZero"/>
        <c:auto val="1"/>
        <c:lblAlgn val="ctr"/>
        <c:lblOffset val="100"/>
      </c:catAx>
      <c:valAx>
        <c:axId val="81775616"/>
        <c:scaling>
          <c:orientation val="minMax"/>
        </c:scaling>
        <c:axPos val="l"/>
        <c:numFmt formatCode="#,##0" sourceLinked="1"/>
        <c:tickLblPos val="nextTo"/>
        <c:crossAx val="817736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5075413874582663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1515532637404104"/>
          <c:w val="0.76884610760371475"/>
          <c:h val="0.17424371333239719"/>
        </c:manualLayout>
      </c:layout>
      <c:lineChart>
        <c:grouping val="standard"/>
        <c:ser>
          <c:idx val="0"/>
          <c:order val="0"/>
          <c:tx>
            <c:strRef>
              <c:f>'ORDEN DE CUARENTENA'!$B$18:$P$18</c:f>
              <c:strCache>
                <c:ptCount val="1"/>
                <c:pt idx="0">
                  <c:v>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CUARENTENA'!$U$18:$AI$18</c:f>
              <c:numCache>
                <c:formatCode>#,##0</c:formatCode>
                <c:ptCount val="15"/>
              </c:numCache>
            </c:numRef>
          </c:val>
        </c:ser>
        <c:marker val="1"/>
        <c:axId val="50454528"/>
        <c:axId val="50456448"/>
      </c:lineChart>
      <c:catAx>
        <c:axId val="504545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456448"/>
        <c:crosses val="autoZero"/>
        <c:auto val="1"/>
        <c:lblAlgn val="ctr"/>
        <c:lblOffset val="100"/>
      </c:catAx>
      <c:valAx>
        <c:axId val="50456448"/>
        <c:scaling>
          <c:orientation val="minMax"/>
        </c:scaling>
        <c:axPos val="l"/>
        <c:numFmt formatCode="#,##0" sourceLinked="1"/>
        <c:tickLblPos val="nextTo"/>
        <c:crossAx val="504545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7287554195671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1'!$B$38:$P$38</c:f>
              <c:strCache>
                <c:ptCount val="1"/>
                <c:pt idx="0">
                  <c:v>41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1'!$U$38:$AI$38</c:f>
              <c:numCache>
                <c:formatCode>#,##0</c:formatCode>
                <c:ptCount val="15"/>
              </c:numCache>
            </c:numRef>
          </c:val>
        </c:ser>
        <c:marker val="1"/>
        <c:axId val="81806848"/>
        <c:axId val="81808768"/>
      </c:lineChart>
      <c:catAx>
        <c:axId val="818068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1808768"/>
        <c:crosses val="autoZero"/>
        <c:auto val="1"/>
        <c:lblAlgn val="ctr"/>
        <c:lblOffset val="100"/>
      </c:catAx>
      <c:valAx>
        <c:axId val="81808768"/>
        <c:scaling>
          <c:orientation val="minMax"/>
        </c:scaling>
        <c:axPos val="l"/>
        <c:numFmt formatCode="#,##0" sourceLinked="1"/>
        <c:tickLblPos val="nextTo"/>
        <c:crossAx val="818068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1'!$B$39:$P$39</c:f>
              <c:strCache>
                <c:ptCount val="1"/>
                <c:pt idx="0">
                  <c:v>42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1'!$U$39:$AI$39</c:f>
              <c:numCache>
                <c:formatCode>#,##0</c:formatCode>
                <c:ptCount val="15"/>
              </c:numCache>
            </c:numRef>
          </c:val>
        </c:ser>
        <c:marker val="1"/>
        <c:axId val="81840384"/>
        <c:axId val="81846656"/>
      </c:lineChart>
      <c:catAx>
        <c:axId val="818403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1846656"/>
        <c:crosses val="autoZero"/>
        <c:auto val="1"/>
        <c:lblAlgn val="ctr"/>
        <c:lblOffset val="100"/>
      </c:catAx>
      <c:valAx>
        <c:axId val="81846656"/>
        <c:scaling>
          <c:orientation val="minMax"/>
        </c:scaling>
        <c:axPos val="l"/>
        <c:numFmt formatCode="#,##0" sourceLinked="1"/>
        <c:tickLblPos val="nextTo"/>
        <c:crossAx val="818403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2'!$B$15:$P$15</c:f>
              <c:strCache>
                <c:ptCount val="1"/>
                <c:pt idx="0">
                  <c:v>43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2'!$U$15:$AI$15</c:f>
              <c:numCache>
                <c:formatCode>#,##0</c:formatCode>
                <c:ptCount val="15"/>
              </c:numCache>
            </c:numRef>
          </c:val>
        </c:ser>
        <c:marker val="1"/>
        <c:axId val="82022784"/>
        <c:axId val="82024704"/>
      </c:lineChart>
      <c:catAx>
        <c:axId val="820227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024704"/>
        <c:crosses val="autoZero"/>
        <c:auto val="1"/>
        <c:lblAlgn val="ctr"/>
        <c:lblOffset val="100"/>
      </c:catAx>
      <c:valAx>
        <c:axId val="82024704"/>
        <c:scaling>
          <c:orientation val="minMax"/>
        </c:scaling>
        <c:axPos val="l"/>
        <c:numFmt formatCode="#,##0" sourceLinked="1"/>
        <c:tickLblPos val="nextTo"/>
        <c:crossAx val="820227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2'!$B$19:$P$19</c:f>
              <c:strCache>
                <c:ptCount val="1"/>
                <c:pt idx="0">
                  <c:v>47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2'!$U$19:$AI$19</c:f>
              <c:numCache>
                <c:formatCode>#,##0</c:formatCode>
                <c:ptCount val="15"/>
              </c:numCache>
            </c:numRef>
          </c:val>
        </c:ser>
        <c:marker val="1"/>
        <c:axId val="82048128"/>
        <c:axId val="82050048"/>
      </c:lineChart>
      <c:catAx>
        <c:axId val="8204812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050048"/>
        <c:crosses val="autoZero"/>
        <c:auto val="1"/>
        <c:lblAlgn val="ctr"/>
        <c:lblOffset val="100"/>
      </c:catAx>
      <c:valAx>
        <c:axId val="82050048"/>
        <c:scaling>
          <c:orientation val="minMax"/>
        </c:scaling>
        <c:axPos val="l"/>
        <c:numFmt formatCode="#,##0" sourceLinked="1"/>
        <c:tickLblPos val="nextTo"/>
        <c:crossAx val="8204812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2'!$B$23:$P$23</c:f>
              <c:strCache>
                <c:ptCount val="1"/>
                <c:pt idx="0">
                  <c:v>51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2'!$U$23:$AI$23</c:f>
              <c:numCache>
                <c:formatCode>#,##0</c:formatCode>
                <c:ptCount val="15"/>
              </c:numCache>
            </c:numRef>
          </c:val>
        </c:ser>
        <c:marker val="1"/>
        <c:axId val="82343808"/>
        <c:axId val="82345984"/>
      </c:lineChart>
      <c:catAx>
        <c:axId val="823438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345984"/>
        <c:crosses val="autoZero"/>
        <c:auto val="1"/>
        <c:lblAlgn val="ctr"/>
        <c:lblOffset val="100"/>
      </c:catAx>
      <c:valAx>
        <c:axId val="82345984"/>
        <c:scaling>
          <c:orientation val="minMax"/>
        </c:scaling>
        <c:axPos val="l"/>
        <c:numFmt formatCode="#,##0" sourceLinked="1"/>
        <c:tickLblPos val="nextTo"/>
        <c:crossAx val="823438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2'!$B$27:$P$27</c:f>
              <c:strCache>
                <c:ptCount val="1"/>
                <c:pt idx="0">
                  <c:v>55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2'!$U$27:$AI$27</c:f>
              <c:numCache>
                <c:formatCode>#,##0</c:formatCode>
                <c:ptCount val="15"/>
              </c:numCache>
            </c:numRef>
          </c:val>
        </c:ser>
        <c:marker val="1"/>
        <c:axId val="82356864"/>
        <c:axId val="82191104"/>
      </c:lineChart>
      <c:catAx>
        <c:axId val="823568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191104"/>
        <c:crosses val="autoZero"/>
        <c:auto val="1"/>
        <c:lblAlgn val="ctr"/>
        <c:lblOffset val="100"/>
      </c:catAx>
      <c:valAx>
        <c:axId val="82191104"/>
        <c:scaling>
          <c:orientation val="minMax"/>
        </c:scaling>
        <c:axPos val="l"/>
        <c:numFmt formatCode="#,##0" sourceLinked="1"/>
        <c:tickLblPos val="nextTo"/>
        <c:crossAx val="823568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2'!$B$31:$P$31</c:f>
              <c:strCache>
                <c:ptCount val="1"/>
                <c:pt idx="0">
                  <c:v>59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2'!$U$31:$AI$31</c:f>
              <c:numCache>
                <c:formatCode>#,##0</c:formatCode>
                <c:ptCount val="15"/>
              </c:numCache>
            </c:numRef>
          </c:val>
        </c:ser>
        <c:marker val="1"/>
        <c:axId val="82210176"/>
        <c:axId val="82212352"/>
      </c:lineChart>
      <c:catAx>
        <c:axId val="822101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212352"/>
        <c:crosses val="autoZero"/>
        <c:auto val="1"/>
        <c:lblAlgn val="ctr"/>
        <c:lblOffset val="100"/>
      </c:catAx>
      <c:valAx>
        <c:axId val="82212352"/>
        <c:scaling>
          <c:orientation val="minMax"/>
        </c:scaling>
        <c:axPos val="l"/>
        <c:numFmt formatCode="#,##0" sourceLinked="1"/>
        <c:tickLblPos val="nextTo"/>
        <c:crossAx val="822101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2'!$B$35:$P$35</c:f>
              <c:strCache>
                <c:ptCount val="1"/>
                <c:pt idx="0">
                  <c:v>63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2'!$U$35:$AI$35</c:f>
              <c:numCache>
                <c:formatCode>#,##0</c:formatCode>
                <c:ptCount val="15"/>
              </c:numCache>
            </c:numRef>
          </c:val>
        </c:ser>
        <c:marker val="1"/>
        <c:axId val="82248064"/>
        <c:axId val="82249984"/>
      </c:lineChart>
      <c:catAx>
        <c:axId val="8224806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249984"/>
        <c:crosses val="autoZero"/>
        <c:auto val="1"/>
        <c:lblAlgn val="ctr"/>
        <c:lblOffset val="100"/>
      </c:catAx>
      <c:valAx>
        <c:axId val="82249984"/>
        <c:scaling>
          <c:orientation val="minMax"/>
        </c:scaling>
        <c:axPos val="l"/>
        <c:numFmt formatCode="#,##0" sourceLinked="1"/>
        <c:tickLblPos val="nextTo"/>
        <c:crossAx val="8224806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12730472465496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2'!$B$39:$P$39</c:f>
              <c:strCache>
                <c:ptCount val="1"/>
                <c:pt idx="0">
                  <c:v>67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2'!$U$39:$AI$39</c:f>
              <c:numCache>
                <c:formatCode>#,##0</c:formatCode>
                <c:ptCount val="15"/>
              </c:numCache>
            </c:numRef>
          </c:val>
        </c:ser>
        <c:marker val="1"/>
        <c:axId val="82277504"/>
        <c:axId val="82279424"/>
      </c:lineChart>
      <c:catAx>
        <c:axId val="822775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279424"/>
        <c:crosses val="autoZero"/>
        <c:auto val="1"/>
        <c:lblAlgn val="ctr"/>
        <c:lblOffset val="100"/>
      </c:catAx>
      <c:valAx>
        <c:axId val="82279424"/>
        <c:scaling>
          <c:orientation val="minMax"/>
        </c:scaling>
        <c:axPos val="l"/>
        <c:numFmt formatCode="#,##0" sourceLinked="1"/>
        <c:tickLblPos val="nextTo"/>
        <c:crossAx val="822775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2'!$B$16:$P$16</c:f>
              <c:strCache>
                <c:ptCount val="1"/>
                <c:pt idx="0">
                  <c:v>44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2'!$U$16:$AI$16</c:f>
              <c:numCache>
                <c:formatCode>#,##0</c:formatCode>
                <c:ptCount val="15"/>
              </c:numCache>
            </c:numRef>
          </c:val>
        </c:ser>
        <c:marker val="1"/>
        <c:axId val="82384768"/>
        <c:axId val="82391040"/>
      </c:lineChart>
      <c:catAx>
        <c:axId val="8238476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391040"/>
        <c:crosses val="autoZero"/>
        <c:auto val="1"/>
        <c:lblAlgn val="ctr"/>
        <c:lblOffset val="100"/>
      </c:catAx>
      <c:valAx>
        <c:axId val="82391040"/>
        <c:scaling>
          <c:orientation val="minMax"/>
        </c:scaling>
        <c:axPos val="l"/>
        <c:numFmt formatCode="#,##0" sourceLinked="1"/>
        <c:tickLblPos val="nextTo"/>
        <c:crossAx val="8238476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24500000000000041"/>
          <c:y val="5.30306953620338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00000000000044"/>
          <c:y val="0.6363683443444037"/>
          <c:w val="0.77000000000000235"/>
          <c:h val="5.3030695362033822E-2"/>
        </c:manualLayout>
      </c:layout>
      <c:lineChart>
        <c:grouping val="standard"/>
        <c:ser>
          <c:idx val="0"/>
          <c:order val="0"/>
          <c:tx>
            <c:strRef>
              <c:f>'ORDEN DE CUARENTENA'!$B$19:$P$19</c:f>
              <c:strCache>
                <c:ptCount val="1"/>
                <c:pt idx="0">
                  <c:v>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cat>
            <c:numRef>
              <c:f>'ORDEN DE CUARENTENA'!$U$13:$AI$13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'ORDEN DE CUARENTENA'!$U$19:$AI$19</c:f>
              <c:numCache>
                <c:formatCode>#,##0</c:formatCode>
                <c:ptCount val="15"/>
              </c:numCache>
            </c:numRef>
          </c:val>
        </c:ser>
        <c:marker val="1"/>
        <c:axId val="50496256"/>
        <c:axId val="50498176"/>
      </c:lineChart>
      <c:catAx>
        <c:axId val="504962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498176"/>
        <c:crosses val="autoZero"/>
        <c:auto val="1"/>
        <c:lblAlgn val="ctr"/>
        <c:lblOffset val="100"/>
      </c:catAx>
      <c:valAx>
        <c:axId val="50498176"/>
        <c:scaling>
          <c:orientation val="minMax"/>
        </c:scaling>
        <c:axPos val="l"/>
        <c:numFmt formatCode="#,##0" sourceLinked="1"/>
        <c:tickLblPos val="nextTo"/>
        <c:crossAx val="504962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2'!$B$17:$P$17</c:f>
              <c:strCache>
                <c:ptCount val="1"/>
                <c:pt idx="0">
                  <c:v>45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2'!$U$17:$AI$17</c:f>
              <c:numCache>
                <c:formatCode>#,##0</c:formatCode>
                <c:ptCount val="15"/>
              </c:numCache>
            </c:numRef>
          </c:val>
        </c:ser>
        <c:marker val="1"/>
        <c:axId val="82406016"/>
        <c:axId val="82412288"/>
      </c:lineChart>
      <c:catAx>
        <c:axId val="824060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412288"/>
        <c:crosses val="autoZero"/>
        <c:auto val="1"/>
        <c:lblAlgn val="ctr"/>
        <c:lblOffset val="100"/>
      </c:catAx>
      <c:valAx>
        <c:axId val="82412288"/>
        <c:scaling>
          <c:orientation val="minMax"/>
        </c:scaling>
        <c:axPos val="l"/>
        <c:numFmt formatCode="#,##0" sourceLinked="1"/>
        <c:tickLblPos val="nextTo"/>
        <c:crossAx val="824060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2'!$B$18:$P$18</c:f>
              <c:strCache>
                <c:ptCount val="1"/>
                <c:pt idx="0">
                  <c:v>46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2'!$U$18:$AI$18</c:f>
              <c:numCache>
                <c:formatCode>#,##0</c:formatCode>
                <c:ptCount val="15"/>
              </c:numCache>
            </c:numRef>
          </c:val>
        </c:ser>
        <c:marker val="1"/>
        <c:axId val="82443648"/>
        <c:axId val="82449920"/>
      </c:lineChart>
      <c:catAx>
        <c:axId val="824436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449920"/>
        <c:crosses val="autoZero"/>
        <c:auto val="1"/>
        <c:lblAlgn val="ctr"/>
        <c:lblOffset val="100"/>
      </c:catAx>
      <c:valAx>
        <c:axId val="82449920"/>
        <c:scaling>
          <c:orientation val="minMax"/>
        </c:scaling>
        <c:axPos val="l"/>
        <c:numFmt formatCode="#,##0" sourceLinked="1"/>
        <c:tickLblPos val="nextTo"/>
        <c:crossAx val="824436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2'!$B$20:$P$20</c:f>
              <c:strCache>
                <c:ptCount val="1"/>
                <c:pt idx="0">
                  <c:v>48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2'!$U$20:$AI$20</c:f>
              <c:numCache>
                <c:formatCode>#,##0</c:formatCode>
                <c:ptCount val="15"/>
              </c:numCache>
            </c:numRef>
          </c:val>
        </c:ser>
        <c:marker val="1"/>
        <c:axId val="82485632"/>
        <c:axId val="82487552"/>
      </c:lineChart>
      <c:catAx>
        <c:axId val="8248563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487552"/>
        <c:crosses val="autoZero"/>
        <c:auto val="1"/>
        <c:lblAlgn val="ctr"/>
        <c:lblOffset val="100"/>
      </c:catAx>
      <c:valAx>
        <c:axId val="82487552"/>
        <c:scaling>
          <c:orientation val="minMax"/>
        </c:scaling>
        <c:axPos val="l"/>
        <c:numFmt formatCode="#,##0" sourceLinked="1"/>
        <c:tickLblPos val="nextTo"/>
        <c:crossAx val="8248563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2'!$B$21:$P$21</c:f>
              <c:strCache>
                <c:ptCount val="1"/>
                <c:pt idx="0">
                  <c:v>49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2'!$U$21:$AI$21</c:f>
              <c:numCache>
                <c:formatCode>#,##0</c:formatCode>
                <c:ptCount val="15"/>
              </c:numCache>
            </c:numRef>
          </c:val>
        </c:ser>
        <c:marker val="1"/>
        <c:axId val="82515072"/>
        <c:axId val="82516992"/>
      </c:lineChart>
      <c:catAx>
        <c:axId val="825150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516992"/>
        <c:crosses val="autoZero"/>
        <c:auto val="1"/>
        <c:lblAlgn val="ctr"/>
        <c:lblOffset val="100"/>
      </c:catAx>
      <c:valAx>
        <c:axId val="82516992"/>
        <c:scaling>
          <c:orientation val="minMax"/>
        </c:scaling>
        <c:axPos val="l"/>
        <c:numFmt formatCode="#,##0" sourceLinked="1"/>
        <c:tickLblPos val="nextTo"/>
        <c:crossAx val="825150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2'!$B$22:$P$22</c:f>
              <c:strCache>
                <c:ptCount val="1"/>
                <c:pt idx="0">
                  <c:v>50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2'!$U$22:$AI$22</c:f>
              <c:numCache>
                <c:formatCode>#,##0</c:formatCode>
                <c:ptCount val="15"/>
              </c:numCache>
            </c:numRef>
          </c:val>
        </c:ser>
        <c:marker val="1"/>
        <c:axId val="82540416"/>
        <c:axId val="82563072"/>
      </c:lineChart>
      <c:catAx>
        <c:axId val="825404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563072"/>
        <c:crosses val="autoZero"/>
        <c:auto val="1"/>
        <c:lblAlgn val="ctr"/>
        <c:lblOffset val="100"/>
      </c:catAx>
      <c:valAx>
        <c:axId val="82563072"/>
        <c:scaling>
          <c:orientation val="minMax"/>
        </c:scaling>
        <c:axPos val="l"/>
        <c:numFmt formatCode="#,##0" sourceLinked="1"/>
        <c:tickLblPos val="nextTo"/>
        <c:crossAx val="825404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2'!$B$24:$P$24</c:f>
              <c:strCache>
                <c:ptCount val="1"/>
                <c:pt idx="0">
                  <c:v>52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2'!$U$24:$AI$24</c:f>
              <c:numCache>
                <c:formatCode>#,##0</c:formatCode>
                <c:ptCount val="15"/>
              </c:numCache>
            </c:numRef>
          </c:val>
        </c:ser>
        <c:marker val="1"/>
        <c:axId val="82578048"/>
        <c:axId val="82584320"/>
      </c:lineChart>
      <c:catAx>
        <c:axId val="825780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584320"/>
        <c:crosses val="autoZero"/>
        <c:auto val="1"/>
        <c:lblAlgn val="ctr"/>
        <c:lblOffset val="100"/>
      </c:catAx>
      <c:valAx>
        <c:axId val="82584320"/>
        <c:scaling>
          <c:orientation val="minMax"/>
        </c:scaling>
        <c:axPos val="l"/>
        <c:numFmt formatCode="#,##0" sourceLinked="1"/>
        <c:tickLblPos val="nextTo"/>
        <c:crossAx val="825780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2'!$B$25:$P$25</c:f>
              <c:strCache>
                <c:ptCount val="1"/>
                <c:pt idx="0">
                  <c:v>53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2'!$U$25:$AI$25</c:f>
              <c:numCache>
                <c:formatCode>#,##0</c:formatCode>
                <c:ptCount val="15"/>
              </c:numCache>
            </c:numRef>
          </c:val>
        </c:ser>
        <c:marker val="1"/>
        <c:axId val="82599296"/>
        <c:axId val="82613760"/>
      </c:lineChart>
      <c:catAx>
        <c:axId val="8259929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613760"/>
        <c:crosses val="autoZero"/>
        <c:auto val="1"/>
        <c:lblAlgn val="ctr"/>
        <c:lblOffset val="100"/>
      </c:catAx>
      <c:valAx>
        <c:axId val="82613760"/>
        <c:scaling>
          <c:orientation val="minMax"/>
        </c:scaling>
        <c:axPos val="l"/>
        <c:numFmt formatCode="#,##0" sourceLinked="1"/>
        <c:tickLblPos val="nextTo"/>
        <c:crossAx val="8259929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2'!$B$26:$P$26</c:f>
              <c:strCache>
                <c:ptCount val="1"/>
                <c:pt idx="0">
                  <c:v>54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2'!$U$26:$AI$26</c:f>
              <c:numCache>
                <c:formatCode>#,##0</c:formatCode>
                <c:ptCount val="15"/>
              </c:numCache>
            </c:numRef>
          </c:val>
        </c:ser>
        <c:marker val="1"/>
        <c:axId val="82710912"/>
        <c:axId val="82712832"/>
      </c:lineChart>
      <c:catAx>
        <c:axId val="8271091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712832"/>
        <c:crosses val="autoZero"/>
        <c:auto val="1"/>
        <c:lblAlgn val="ctr"/>
        <c:lblOffset val="100"/>
      </c:catAx>
      <c:valAx>
        <c:axId val="82712832"/>
        <c:scaling>
          <c:orientation val="minMax"/>
        </c:scaling>
        <c:axPos val="l"/>
        <c:numFmt formatCode="#,##0" sourceLinked="1"/>
        <c:tickLblPos val="nextTo"/>
        <c:crossAx val="8271091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2'!$B$28:$P$28</c:f>
              <c:strCache>
                <c:ptCount val="1"/>
                <c:pt idx="0">
                  <c:v>56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2'!$U$28:$AI$28</c:f>
              <c:numCache>
                <c:formatCode>#,##0</c:formatCode>
                <c:ptCount val="15"/>
              </c:numCache>
            </c:numRef>
          </c:val>
        </c:ser>
        <c:marker val="1"/>
        <c:axId val="82740352"/>
        <c:axId val="82742272"/>
      </c:lineChart>
      <c:catAx>
        <c:axId val="8274035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742272"/>
        <c:crosses val="autoZero"/>
        <c:auto val="1"/>
        <c:lblAlgn val="ctr"/>
        <c:lblOffset val="100"/>
      </c:catAx>
      <c:valAx>
        <c:axId val="82742272"/>
        <c:scaling>
          <c:orientation val="minMax"/>
        </c:scaling>
        <c:axPos val="l"/>
        <c:numFmt formatCode="#,##0" sourceLinked="1"/>
        <c:tickLblPos val="nextTo"/>
        <c:crossAx val="8274035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2'!$B$29:$P$29</c:f>
              <c:strCache>
                <c:ptCount val="1"/>
                <c:pt idx="0">
                  <c:v>57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2'!$U$29:$AI$29</c:f>
              <c:numCache>
                <c:formatCode>#,##0</c:formatCode>
                <c:ptCount val="15"/>
              </c:numCache>
            </c:numRef>
          </c:val>
        </c:ser>
        <c:marker val="1"/>
        <c:axId val="85272448"/>
        <c:axId val="85286912"/>
      </c:lineChart>
      <c:catAx>
        <c:axId val="852724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5286912"/>
        <c:crosses val="autoZero"/>
        <c:auto val="1"/>
        <c:lblAlgn val="ctr"/>
        <c:lblOffset val="100"/>
      </c:catAx>
      <c:valAx>
        <c:axId val="85286912"/>
        <c:scaling>
          <c:orientation val="minMax"/>
        </c:scaling>
        <c:axPos val="l"/>
        <c:numFmt formatCode="#,##0" sourceLinked="1"/>
        <c:tickLblPos val="nextTo"/>
        <c:crossAx val="852724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3930415939909541"/>
          <c:y val="5.34351145038167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422960504899841"/>
          <c:y val="0.51908396946564572"/>
          <c:w val="0.77114802524499482"/>
          <c:h val="0.16793893129771054"/>
        </c:manualLayout>
      </c:layout>
      <c:lineChart>
        <c:grouping val="standard"/>
        <c:ser>
          <c:idx val="0"/>
          <c:order val="0"/>
          <c:tx>
            <c:strRef>
              <c:f>'ORDEN DE CUARENTENA'!$B$20:$P$20</c:f>
              <c:strCache>
                <c:ptCount val="1"/>
                <c:pt idx="0">
                  <c:v>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CUARENTENA'!$U$20:$AI$20</c:f>
              <c:numCache>
                <c:formatCode>#,##0</c:formatCode>
                <c:ptCount val="15"/>
              </c:numCache>
            </c:numRef>
          </c:val>
        </c:ser>
        <c:marker val="1"/>
        <c:axId val="50517504"/>
        <c:axId val="50519424"/>
      </c:lineChart>
      <c:catAx>
        <c:axId val="5051750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519424"/>
        <c:crosses val="autoZero"/>
        <c:auto val="1"/>
        <c:lblAlgn val="ctr"/>
        <c:lblOffset val="100"/>
      </c:catAx>
      <c:valAx>
        <c:axId val="50519424"/>
        <c:scaling>
          <c:orientation val="minMax"/>
        </c:scaling>
        <c:axPos val="l"/>
        <c:numFmt formatCode="#,##0" sourceLinked="1"/>
        <c:tickLblPos val="nextTo"/>
        <c:crossAx val="5051750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2'!$B$30:$P$30</c:f>
              <c:strCache>
                <c:ptCount val="1"/>
                <c:pt idx="0">
                  <c:v>58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2'!$U$30:$AI$30</c:f>
              <c:numCache>
                <c:formatCode>#,##0</c:formatCode>
                <c:ptCount val="15"/>
              </c:numCache>
            </c:numRef>
          </c:val>
        </c:ser>
        <c:marker val="1"/>
        <c:axId val="85305984"/>
        <c:axId val="85312256"/>
      </c:lineChart>
      <c:catAx>
        <c:axId val="853059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5312256"/>
        <c:crosses val="autoZero"/>
        <c:auto val="1"/>
        <c:lblAlgn val="ctr"/>
        <c:lblOffset val="100"/>
      </c:catAx>
      <c:valAx>
        <c:axId val="85312256"/>
        <c:scaling>
          <c:orientation val="minMax"/>
        </c:scaling>
        <c:axPos val="l"/>
        <c:numFmt formatCode="#,##0" sourceLinked="1"/>
        <c:tickLblPos val="nextTo"/>
        <c:crossAx val="853059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2'!$B$32:$P$32</c:f>
              <c:strCache>
                <c:ptCount val="1"/>
                <c:pt idx="0">
                  <c:v>60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2'!$U$32:$AI$32</c:f>
              <c:numCache>
                <c:formatCode>#,##0</c:formatCode>
                <c:ptCount val="15"/>
              </c:numCache>
            </c:numRef>
          </c:val>
        </c:ser>
        <c:marker val="1"/>
        <c:axId val="82661376"/>
        <c:axId val="82663296"/>
      </c:lineChart>
      <c:catAx>
        <c:axId val="8266137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663296"/>
        <c:crosses val="autoZero"/>
        <c:auto val="1"/>
        <c:lblAlgn val="ctr"/>
        <c:lblOffset val="100"/>
      </c:catAx>
      <c:valAx>
        <c:axId val="82663296"/>
        <c:scaling>
          <c:orientation val="minMax"/>
        </c:scaling>
        <c:axPos val="l"/>
        <c:numFmt formatCode="#,##0" sourceLinked="1"/>
        <c:tickLblPos val="nextTo"/>
        <c:crossAx val="8266137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2'!$B$33:$P$33</c:f>
              <c:strCache>
                <c:ptCount val="1"/>
                <c:pt idx="0">
                  <c:v>61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2'!$U$33:$AI$33</c:f>
              <c:numCache>
                <c:formatCode>#,##0</c:formatCode>
                <c:ptCount val="15"/>
              </c:numCache>
            </c:numRef>
          </c:val>
        </c:ser>
        <c:marker val="1"/>
        <c:axId val="82686720"/>
        <c:axId val="82688640"/>
      </c:lineChart>
      <c:catAx>
        <c:axId val="8268672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688640"/>
        <c:crosses val="autoZero"/>
        <c:auto val="1"/>
        <c:lblAlgn val="ctr"/>
        <c:lblOffset val="100"/>
      </c:catAx>
      <c:valAx>
        <c:axId val="82688640"/>
        <c:scaling>
          <c:orientation val="minMax"/>
        </c:scaling>
        <c:axPos val="l"/>
        <c:numFmt formatCode="#,##0" sourceLinked="1"/>
        <c:tickLblPos val="nextTo"/>
        <c:crossAx val="8268672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2'!$B$34:$P$34</c:f>
              <c:strCache>
                <c:ptCount val="1"/>
                <c:pt idx="0">
                  <c:v>62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2'!$U$34:$AI$34</c:f>
              <c:numCache>
                <c:formatCode>#,##0</c:formatCode>
                <c:ptCount val="15"/>
              </c:numCache>
            </c:numRef>
          </c:val>
        </c:ser>
        <c:marker val="1"/>
        <c:axId val="82703872"/>
        <c:axId val="82705792"/>
      </c:lineChart>
      <c:catAx>
        <c:axId val="827038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2705792"/>
        <c:crosses val="autoZero"/>
        <c:auto val="1"/>
        <c:lblAlgn val="ctr"/>
        <c:lblOffset val="100"/>
      </c:catAx>
      <c:valAx>
        <c:axId val="82705792"/>
        <c:scaling>
          <c:orientation val="minMax"/>
        </c:scaling>
        <c:axPos val="l"/>
        <c:numFmt formatCode="#,##0" sourceLinked="1"/>
        <c:tickLblPos val="nextTo"/>
        <c:crossAx val="827038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2'!$B$36:$P$36</c:f>
              <c:strCache>
                <c:ptCount val="1"/>
                <c:pt idx="0">
                  <c:v>64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2'!$U$36:$AI$36</c:f>
              <c:numCache>
                <c:formatCode>#,##0</c:formatCode>
                <c:ptCount val="15"/>
              </c:numCache>
            </c:numRef>
          </c:val>
        </c:ser>
        <c:marker val="1"/>
        <c:axId val="85358848"/>
        <c:axId val="85369216"/>
      </c:lineChart>
      <c:catAx>
        <c:axId val="8535884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5369216"/>
        <c:crosses val="autoZero"/>
        <c:auto val="1"/>
        <c:lblAlgn val="ctr"/>
        <c:lblOffset val="100"/>
      </c:catAx>
      <c:valAx>
        <c:axId val="85369216"/>
        <c:scaling>
          <c:orientation val="minMax"/>
        </c:scaling>
        <c:axPos val="l"/>
        <c:numFmt formatCode="#,##0" sourceLinked="1"/>
        <c:tickLblPos val="nextTo"/>
        <c:crossAx val="8535884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685279187817396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2'!$B$37:$P$37</c:f>
              <c:strCache>
                <c:ptCount val="1"/>
                <c:pt idx="0">
                  <c:v>65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2'!$U$37:$AI$37</c:f>
              <c:numCache>
                <c:formatCode>#,##0</c:formatCode>
                <c:ptCount val="15"/>
              </c:numCache>
            </c:numRef>
          </c:val>
        </c:ser>
        <c:marker val="1"/>
        <c:axId val="85383808"/>
        <c:axId val="85418752"/>
      </c:lineChart>
      <c:catAx>
        <c:axId val="853838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5418752"/>
        <c:crosses val="autoZero"/>
        <c:auto val="1"/>
        <c:lblAlgn val="ctr"/>
        <c:lblOffset val="100"/>
      </c:catAx>
      <c:valAx>
        <c:axId val="85418752"/>
        <c:scaling>
          <c:orientation val="minMax"/>
        </c:scaling>
        <c:axPos val="l"/>
        <c:numFmt formatCode="#,##0" sourceLinked="1"/>
        <c:tickLblPos val="nextTo"/>
        <c:crossAx val="853838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54769643552873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2'!$B$38:$P$38</c:f>
              <c:strCache>
                <c:ptCount val="1"/>
                <c:pt idx="0">
                  <c:v>66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2'!$U$38:$AI$38</c:f>
              <c:numCache>
                <c:formatCode>#,##0</c:formatCode>
                <c:ptCount val="15"/>
              </c:numCache>
            </c:numRef>
          </c:val>
        </c:ser>
        <c:marker val="1"/>
        <c:axId val="85425536"/>
        <c:axId val="85431808"/>
      </c:lineChart>
      <c:catAx>
        <c:axId val="8542553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85431808"/>
        <c:crosses val="autoZero"/>
        <c:auto val="1"/>
        <c:lblAlgn val="ctr"/>
        <c:lblOffset val="100"/>
      </c:catAx>
      <c:valAx>
        <c:axId val="85431808"/>
        <c:scaling>
          <c:orientation val="minMax"/>
        </c:scaling>
        <c:axPos val="l"/>
        <c:numFmt formatCode="#,##0" sourceLinked="1"/>
        <c:tickLblPos val="nextTo"/>
        <c:crossAx val="8542553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3'!$B$15:$P$15</c:f>
              <c:strCache>
                <c:ptCount val="1"/>
                <c:pt idx="0">
                  <c:v>68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3'!$U$15:$AI$15</c:f>
              <c:numCache>
                <c:formatCode>#,##0</c:formatCode>
                <c:ptCount val="15"/>
              </c:numCache>
            </c:numRef>
          </c:val>
        </c:ser>
        <c:marker val="1"/>
        <c:axId val="51418624"/>
        <c:axId val="51420544"/>
      </c:lineChart>
      <c:catAx>
        <c:axId val="5141862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1420544"/>
        <c:crosses val="autoZero"/>
        <c:auto val="1"/>
        <c:lblAlgn val="ctr"/>
        <c:lblOffset val="100"/>
      </c:catAx>
      <c:valAx>
        <c:axId val="51420544"/>
        <c:scaling>
          <c:orientation val="minMax"/>
        </c:scaling>
        <c:axPos val="l"/>
        <c:numFmt formatCode="#,##0" sourceLinked="1"/>
        <c:tickLblPos val="nextTo"/>
        <c:crossAx val="5141862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3'!$B$16:$P$16</c:f>
              <c:strCache>
                <c:ptCount val="1"/>
                <c:pt idx="0">
                  <c:v>69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3'!$U$16:$AI$16</c:f>
              <c:numCache>
                <c:formatCode>#,##0</c:formatCode>
                <c:ptCount val="15"/>
              </c:numCache>
            </c:numRef>
          </c:val>
        </c:ser>
        <c:marker val="1"/>
        <c:axId val="51439872"/>
        <c:axId val="90055040"/>
      </c:lineChart>
      <c:catAx>
        <c:axId val="514398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055040"/>
        <c:crosses val="autoZero"/>
        <c:auto val="1"/>
        <c:lblAlgn val="ctr"/>
        <c:lblOffset val="100"/>
      </c:catAx>
      <c:valAx>
        <c:axId val="90055040"/>
        <c:scaling>
          <c:orientation val="minMax"/>
        </c:scaling>
        <c:axPos val="l"/>
        <c:numFmt formatCode="#,##0" sourceLinked="1"/>
        <c:tickLblPos val="nextTo"/>
        <c:crossAx val="514398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3'!$B$17:$P$17</c:f>
              <c:strCache>
                <c:ptCount val="1"/>
                <c:pt idx="0">
                  <c:v>70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3'!$U$17:$AI$17</c:f>
              <c:numCache>
                <c:formatCode>#,##0</c:formatCode>
                <c:ptCount val="15"/>
              </c:numCache>
            </c:numRef>
          </c:val>
        </c:ser>
        <c:marker val="1"/>
        <c:axId val="90078208"/>
        <c:axId val="90084480"/>
      </c:lineChart>
      <c:catAx>
        <c:axId val="9007820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084480"/>
        <c:crosses val="autoZero"/>
        <c:auto val="1"/>
        <c:lblAlgn val="ctr"/>
        <c:lblOffset val="100"/>
      </c:catAx>
      <c:valAx>
        <c:axId val="90084480"/>
        <c:scaling>
          <c:orientation val="minMax"/>
        </c:scaling>
        <c:axPos val="l"/>
        <c:numFmt formatCode="#,##0" sourceLinked="1"/>
        <c:tickLblPos val="nextTo"/>
        <c:crossAx val="9007820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18090496649499169"/>
          <c:y val="5.882374060683530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577927670401986"/>
          <c:y val="0.50000179515809962"/>
          <c:w val="0.76884610760371475"/>
          <c:h val="0.19853012454806895"/>
        </c:manualLayout>
      </c:layout>
      <c:lineChart>
        <c:grouping val="standard"/>
        <c:ser>
          <c:idx val="0"/>
          <c:order val="0"/>
          <c:tx>
            <c:strRef>
              <c:f>'ORDEN DE CUARENTENA'!$B$22:$P$22</c:f>
              <c:strCache>
                <c:ptCount val="1"/>
                <c:pt idx="0">
                  <c:v>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'ORDEN DE CUARENTENA'!$U$22:$AI$22</c:f>
              <c:numCache>
                <c:formatCode>#,##0</c:formatCode>
                <c:ptCount val="15"/>
              </c:numCache>
            </c:numRef>
          </c:val>
        </c:ser>
        <c:marker val="1"/>
        <c:axId val="50562944"/>
        <c:axId val="50565120"/>
      </c:lineChart>
      <c:catAx>
        <c:axId val="5056294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50565120"/>
        <c:crosses val="autoZero"/>
        <c:auto val="1"/>
        <c:lblAlgn val="ctr"/>
        <c:lblOffset val="100"/>
      </c:catAx>
      <c:valAx>
        <c:axId val="50565120"/>
        <c:scaling>
          <c:orientation val="minMax"/>
        </c:scaling>
        <c:axPos val="l"/>
        <c:numFmt formatCode="#,##0" sourceLinked="1"/>
        <c:tickLblPos val="nextTo"/>
        <c:crossAx val="5056294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3'!$B$18:$P$18</c:f>
              <c:strCache>
                <c:ptCount val="1"/>
                <c:pt idx="0">
                  <c:v>71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3'!$U$18:$AI$18</c:f>
              <c:numCache>
                <c:formatCode>#,##0</c:formatCode>
                <c:ptCount val="15"/>
              </c:numCache>
            </c:numRef>
          </c:val>
        </c:ser>
        <c:marker val="1"/>
        <c:axId val="90095616"/>
        <c:axId val="90097536"/>
      </c:lineChart>
      <c:catAx>
        <c:axId val="9009561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097536"/>
        <c:crosses val="autoZero"/>
        <c:auto val="1"/>
        <c:lblAlgn val="ctr"/>
        <c:lblOffset val="100"/>
      </c:catAx>
      <c:valAx>
        <c:axId val="90097536"/>
        <c:scaling>
          <c:orientation val="minMax"/>
        </c:scaling>
        <c:axPos val="l"/>
        <c:numFmt formatCode="#,##0" sourceLinked="1"/>
        <c:tickLblPos val="nextTo"/>
        <c:crossAx val="9009561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3'!$B$19:$P$19</c:f>
              <c:strCache>
                <c:ptCount val="1"/>
                <c:pt idx="0">
                  <c:v>72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3'!$U$19:$AI$19</c:f>
              <c:numCache>
                <c:formatCode>#,##0</c:formatCode>
                <c:ptCount val="15"/>
              </c:numCache>
            </c:numRef>
          </c:val>
        </c:ser>
        <c:marker val="1"/>
        <c:axId val="90329856"/>
        <c:axId val="90331776"/>
      </c:lineChart>
      <c:catAx>
        <c:axId val="90329856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331776"/>
        <c:crosses val="autoZero"/>
        <c:auto val="1"/>
        <c:lblAlgn val="ctr"/>
        <c:lblOffset val="100"/>
      </c:catAx>
      <c:valAx>
        <c:axId val="90331776"/>
        <c:scaling>
          <c:orientation val="minMax"/>
        </c:scaling>
        <c:axPos val="l"/>
        <c:numFmt formatCode="#,##0" sourceLinked="1"/>
        <c:tickLblPos val="nextTo"/>
        <c:crossAx val="90329856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3'!$B$20:$P$20</c:f>
              <c:strCache>
                <c:ptCount val="1"/>
                <c:pt idx="0">
                  <c:v>73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3'!$U$20:$AI$20</c:f>
              <c:numCache>
                <c:formatCode>#,##0</c:formatCode>
                <c:ptCount val="15"/>
              </c:numCache>
            </c:numRef>
          </c:val>
        </c:ser>
        <c:marker val="1"/>
        <c:axId val="90371584"/>
        <c:axId val="90373504"/>
      </c:lineChart>
      <c:catAx>
        <c:axId val="903715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373504"/>
        <c:crosses val="autoZero"/>
        <c:auto val="1"/>
        <c:lblAlgn val="ctr"/>
        <c:lblOffset val="100"/>
      </c:catAx>
      <c:valAx>
        <c:axId val="90373504"/>
        <c:scaling>
          <c:orientation val="minMax"/>
        </c:scaling>
        <c:axPos val="l"/>
        <c:numFmt formatCode="#,##0" sourceLinked="1"/>
        <c:tickLblPos val="nextTo"/>
        <c:crossAx val="903715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3'!$B$21:$P$21</c:f>
              <c:strCache>
                <c:ptCount val="1"/>
                <c:pt idx="0">
                  <c:v>74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3'!$U$21:$AI$21</c:f>
              <c:numCache>
                <c:formatCode>#,##0</c:formatCode>
                <c:ptCount val="15"/>
              </c:numCache>
            </c:numRef>
          </c:val>
        </c:ser>
        <c:marker val="1"/>
        <c:axId val="90405120"/>
        <c:axId val="90415488"/>
      </c:lineChart>
      <c:catAx>
        <c:axId val="9040512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415488"/>
        <c:crosses val="autoZero"/>
        <c:auto val="1"/>
        <c:lblAlgn val="ctr"/>
        <c:lblOffset val="100"/>
      </c:catAx>
      <c:valAx>
        <c:axId val="90415488"/>
        <c:scaling>
          <c:orientation val="minMax"/>
        </c:scaling>
        <c:axPos val="l"/>
        <c:numFmt formatCode="#,##0" sourceLinked="1"/>
        <c:tickLblPos val="nextTo"/>
        <c:crossAx val="9040512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3'!$B$22:$P$22</c:f>
              <c:strCache>
                <c:ptCount val="1"/>
                <c:pt idx="0">
                  <c:v>75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3'!$U$22:$AI$22</c:f>
              <c:numCache>
                <c:formatCode>#,##0</c:formatCode>
                <c:ptCount val="15"/>
              </c:numCache>
            </c:numRef>
          </c:val>
        </c:ser>
        <c:marker val="1"/>
        <c:axId val="90422272"/>
        <c:axId val="90518656"/>
      </c:lineChart>
      <c:catAx>
        <c:axId val="9042227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518656"/>
        <c:crosses val="autoZero"/>
        <c:auto val="1"/>
        <c:lblAlgn val="ctr"/>
        <c:lblOffset val="100"/>
      </c:catAx>
      <c:valAx>
        <c:axId val="90518656"/>
        <c:scaling>
          <c:orientation val="minMax"/>
        </c:scaling>
        <c:axPos val="l"/>
        <c:numFmt formatCode="#,##0" sourceLinked="1"/>
        <c:tickLblPos val="nextTo"/>
        <c:crossAx val="9042227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3'!$B$23:$P$23</c:f>
              <c:strCache>
                <c:ptCount val="1"/>
                <c:pt idx="0">
                  <c:v>76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3'!$U$23:$AI$23</c:f>
              <c:numCache>
                <c:formatCode>#,##0</c:formatCode>
                <c:ptCount val="15"/>
              </c:numCache>
            </c:numRef>
          </c:val>
        </c:ser>
        <c:marker val="1"/>
        <c:axId val="90562560"/>
        <c:axId val="90564480"/>
      </c:lineChart>
      <c:catAx>
        <c:axId val="9056256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564480"/>
        <c:crosses val="autoZero"/>
        <c:auto val="1"/>
        <c:lblAlgn val="ctr"/>
        <c:lblOffset val="100"/>
      </c:catAx>
      <c:valAx>
        <c:axId val="90564480"/>
        <c:scaling>
          <c:orientation val="minMax"/>
        </c:scaling>
        <c:axPos val="l"/>
        <c:numFmt formatCode="#,##0" sourceLinked="1"/>
        <c:tickLblPos val="nextTo"/>
        <c:crossAx val="9056256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3'!$B$24:$P$24</c:f>
              <c:strCache>
                <c:ptCount val="1"/>
                <c:pt idx="0">
                  <c:v>77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3'!$U$24:$AI$24</c:f>
              <c:numCache>
                <c:formatCode>#,##0</c:formatCode>
                <c:ptCount val="15"/>
              </c:numCache>
            </c:numRef>
          </c:val>
        </c:ser>
        <c:marker val="1"/>
        <c:axId val="90653440"/>
        <c:axId val="90655360"/>
      </c:lineChart>
      <c:catAx>
        <c:axId val="90653440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655360"/>
        <c:crosses val="autoZero"/>
        <c:auto val="1"/>
        <c:lblAlgn val="ctr"/>
        <c:lblOffset val="100"/>
      </c:catAx>
      <c:valAx>
        <c:axId val="90655360"/>
        <c:scaling>
          <c:orientation val="minMax"/>
        </c:scaling>
        <c:axPos val="l"/>
        <c:numFmt formatCode="#,##0" sourceLinked="1"/>
        <c:tickLblPos val="nextTo"/>
        <c:crossAx val="90653440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408276387806129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3'!$B$25:$P$25</c:f>
              <c:strCache>
                <c:ptCount val="1"/>
                <c:pt idx="0">
                  <c:v>78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3'!$U$25:$AI$25</c:f>
              <c:numCache>
                <c:formatCode>#,##0</c:formatCode>
                <c:ptCount val="15"/>
              </c:numCache>
            </c:numRef>
          </c:val>
        </c:ser>
        <c:marker val="1"/>
        <c:axId val="90678784"/>
        <c:axId val="90680704"/>
      </c:lineChart>
      <c:catAx>
        <c:axId val="90678784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680704"/>
        <c:crosses val="autoZero"/>
        <c:auto val="1"/>
        <c:lblAlgn val="ctr"/>
        <c:lblOffset val="100"/>
      </c:catAx>
      <c:valAx>
        <c:axId val="90680704"/>
        <c:scaling>
          <c:orientation val="minMax"/>
        </c:scaling>
        <c:axPos val="l"/>
        <c:numFmt formatCode="#,##0" sourceLinked="1"/>
        <c:tickLblPos val="nextTo"/>
        <c:crossAx val="90678784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500000000000002"/>
          <c:y val="5.4687500000000014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3'!$B$26:$P$26</c:f>
              <c:strCache>
                <c:ptCount val="1"/>
                <c:pt idx="0">
                  <c:v>79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3'!$U$26:$AI$26</c:f>
              <c:numCache>
                <c:formatCode>#,##0</c:formatCode>
                <c:ptCount val="15"/>
              </c:numCache>
            </c:numRef>
          </c:val>
        </c:ser>
        <c:marker val="1"/>
        <c:axId val="90700032"/>
        <c:axId val="90706304"/>
      </c:lineChart>
      <c:catAx>
        <c:axId val="90700032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706304"/>
        <c:crosses val="autoZero"/>
        <c:auto val="1"/>
        <c:lblAlgn val="ctr"/>
        <c:lblOffset val="100"/>
      </c:catAx>
      <c:valAx>
        <c:axId val="90706304"/>
        <c:scaling>
          <c:orientation val="minMax"/>
        </c:scaling>
        <c:axPos val="l"/>
        <c:numFmt formatCode="#,##0" sourceLinked="1"/>
        <c:tickLblPos val="nextTo"/>
        <c:crossAx val="90700032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L"/>
  <c:chart>
    <c:title>
      <c:layout>
        <c:manualLayout>
          <c:xMode val="edge"/>
          <c:yMode val="edge"/>
          <c:x val="0.45360824742268041"/>
          <c:y val="5.5118322151521827E-2"/>
        </c:manualLayout>
      </c:layout>
      <c:spPr>
        <a:noFill/>
        <a:ln w="25400">
          <a:noFill/>
        </a:ln>
      </c:spPr>
    </c:title>
    <c:plotArea>
      <c:layout/>
      <c:lineChart>
        <c:grouping val="standard"/>
        <c:ser>
          <c:idx val="0"/>
          <c:order val="0"/>
          <c:tx>
            <c:strRef>
              <c:f>'ANEXO 3'!$B$27:$P$27</c:f>
              <c:strCache>
                <c:ptCount val="1"/>
                <c:pt idx="0">
                  <c:v>80</c:v>
                </c:pt>
              </c:strCache>
            </c:strRef>
          </c:tx>
          <c:spPr>
            <a:ln w="15875" cmpd="dbl">
              <a:solidFill>
                <a:sysClr val="windowText" lastClr="000000"/>
              </a:solidFill>
              <a:prstDash val="sysDot"/>
            </a:ln>
          </c:spPr>
          <c:marker>
            <c:symbol val="diamond"/>
            <c:size val="4"/>
            <c:spPr>
              <a:solidFill>
                <a:schemeClr val="tx1"/>
              </a:solidFill>
            </c:spPr>
          </c:marker>
          <c:val>
            <c:numRef>
              <c:f>'ANEXO 3'!$U$27:$AI$27</c:f>
              <c:numCache>
                <c:formatCode>#,##0</c:formatCode>
                <c:ptCount val="15"/>
              </c:numCache>
            </c:numRef>
          </c:val>
        </c:ser>
        <c:marker val="1"/>
        <c:axId val="90713088"/>
        <c:axId val="90743936"/>
      </c:lineChart>
      <c:catAx>
        <c:axId val="90713088"/>
        <c:scaling>
          <c:orientation val="minMax"/>
        </c:scaling>
        <c:axPos val="b"/>
        <c:numFmt formatCode="General" sourceLinked="0"/>
        <c:tickLblPos val="nextTo"/>
        <c:spPr>
          <a:ln w="6350"/>
        </c:spPr>
        <c:crossAx val="90743936"/>
        <c:crosses val="autoZero"/>
        <c:auto val="1"/>
        <c:lblAlgn val="ctr"/>
        <c:lblOffset val="100"/>
      </c:catAx>
      <c:valAx>
        <c:axId val="90743936"/>
        <c:scaling>
          <c:orientation val="minMax"/>
        </c:scaling>
        <c:axPos val="l"/>
        <c:numFmt formatCode="#,##0" sourceLinked="1"/>
        <c:tickLblPos val="nextTo"/>
        <c:crossAx val="90713088"/>
        <c:crosses val="autoZero"/>
        <c:crossBetween val="between"/>
      </c:valAx>
    </c:plotArea>
    <c:plotVisOnly val="1"/>
    <c:dispBlanksAs val="gap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 sz="8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L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13" Type="http://schemas.openxmlformats.org/officeDocument/2006/relationships/chart" Target="../charts/chart30.xml"/><Relationship Id="rId18" Type="http://schemas.openxmlformats.org/officeDocument/2006/relationships/chart" Target="../charts/chart3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17" Type="http://schemas.openxmlformats.org/officeDocument/2006/relationships/chart" Target="../charts/chart34.xml"/><Relationship Id="rId2" Type="http://schemas.openxmlformats.org/officeDocument/2006/relationships/chart" Target="../charts/chart19.xml"/><Relationship Id="rId16" Type="http://schemas.openxmlformats.org/officeDocument/2006/relationships/chart" Target="../charts/chart33.xml"/><Relationship Id="rId1" Type="http://schemas.openxmlformats.org/officeDocument/2006/relationships/image" Target="../media/image1.jpeg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5" Type="http://schemas.openxmlformats.org/officeDocument/2006/relationships/chart" Target="../charts/chart32.xml"/><Relationship Id="rId10" Type="http://schemas.openxmlformats.org/officeDocument/2006/relationships/chart" Target="../charts/chart27.xml"/><Relationship Id="rId19" Type="http://schemas.openxmlformats.org/officeDocument/2006/relationships/chart" Target="../charts/chart36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Relationship Id="rId14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18" Type="http://schemas.openxmlformats.org/officeDocument/2006/relationships/chart" Target="../charts/chart53.xml"/><Relationship Id="rId26" Type="http://schemas.openxmlformats.org/officeDocument/2006/relationships/chart" Target="../charts/chart61.xml"/><Relationship Id="rId3" Type="http://schemas.openxmlformats.org/officeDocument/2006/relationships/chart" Target="../charts/chart38.xml"/><Relationship Id="rId21" Type="http://schemas.openxmlformats.org/officeDocument/2006/relationships/chart" Target="../charts/chart56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5" Type="http://schemas.openxmlformats.org/officeDocument/2006/relationships/chart" Target="../charts/chart60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20" Type="http://schemas.openxmlformats.org/officeDocument/2006/relationships/chart" Target="../charts/chart55.xml"/><Relationship Id="rId1" Type="http://schemas.openxmlformats.org/officeDocument/2006/relationships/image" Target="../media/image1.jpeg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24" Type="http://schemas.openxmlformats.org/officeDocument/2006/relationships/chart" Target="../charts/chart59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23" Type="http://schemas.openxmlformats.org/officeDocument/2006/relationships/chart" Target="../charts/chart58.xml"/><Relationship Id="rId10" Type="http://schemas.openxmlformats.org/officeDocument/2006/relationships/chart" Target="../charts/chart45.xml"/><Relationship Id="rId19" Type="http://schemas.openxmlformats.org/officeDocument/2006/relationships/chart" Target="../charts/chart54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Relationship Id="rId22" Type="http://schemas.openxmlformats.org/officeDocument/2006/relationships/chart" Target="../charts/chart5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26" Type="http://schemas.openxmlformats.org/officeDocument/2006/relationships/chart" Target="../charts/chart86.xml"/><Relationship Id="rId3" Type="http://schemas.openxmlformats.org/officeDocument/2006/relationships/chart" Target="../charts/chart63.xml"/><Relationship Id="rId21" Type="http://schemas.openxmlformats.org/officeDocument/2006/relationships/chart" Target="../charts/chart81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20" Type="http://schemas.openxmlformats.org/officeDocument/2006/relationships/chart" Target="../charts/chart80.xml"/><Relationship Id="rId1" Type="http://schemas.openxmlformats.org/officeDocument/2006/relationships/image" Target="../media/image1.jpeg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10" Type="http://schemas.openxmlformats.org/officeDocument/2006/relationships/chart" Target="../charts/chart70.xml"/><Relationship Id="rId19" Type="http://schemas.openxmlformats.org/officeDocument/2006/relationships/chart" Target="../charts/chart79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26" Type="http://schemas.openxmlformats.org/officeDocument/2006/relationships/chart" Target="../charts/chart111.xml"/><Relationship Id="rId3" Type="http://schemas.openxmlformats.org/officeDocument/2006/relationships/chart" Target="../charts/chart88.xml"/><Relationship Id="rId21" Type="http://schemas.openxmlformats.org/officeDocument/2006/relationships/chart" Target="../charts/chart106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5" Type="http://schemas.openxmlformats.org/officeDocument/2006/relationships/chart" Target="../charts/chart110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5.xml"/><Relationship Id="rId1" Type="http://schemas.openxmlformats.org/officeDocument/2006/relationships/image" Target="../media/image1.jpeg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24" Type="http://schemas.openxmlformats.org/officeDocument/2006/relationships/chart" Target="../charts/chart109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23" Type="http://schemas.openxmlformats.org/officeDocument/2006/relationships/chart" Target="../charts/chart108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26" Type="http://schemas.openxmlformats.org/officeDocument/2006/relationships/chart" Target="../charts/chart136.xml"/><Relationship Id="rId3" Type="http://schemas.openxmlformats.org/officeDocument/2006/relationships/chart" Target="../charts/chart113.xml"/><Relationship Id="rId21" Type="http://schemas.openxmlformats.org/officeDocument/2006/relationships/chart" Target="../charts/chart131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5" Type="http://schemas.openxmlformats.org/officeDocument/2006/relationships/chart" Target="../charts/chart135.xml"/><Relationship Id="rId2" Type="http://schemas.openxmlformats.org/officeDocument/2006/relationships/chart" Target="../charts/chart112.xml"/><Relationship Id="rId16" Type="http://schemas.openxmlformats.org/officeDocument/2006/relationships/chart" Target="../charts/chart126.xml"/><Relationship Id="rId20" Type="http://schemas.openxmlformats.org/officeDocument/2006/relationships/chart" Target="../charts/chart130.xml"/><Relationship Id="rId1" Type="http://schemas.openxmlformats.org/officeDocument/2006/relationships/image" Target="../media/image1.jpeg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24" Type="http://schemas.openxmlformats.org/officeDocument/2006/relationships/chart" Target="../charts/chart134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23" Type="http://schemas.openxmlformats.org/officeDocument/2006/relationships/chart" Target="../charts/chart133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Relationship Id="rId22" Type="http://schemas.openxmlformats.org/officeDocument/2006/relationships/chart" Target="../charts/chart1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13" Type="http://schemas.openxmlformats.org/officeDocument/2006/relationships/chart" Target="../charts/chart148.xml"/><Relationship Id="rId18" Type="http://schemas.openxmlformats.org/officeDocument/2006/relationships/chart" Target="../charts/chart153.xml"/><Relationship Id="rId26" Type="http://schemas.openxmlformats.org/officeDocument/2006/relationships/chart" Target="../charts/chart161.xml"/><Relationship Id="rId3" Type="http://schemas.openxmlformats.org/officeDocument/2006/relationships/chart" Target="../charts/chart138.xml"/><Relationship Id="rId21" Type="http://schemas.openxmlformats.org/officeDocument/2006/relationships/chart" Target="../charts/chart156.xml"/><Relationship Id="rId7" Type="http://schemas.openxmlformats.org/officeDocument/2006/relationships/chart" Target="../charts/chart142.xml"/><Relationship Id="rId12" Type="http://schemas.openxmlformats.org/officeDocument/2006/relationships/chart" Target="../charts/chart147.xml"/><Relationship Id="rId17" Type="http://schemas.openxmlformats.org/officeDocument/2006/relationships/chart" Target="../charts/chart152.xml"/><Relationship Id="rId25" Type="http://schemas.openxmlformats.org/officeDocument/2006/relationships/chart" Target="../charts/chart160.xml"/><Relationship Id="rId2" Type="http://schemas.openxmlformats.org/officeDocument/2006/relationships/chart" Target="../charts/chart137.xml"/><Relationship Id="rId16" Type="http://schemas.openxmlformats.org/officeDocument/2006/relationships/chart" Target="../charts/chart151.xml"/><Relationship Id="rId20" Type="http://schemas.openxmlformats.org/officeDocument/2006/relationships/chart" Target="../charts/chart155.xml"/><Relationship Id="rId1" Type="http://schemas.openxmlformats.org/officeDocument/2006/relationships/image" Target="../media/image1.jpeg"/><Relationship Id="rId6" Type="http://schemas.openxmlformats.org/officeDocument/2006/relationships/chart" Target="../charts/chart141.xml"/><Relationship Id="rId11" Type="http://schemas.openxmlformats.org/officeDocument/2006/relationships/chart" Target="../charts/chart146.xml"/><Relationship Id="rId24" Type="http://schemas.openxmlformats.org/officeDocument/2006/relationships/chart" Target="../charts/chart159.xml"/><Relationship Id="rId5" Type="http://schemas.openxmlformats.org/officeDocument/2006/relationships/chart" Target="../charts/chart140.xml"/><Relationship Id="rId15" Type="http://schemas.openxmlformats.org/officeDocument/2006/relationships/chart" Target="../charts/chart150.xml"/><Relationship Id="rId23" Type="http://schemas.openxmlformats.org/officeDocument/2006/relationships/chart" Target="../charts/chart158.xml"/><Relationship Id="rId10" Type="http://schemas.openxmlformats.org/officeDocument/2006/relationships/chart" Target="../charts/chart145.xml"/><Relationship Id="rId19" Type="http://schemas.openxmlformats.org/officeDocument/2006/relationships/chart" Target="../charts/chart154.xml"/><Relationship Id="rId4" Type="http://schemas.openxmlformats.org/officeDocument/2006/relationships/chart" Target="../charts/chart139.xml"/><Relationship Id="rId9" Type="http://schemas.openxmlformats.org/officeDocument/2006/relationships/chart" Target="../charts/chart144.xml"/><Relationship Id="rId14" Type="http://schemas.openxmlformats.org/officeDocument/2006/relationships/chart" Target="../charts/chart149.xml"/><Relationship Id="rId22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142875</xdr:colOff>
      <xdr:row>5</xdr:row>
      <xdr:rowOff>0</xdr:rowOff>
    </xdr:to>
    <xdr:pic>
      <xdr:nvPicPr>
        <xdr:cNvPr id="19201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62</xdr:row>
      <xdr:rowOff>76200</xdr:rowOff>
    </xdr:from>
    <xdr:to>
      <xdr:col>16</xdr:col>
      <xdr:colOff>0</xdr:colOff>
      <xdr:row>75</xdr:row>
      <xdr:rowOff>76200</xdr:rowOff>
    </xdr:to>
    <xdr:graphicFrame macro="[0]!Mortalidadperiodo_Haga_clic_en">
      <xdr:nvGraphicFramePr>
        <xdr:cNvPr id="1920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171450</xdr:colOff>
      <xdr:row>110</xdr:row>
      <xdr:rowOff>9525</xdr:rowOff>
    </xdr:from>
    <xdr:to>
      <xdr:col>39</xdr:col>
      <xdr:colOff>47625</xdr:colOff>
      <xdr:row>117</xdr:row>
      <xdr:rowOff>57150</xdr:rowOff>
    </xdr:to>
    <xdr:graphicFrame macro="[0]!Mortalidadperiodo_Haga_clic_en">
      <xdr:nvGraphicFramePr>
        <xdr:cNvPr id="1920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219075</xdr:colOff>
      <xdr:row>110</xdr:row>
      <xdr:rowOff>9525</xdr:rowOff>
    </xdr:from>
    <xdr:to>
      <xdr:col>29</xdr:col>
      <xdr:colOff>9525</xdr:colOff>
      <xdr:row>117</xdr:row>
      <xdr:rowOff>57150</xdr:rowOff>
    </xdr:to>
    <xdr:graphicFrame macro="[0]!Mortalidadperiodo_Haga_clic_en">
      <xdr:nvGraphicFramePr>
        <xdr:cNvPr id="1920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219075</xdr:colOff>
      <xdr:row>110</xdr:row>
      <xdr:rowOff>9525</xdr:rowOff>
    </xdr:from>
    <xdr:to>
      <xdr:col>17</xdr:col>
      <xdr:colOff>190500</xdr:colOff>
      <xdr:row>117</xdr:row>
      <xdr:rowOff>57150</xdr:rowOff>
    </xdr:to>
    <xdr:graphicFrame macro="[0]!Mortalidadperiodo_Haga_clic_en">
      <xdr:nvGraphicFramePr>
        <xdr:cNvPr id="1920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110</xdr:row>
      <xdr:rowOff>9525</xdr:rowOff>
    </xdr:from>
    <xdr:to>
      <xdr:col>8</xdr:col>
      <xdr:colOff>228600</xdr:colOff>
      <xdr:row>117</xdr:row>
      <xdr:rowOff>57150</xdr:rowOff>
    </xdr:to>
    <xdr:graphicFrame macro="[0]!Mortalidadperiodo_Haga_clic_en">
      <xdr:nvGraphicFramePr>
        <xdr:cNvPr id="1920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118</xdr:row>
      <xdr:rowOff>9525</xdr:rowOff>
    </xdr:from>
    <xdr:to>
      <xdr:col>9</xdr:col>
      <xdr:colOff>19050</xdr:colOff>
      <xdr:row>125</xdr:row>
      <xdr:rowOff>66675</xdr:rowOff>
    </xdr:to>
    <xdr:graphicFrame macro="[0]!Mortalidadperiodo_Haga_clic_en">
      <xdr:nvGraphicFramePr>
        <xdr:cNvPr id="1920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219075</xdr:colOff>
      <xdr:row>118</xdr:row>
      <xdr:rowOff>9525</xdr:rowOff>
    </xdr:from>
    <xdr:to>
      <xdr:col>17</xdr:col>
      <xdr:colOff>219075</xdr:colOff>
      <xdr:row>125</xdr:row>
      <xdr:rowOff>66675</xdr:rowOff>
    </xdr:to>
    <xdr:graphicFrame macro="[0]!Mortalidadperiodo_Haga_clic_en">
      <xdr:nvGraphicFramePr>
        <xdr:cNvPr id="1920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219075</xdr:colOff>
      <xdr:row>118</xdr:row>
      <xdr:rowOff>9525</xdr:rowOff>
    </xdr:from>
    <xdr:to>
      <xdr:col>29</xdr:col>
      <xdr:colOff>28575</xdr:colOff>
      <xdr:row>125</xdr:row>
      <xdr:rowOff>57150</xdr:rowOff>
    </xdr:to>
    <xdr:graphicFrame macro="[0]!Mortalidadperiodo_Haga_clic_en">
      <xdr:nvGraphicFramePr>
        <xdr:cNvPr id="1920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126</xdr:row>
      <xdr:rowOff>9525</xdr:rowOff>
    </xdr:from>
    <xdr:to>
      <xdr:col>9</xdr:col>
      <xdr:colOff>19050</xdr:colOff>
      <xdr:row>133</xdr:row>
      <xdr:rowOff>104775</xdr:rowOff>
    </xdr:to>
    <xdr:graphicFrame macro="[0]!Mortalidadperiodo_Haga_clic_en">
      <xdr:nvGraphicFramePr>
        <xdr:cNvPr id="1921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219075</xdr:colOff>
      <xdr:row>126</xdr:row>
      <xdr:rowOff>9525</xdr:rowOff>
    </xdr:from>
    <xdr:to>
      <xdr:col>17</xdr:col>
      <xdr:colOff>219075</xdr:colOff>
      <xdr:row>133</xdr:row>
      <xdr:rowOff>85725</xdr:rowOff>
    </xdr:to>
    <xdr:graphicFrame macro="[0]!Mortalidadperiodo_Haga_clic_en">
      <xdr:nvGraphicFramePr>
        <xdr:cNvPr id="1921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219075</xdr:colOff>
      <xdr:row>126</xdr:row>
      <xdr:rowOff>9525</xdr:rowOff>
    </xdr:from>
    <xdr:to>
      <xdr:col>29</xdr:col>
      <xdr:colOff>38100</xdr:colOff>
      <xdr:row>133</xdr:row>
      <xdr:rowOff>76200</xdr:rowOff>
    </xdr:to>
    <xdr:graphicFrame macro="[0]!Mortalidadperiodo_Haga_clic_en">
      <xdr:nvGraphicFramePr>
        <xdr:cNvPr id="1921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171450</xdr:colOff>
      <xdr:row>126</xdr:row>
      <xdr:rowOff>9525</xdr:rowOff>
    </xdr:from>
    <xdr:to>
      <xdr:col>39</xdr:col>
      <xdr:colOff>57150</xdr:colOff>
      <xdr:row>133</xdr:row>
      <xdr:rowOff>66675</xdr:rowOff>
    </xdr:to>
    <xdr:graphicFrame macro="[0]!Mortalidadperiodo_Haga_clic_en">
      <xdr:nvGraphicFramePr>
        <xdr:cNvPr id="1921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123825</xdr:colOff>
      <xdr:row>134</xdr:row>
      <xdr:rowOff>9525</xdr:rowOff>
    </xdr:from>
    <xdr:to>
      <xdr:col>9</xdr:col>
      <xdr:colOff>28575</xdr:colOff>
      <xdr:row>141</xdr:row>
      <xdr:rowOff>38100</xdr:rowOff>
    </xdr:to>
    <xdr:graphicFrame macro="[0]!Mortalidadperiodo_Haga_clic_en">
      <xdr:nvGraphicFramePr>
        <xdr:cNvPr id="1921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219075</xdr:colOff>
      <xdr:row>134</xdr:row>
      <xdr:rowOff>9525</xdr:rowOff>
    </xdr:from>
    <xdr:to>
      <xdr:col>17</xdr:col>
      <xdr:colOff>228600</xdr:colOff>
      <xdr:row>141</xdr:row>
      <xdr:rowOff>47625</xdr:rowOff>
    </xdr:to>
    <xdr:graphicFrame macro="[0]!Mortalidadperiodo_Haga_clic_en">
      <xdr:nvGraphicFramePr>
        <xdr:cNvPr id="1921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219075</xdr:colOff>
      <xdr:row>134</xdr:row>
      <xdr:rowOff>9525</xdr:rowOff>
    </xdr:from>
    <xdr:to>
      <xdr:col>29</xdr:col>
      <xdr:colOff>38100</xdr:colOff>
      <xdr:row>141</xdr:row>
      <xdr:rowOff>57150</xdr:rowOff>
    </xdr:to>
    <xdr:graphicFrame macro="[0]!Mortalidadperiodo_Haga_clic_en">
      <xdr:nvGraphicFramePr>
        <xdr:cNvPr id="1921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171450</xdr:colOff>
      <xdr:row>134</xdr:row>
      <xdr:rowOff>9525</xdr:rowOff>
    </xdr:from>
    <xdr:to>
      <xdr:col>39</xdr:col>
      <xdr:colOff>57150</xdr:colOff>
      <xdr:row>141</xdr:row>
      <xdr:rowOff>66675</xdr:rowOff>
    </xdr:to>
    <xdr:graphicFrame macro="[0]!Mortalidadperiodo_Haga_clic_en">
      <xdr:nvGraphicFramePr>
        <xdr:cNvPr id="1921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123825</xdr:colOff>
      <xdr:row>142</xdr:row>
      <xdr:rowOff>9525</xdr:rowOff>
    </xdr:from>
    <xdr:to>
      <xdr:col>9</xdr:col>
      <xdr:colOff>38100</xdr:colOff>
      <xdr:row>149</xdr:row>
      <xdr:rowOff>9525</xdr:rowOff>
    </xdr:to>
    <xdr:graphicFrame macro="[0]!Mortalidadperiodo_Haga_clic_en">
      <xdr:nvGraphicFramePr>
        <xdr:cNvPr id="1921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171450</xdr:colOff>
      <xdr:row>118</xdr:row>
      <xdr:rowOff>9525</xdr:rowOff>
    </xdr:from>
    <xdr:to>
      <xdr:col>39</xdr:col>
      <xdr:colOff>57150</xdr:colOff>
      <xdr:row>125</xdr:row>
      <xdr:rowOff>57150</xdr:rowOff>
    </xdr:to>
    <xdr:graphicFrame macro="[0]!Mortalidadperiodo_Haga_clic_en">
      <xdr:nvGraphicFramePr>
        <xdr:cNvPr id="1921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142875</xdr:colOff>
      <xdr:row>5</xdr:row>
      <xdr:rowOff>0</xdr:rowOff>
    </xdr:to>
    <xdr:pic>
      <xdr:nvPicPr>
        <xdr:cNvPr id="2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09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62</xdr:row>
      <xdr:rowOff>76200</xdr:rowOff>
    </xdr:from>
    <xdr:to>
      <xdr:col>16</xdr:col>
      <xdr:colOff>0</xdr:colOff>
      <xdr:row>75</xdr:row>
      <xdr:rowOff>76200</xdr:rowOff>
    </xdr:to>
    <xdr:graphicFrame macro="[0]!Mortalidadperiodo_Haga_clic_en">
      <xdr:nvGraphicFramePr>
        <xdr:cNvPr id="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171450</xdr:colOff>
      <xdr:row>110</xdr:row>
      <xdr:rowOff>9525</xdr:rowOff>
    </xdr:from>
    <xdr:to>
      <xdr:col>39</xdr:col>
      <xdr:colOff>47625</xdr:colOff>
      <xdr:row>117</xdr:row>
      <xdr:rowOff>57150</xdr:rowOff>
    </xdr:to>
    <xdr:graphicFrame macro="[0]!Mortalidadperiodo_Haga_clic_en">
      <xdr:nvGraphicFramePr>
        <xdr:cNvPr id="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219075</xdr:colOff>
      <xdr:row>110</xdr:row>
      <xdr:rowOff>9525</xdr:rowOff>
    </xdr:from>
    <xdr:to>
      <xdr:col>29</xdr:col>
      <xdr:colOff>9525</xdr:colOff>
      <xdr:row>117</xdr:row>
      <xdr:rowOff>57150</xdr:rowOff>
    </xdr:to>
    <xdr:graphicFrame macro="[0]!Mortalidadperiodo_Haga_clic_en">
      <xdr:nvGraphicFramePr>
        <xdr:cNvPr id="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219075</xdr:colOff>
      <xdr:row>110</xdr:row>
      <xdr:rowOff>9525</xdr:rowOff>
    </xdr:from>
    <xdr:to>
      <xdr:col>17</xdr:col>
      <xdr:colOff>190500</xdr:colOff>
      <xdr:row>117</xdr:row>
      <xdr:rowOff>57150</xdr:rowOff>
    </xdr:to>
    <xdr:graphicFrame macro="[0]!Mortalidadperiodo_Haga_clic_en">
      <xdr:nvGraphicFramePr>
        <xdr:cNvPr id="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110</xdr:row>
      <xdr:rowOff>9525</xdr:rowOff>
    </xdr:from>
    <xdr:to>
      <xdr:col>8</xdr:col>
      <xdr:colOff>228600</xdr:colOff>
      <xdr:row>117</xdr:row>
      <xdr:rowOff>57150</xdr:rowOff>
    </xdr:to>
    <xdr:graphicFrame macro="[0]!Mortalidadperiodo_Haga_clic_en">
      <xdr:nvGraphicFramePr>
        <xdr:cNvPr id="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118</xdr:row>
      <xdr:rowOff>9525</xdr:rowOff>
    </xdr:from>
    <xdr:to>
      <xdr:col>9</xdr:col>
      <xdr:colOff>19050</xdr:colOff>
      <xdr:row>125</xdr:row>
      <xdr:rowOff>66675</xdr:rowOff>
    </xdr:to>
    <xdr:graphicFrame macro="[0]!Mortalidadperiodo_Haga_clic_en">
      <xdr:nvGraphicFramePr>
        <xdr:cNvPr id="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219075</xdr:colOff>
      <xdr:row>118</xdr:row>
      <xdr:rowOff>9525</xdr:rowOff>
    </xdr:from>
    <xdr:to>
      <xdr:col>17</xdr:col>
      <xdr:colOff>219075</xdr:colOff>
      <xdr:row>125</xdr:row>
      <xdr:rowOff>66675</xdr:rowOff>
    </xdr:to>
    <xdr:graphicFrame macro="[0]!Mortalidadperiodo_Haga_clic_en">
      <xdr:nvGraphicFramePr>
        <xdr:cNvPr id="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219075</xdr:colOff>
      <xdr:row>118</xdr:row>
      <xdr:rowOff>9525</xdr:rowOff>
    </xdr:from>
    <xdr:to>
      <xdr:col>29</xdr:col>
      <xdr:colOff>28575</xdr:colOff>
      <xdr:row>125</xdr:row>
      <xdr:rowOff>57150</xdr:rowOff>
    </xdr:to>
    <xdr:graphicFrame macro="[0]!Mortalidadperiodo_Haga_clic_en">
      <xdr:nvGraphicFramePr>
        <xdr:cNvPr id="1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123825</xdr:colOff>
      <xdr:row>126</xdr:row>
      <xdr:rowOff>9525</xdr:rowOff>
    </xdr:from>
    <xdr:to>
      <xdr:col>9</xdr:col>
      <xdr:colOff>19050</xdr:colOff>
      <xdr:row>133</xdr:row>
      <xdr:rowOff>104775</xdr:rowOff>
    </xdr:to>
    <xdr:graphicFrame macro="[0]!Mortalidadperiodo_Haga_clic_en">
      <xdr:nvGraphicFramePr>
        <xdr:cNvPr id="1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219075</xdr:colOff>
      <xdr:row>126</xdr:row>
      <xdr:rowOff>9525</xdr:rowOff>
    </xdr:from>
    <xdr:to>
      <xdr:col>17</xdr:col>
      <xdr:colOff>219075</xdr:colOff>
      <xdr:row>133</xdr:row>
      <xdr:rowOff>85725</xdr:rowOff>
    </xdr:to>
    <xdr:graphicFrame macro="[0]!Mortalidadperiodo_Haga_clic_en">
      <xdr:nvGraphicFramePr>
        <xdr:cNvPr id="1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219075</xdr:colOff>
      <xdr:row>126</xdr:row>
      <xdr:rowOff>9525</xdr:rowOff>
    </xdr:from>
    <xdr:to>
      <xdr:col>29</xdr:col>
      <xdr:colOff>38100</xdr:colOff>
      <xdr:row>133</xdr:row>
      <xdr:rowOff>76200</xdr:rowOff>
    </xdr:to>
    <xdr:graphicFrame macro="[0]!Mortalidadperiodo_Haga_clic_en">
      <xdr:nvGraphicFramePr>
        <xdr:cNvPr id="1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171450</xdr:colOff>
      <xdr:row>126</xdr:row>
      <xdr:rowOff>9525</xdr:rowOff>
    </xdr:from>
    <xdr:to>
      <xdr:col>39</xdr:col>
      <xdr:colOff>57150</xdr:colOff>
      <xdr:row>133</xdr:row>
      <xdr:rowOff>66675</xdr:rowOff>
    </xdr:to>
    <xdr:graphicFrame macro="[0]!Mortalidadperiodo_Haga_clic_en">
      <xdr:nvGraphicFramePr>
        <xdr:cNvPr id="1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123825</xdr:colOff>
      <xdr:row>134</xdr:row>
      <xdr:rowOff>9525</xdr:rowOff>
    </xdr:from>
    <xdr:to>
      <xdr:col>9</xdr:col>
      <xdr:colOff>28575</xdr:colOff>
      <xdr:row>141</xdr:row>
      <xdr:rowOff>38100</xdr:rowOff>
    </xdr:to>
    <xdr:graphicFrame macro="[0]!Mortalidadperiodo_Haga_clic_en">
      <xdr:nvGraphicFramePr>
        <xdr:cNvPr id="1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219075</xdr:colOff>
      <xdr:row>134</xdr:row>
      <xdr:rowOff>9525</xdr:rowOff>
    </xdr:from>
    <xdr:to>
      <xdr:col>17</xdr:col>
      <xdr:colOff>228600</xdr:colOff>
      <xdr:row>141</xdr:row>
      <xdr:rowOff>47625</xdr:rowOff>
    </xdr:to>
    <xdr:graphicFrame macro="[0]!Mortalidadperiodo_Haga_clic_en">
      <xdr:nvGraphicFramePr>
        <xdr:cNvPr id="1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219075</xdr:colOff>
      <xdr:row>134</xdr:row>
      <xdr:rowOff>9525</xdr:rowOff>
    </xdr:from>
    <xdr:to>
      <xdr:col>29</xdr:col>
      <xdr:colOff>38100</xdr:colOff>
      <xdr:row>141</xdr:row>
      <xdr:rowOff>57150</xdr:rowOff>
    </xdr:to>
    <xdr:graphicFrame macro="[0]!Mortalidadperiodo_Haga_clic_en">
      <xdr:nvGraphicFramePr>
        <xdr:cNvPr id="1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171450</xdr:colOff>
      <xdr:row>134</xdr:row>
      <xdr:rowOff>9525</xdr:rowOff>
    </xdr:from>
    <xdr:to>
      <xdr:col>39</xdr:col>
      <xdr:colOff>57150</xdr:colOff>
      <xdr:row>141</xdr:row>
      <xdr:rowOff>66675</xdr:rowOff>
    </xdr:to>
    <xdr:graphicFrame macro="[0]!Mortalidadperiodo_Haga_clic_en">
      <xdr:nvGraphicFramePr>
        <xdr:cNvPr id="1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123825</xdr:colOff>
      <xdr:row>142</xdr:row>
      <xdr:rowOff>9525</xdr:rowOff>
    </xdr:from>
    <xdr:to>
      <xdr:col>9</xdr:col>
      <xdr:colOff>38100</xdr:colOff>
      <xdr:row>149</xdr:row>
      <xdr:rowOff>9525</xdr:rowOff>
    </xdr:to>
    <xdr:graphicFrame macro="[0]!Mortalidadperiodo_Haga_clic_en">
      <xdr:nvGraphicFramePr>
        <xdr:cNvPr id="1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171450</xdr:colOff>
      <xdr:row>118</xdr:row>
      <xdr:rowOff>9525</xdr:rowOff>
    </xdr:from>
    <xdr:to>
      <xdr:col>39</xdr:col>
      <xdr:colOff>57150</xdr:colOff>
      <xdr:row>125</xdr:row>
      <xdr:rowOff>57150</xdr:rowOff>
    </xdr:to>
    <xdr:graphicFrame macro="[0]!Mortalidadperiodo_Haga_clic_en">
      <xdr:nvGraphicFramePr>
        <xdr:cNvPr id="2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15875</xdr:colOff>
      <xdr:row>19</xdr:row>
      <xdr:rowOff>55563</xdr:rowOff>
    </xdr:from>
    <xdr:to>
      <xdr:col>17</xdr:col>
      <xdr:colOff>84484</xdr:colOff>
      <xdr:row>26</xdr:row>
      <xdr:rowOff>13319</xdr:rowOff>
    </xdr:to>
    <xdr:sp macro="" textlink="">
      <xdr:nvSpPr>
        <xdr:cNvPr id="21" name="20 Llamada rectangular redondeada"/>
        <xdr:cNvSpPr/>
      </xdr:nvSpPr>
      <xdr:spPr bwMode="auto">
        <a:xfrm>
          <a:off x="349250" y="3262313"/>
          <a:ext cx="3640484" cy="1180131"/>
        </a:xfrm>
        <a:prstGeom prst="wedgeRoundRectCallout">
          <a:avLst>
            <a:gd name="adj1" fmla="val 7832"/>
            <a:gd name="adj2" fmla="val -82695"/>
            <a:gd name="adj3" fmla="val 16667"/>
          </a:avLst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importador debe </a:t>
          </a:r>
          <a:r>
            <a:rPr lang="es-CL" sz="1100" b="1" i="0"/>
            <a:t>declarar el detalle a importar</a:t>
          </a:r>
          <a:r>
            <a:rPr lang="es-CL" sz="1100" b="1" i="0" baseline="0"/>
            <a:t> </a:t>
          </a:r>
          <a:r>
            <a:rPr lang="es-CL" sz="1100" i="0" baseline="0"/>
            <a:t>según datos de la factura que le entrega su proveedor previo a la llegada del embarque (</a:t>
          </a:r>
          <a:r>
            <a:rPr lang="es-CL" sz="1100" i="1" baseline="0"/>
            <a:t>nombre común según factura, nombre científico completo y cantidad</a:t>
          </a:r>
          <a:r>
            <a:rPr lang="es-CL" sz="1100" i="0" baseline="0"/>
            <a:t>). Si hay más de una variedad por especie deglosar cada variedad en un ítem.</a:t>
          </a:r>
          <a:endParaRPr lang="es-CL" sz="1100" i="0"/>
        </a:p>
      </xdr:txBody>
    </xdr:sp>
    <xdr:clientData/>
  </xdr:twoCellAnchor>
  <xdr:twoCellAnchor>
    <xdr:from>
      <xdr:col>18</xdr:col>
      <xdr:colOff>31750</xdr:colOff>
      <xdr:row>21</xdr:row>
      <xdr:rowOff>5662</xdr:rowOff>
    </xdr:from>
    <xdr:to>
      <xdr:col>31</xdr:col>
      <xdr:colOff>98413</xdr:colOff>
      <xdr:row>31</xdr:row>
      <xdr:rowOff>105796</xdr:rowOff>
    </xdr:to>
    <xdr:sp macro="" textlink="">
      <xdr:nvSpPr>
        <xdr:cNvPr id="22" name="21 Llamada rectangular redondeada"/>
        <xdr:cNvSpPr/>
      </xdr:nvSpPr>
      <xdr:spPr bwMode="auto">
        <a:xfrm>
          <a:off x="4175125" y="3561662"/>
          <a:ext cx="2551101" cy="1846384"/>
        </a:xfrm>
        <a:prstGeom prst="wedgeRoundRectCallout">
          <a:avLst>
            <a:gd name="adj1" fmla="val -39176"/>
            <a:gd name="adj2" fmla="val -101477"/>
            <a:gd name="adj3" fmla="val 16667"/>
          </a:avLst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importador debe confirmar</a:t>
          </a:r>
          <a:r>
            <a:rPr lang="es-CL" sz="1100" i="0" baseline="0"/>
            <a:t> que la </a:t>
          </a:r>
          <a:r>
            <a:rPr lang="es-CL" sz="1100" b="1" i="0" baseline="0"/>
            <a:t>cantidad real arribada </a:t>
          </a:r>
          <a:r>
            <a:rPr lang="es-CL" sz="1100" i="0" baseline="0"/>
            <a:t>sea la misma que la declarada. Si lo real es menor a lo declarado, deberá solicitar al proveedor que envíe a correo electrónico de Sernapesca una nota de crédito o factura corregida que respalde las diferencias entre lo declarado inicialmente y lo real que llegó.</a:t>
          </a:r>
          <a:endParaRPr lang="es-CL" sz="1100" i="0"/>
        </a:p>
      </xdr:txBody>
    </xdr:sp>
    <xdr:clientData/>
  </xdr:twoCellAnchor>
  <xdr:twoCellAnchor>
    <xdr:from>
      <xdr:col>32</xdr:col>
      <xdr:colOff>46882</xdr:colOff>
      <xdr:row>18</xdr:row>
      <xdr:rowOff>7938</xdr:rowOff>
    </xdr:from>
    <xdr:to>
      <xdr:col>39</xdr:col>
      <xdr:colOff>20351</xdr:colOff>
      <xdr:row>28</xdr:row>
      <xdr:rowOff>108071</xdr:rowOff>
    </xdr:to>
    <xdr:sp macro="" textlink="">
      <xdr:nvSpPr>
        <xdr:cNvPr id="23" name="22 Llamada rectangular redondeada"/>
        <xdr:cNvSpPr/>
      </xdr:nvSpPr>
      <xdr:spPr bwMode="auto">
        <a:xfrm>
          <a:off x="6857257" y="3040063"/>
          <a:ext cx="1489532" cy="1846383"/>
        </a:xfrm>
        <a:prstGeom prst="wedgeRoundRectCallout">
          <a:avLst>
            <a:gd name="adj1" fmla="val -113170"/>
            <a:gd name="adj2" fmla="val -75870"/>
            <a:gd name="adj3" fmla="val 16667"/>
          </a:avLst>
        </a:prstGeom>
        <a:solidFill>
          <a:schemeClr val="accent6">
            <a:lumMod val="7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importador deberá </a:t>
          </a:r>
          <a:r>
            <a:rPr lang="es-CL" sz="1100" b="1" i="0"/>
            <a:t>registrar</a:t>
          </a:r>
          <a:r>
            <a:rPr lang="es-CL" sz="1100" b="1" i="0" baseline="0"/>
            <a:t> la mortalidad diaria por cada item declarado</a:t>
          </a:r>
          <a:r>
            <a:rPr lang="es-CL" sz="1100" i="0" baseline="0"/>
            <a:t>. El cumplimiento de esta exigencia será fiscalizado en las visitas de inspectores del Servicio.</a:t>
          </a:r>
          <a:endParaRPr lang="es-CL" sz="1100" i="0"/>
        </a:p>
      </xdr:txBody>
    </xdr:sp>
    <xdr:clientData/>
  </xdr:twoCellAnchor>
  <xdr:twoCellAnchor>
    <xdr:from>
      <xdr:col>26</xdr:col>
      <xdr:colOff>71438</xdr:colOff>
      <xdr:row>2</xdr:row>
      <xdr:rowOff>63500</xdr:rowOff>
    </xdr:from>
    <xdr:to>
      <xdr:col>34</xdr:col>
      <xdr:colOff>36356</xdr:colOff>
      <xdr:row>5</xdr:row>
      <xdr:rowOff>154085</xdr:rowOff>
    </xdr:to>
    <xdr:sp macro="" textlink="">
      <xdr:nvSpPr>
        <xdr:cNvPr id="24" name="23 Llamada con línea 3"/>
        <xdr:cNvSpPr/>
      </xdr:nvSpPr>
      <xdr:spPr bwMode="auto">
        <a:xfrm>
          <a:off x="5786438" y="381000"/>
          <a:ext cx="1425418" cy="566835"/>
        </a:xfrm>
        <a:prstGeom prst="borderCallout3">
          <a:avLst>
            <a:gd name="adj1" fmla="val -2147"/>
            <a:gd name="adj2" fmla="val 50697"/>
            <a:gd name="adj3" fmla="val -14714"/>
            <a:gd name="adj4" fmla="val 92769"/>
            <a:gd name="adj5" fmla="val -16933"/>
            <a:gd name="adj6" fmla="val 92671"/>
            <a:gd name="adj7" fmla="val 14529"/>
            <a:gd name="adj8" fmla="val 140261"/>
          </a:avLst>
        </a:prstGeom>
        <a:ln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CL" sz="800"/>
            <a:t>Indicar número de Acta de Internación correspondiente a la cuarentena que desa</a:t>
          </a:r>
          <a:r>
            <a:rPr lang="es-CL" sz="800" baseline="0"/>
            <a:t>  levantar.</a:t>
          </a:r>
          <a:endParaRPr lang="es-CL" sz="800"/>
        </a:p>
      </xdr:txBody>
    </xdr:sp>
    <xdr:clientData/>
  </xdr:twoCellAnchor>
  <xdr:twoCellAnchor>
    <xdr:from>
      <xdr:col>12</xdr:col>
      <xdr:colOff>182562</xdr:colOff>
      <xdr:row>0</xdr:row>
      <xdr:rowOff>31750</xdr:rowOff>
    </xdr:from>
    <xdr:to>
      <xdr:col>29</xdr:col>
      <xdr:colOff>116120</xdr:colOff>
      <xdr:row>3</xdr:row>
      <xdr:rowOff>1774</xdr:rowOff>
    </xdr:to>
    <xdr:sp macro="" textlink="">
      <xdr:nvSpPr>
        <xdr:cNvPr id="25" name="24 Llamada con línea 1"/>
        <xdr:cNvSpPr/>
      </xdr:nvSpPr>
      <xdr:spPr bwMode="auto">
        <a:xfrm>
          <a:off x="2897187" y="31750"/>
          <a:ext cx="3481621" cy="446274"/>
        </a:xfrm>
        <a:prstGeom prst="borderCallout1">
          <a:avLst>
            <a:gd name="adj1" fmla="val 100393"/>
            <a:gd name="adj2" fmla="val 49974"/>
            <a:gd name="adj3" fmla="val 566444"/>
            <a:gd name="adj4" fmla="val 75521"/>
          </a:avLst>
        </a:prstGeom>
        <a:solidFill>
          <a:schemeClr val="accent3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000" b="1" baseline="0">
              <a:solidFill>
                <a:srgbClr val="C00000"/>
              </a:solidFill>
            </a:rPr>
            <a:t>Las celdas en "verde" son para confirmar información de la cuarentena para solicitar visita de levantamiento al Servicio. </a:t>
          </a:r>
        </a:p>
      </xdr:txBody>
    </xdr:sp>
    <xdr:clientData/>
  </xdr:twoCellAnchor>
  <xdr:twoCellAnchor>
    <xdr:from>
      <xdr:col>4</xdr:col>
      <xdr:colOff>166687</xdr:colOff>
      <xdr:row>0</xdr:row>
      <xdr:rowOff>23812</xdr:rowOff>
    </xdr:from>
    <xdr:to>
      <xdr:col>12</xdr:col>
      <xdr:colOff>158028</xdr:colOff>
      <xdr:row>4</xdr:row>
      <xdr:rowOff>150146</xdr:rowOff>
    </xdr:to>
    <xdr:sp macro="" textlink="">
      <xdr:nvSpPr>
        <xdr:cNvPr id="26" name="25 Llamada con línea 1"/>
        <xdr:cNvSpPr/>
      </xdr:nvSpPr>
      <xdr:spPr bwMode="auto">
        <a:xfrm>
          <a:off x="976312" y="23812"/>
          <a:ext cx="1896341" cy="761334"/>
        </a:xfrm>
        <a:prstGeom prst="borderCallout1">
          <a:avLst>
            <a:gd name="adj1" fmla="val 100393"/>
            <a:gd name="adj2" fmla="val 49974"/>
            <a:gd name="adj3" fmla="val 158755"/>
            <a:gd name="adj4" fmla="val 106740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000" b="1" baseline="0">
              <a:solidFill>
                <a:srgbClr val="C00000"/>
              </a:solidFill>
            </a:rPr>
            <a:t>Las celdas en "celeste" son para declarar información de importación para solicitar aprobación de Acta de Internación.</a:t>
          </a:r>
        </a:p>
      </xdr:txBody>
    </xdr:sp>
    <xdr:clientData/>
  </xdr:twoCellAnchor>
  <xdr:twoCellAnchor>
    <xdr:from>
      <xdr:col>2</xdr:col>
      <xdr:colOff>134938</xdr:colOff>
      <xdr:row>35</xdr:row>
      <xdr:rowOff>23812</xdr:rowOff>
    </xdr:from>
    <xdr:to>
      <xdr:col>18</xdr:col>
      <xdr:colOff>193553</xdr:colOff>
      <xdr:row>38</xdr:row>
      <xdr:rowOff>54066</xdr:rowOff>
    </xdr:to>
    <xdr:sp macro="" textlink="">
      <xdr:nvSpPr>
        <xdr:cNvPr id="27" name="26 Llamada con línea 1"/>
        <xdr:cNvSpPr/>
      </xdr:nvSpPr>
      <xdr:spPr bwMode="auto">
        <a:xfrm>
          <a:off x="468313" y="6024562"/>
          <a:ext cx="3868615" cy="554129"/>
        </a:xfrm>
        <a:prstGeom prst="borderCallout1">
          <a:avLst>
            <a:gd name="adj1" fmla="val 44837"/>
            <a:gd name="adj2" fmla="val -98"/>
            <a:gd name="adj3" fmla="val -67727"/>
            <a:gd name="adj4" fmla="val -4330"/>
          </a:avLst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/>
            <a:t>Si tiene alguna</a:t>
          </a:r>
          <a:r>
            <a:rPr lang="es-CL" sz="1100" baseline="0"/>
            <a:t> observación o aclaración al solicitar aprobación de Acta puede usar esta sección. </a:t>
          </a:r>
          <a:r>
            <a:rPr lang="es-CL" sz="1100" i="1" baseline="0"/>
            <a:t>Ej. Item 1, variedades se declarará detalle al momento de solicitar levantamiento de cuarentena.</a:t>
          </a:r>
        </a:p>
      </xdr:txBody>
    </xdr:sp>
    <xdr:clientData/>
  </xdr:twoCellAnchor>
  <xdr:twoCellAnchor>
    <xdr:from>
      <xdr:col>15</xdr:col>
      <xdr:colOff>111126</xdr:colOff>
      <xdr:row>48</xdr:row>
      <xdr:rowOff>7938</xdr:rowOff>
    </xdr:from>
    <xdr:to>
      <xdr:col>37</xdr:col>
      <xdr:colOff>37578</xdr:colOff>
      <xdr:row>51</xdr:row>
      <xdr:rowOff>114732</xdr:rowOff>
    </xdr:to>
    <xdr:sp macro="" textlink="">
      <xdr:nvSpPr>
        <xdr:cNvPr id="28" name="27 Llamada rectangular redondeada"/>
        <xdr:cNvSpPr/>
      </xdr:nvSpPr>
      <xdr:spPr bwMode="auto">
        <a:xfrm>
          <a:off x="3540126" y="8318501"/>
          <a:ext cx="4363515" cy="630669"/>
        </a:xfrm>
        <a:prstGeom prst="wedgeRoundRectCallout">
          <a:avLst>
            <a:gd name="adj1" fmla="val -91640"/>
            <a:gd name="adj2" fmla="val 10075"/>
            <a:gd name="adj3" fmla="val 16667"/>
          </a:avLst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importador </a:t>
          </a:r>
          <a:r>
            <a:rPr lang="es-CL" sz="1100" b="1" i="0"/>
            <a:t>debe registrar cada</a:t>
          </a:r>
          <a:r>
            <a:rPr lang="es-CL" sz="1100" b="1" i="0" baseline="0"/>
            <a:t> tratamiento efectuado </a:t>
          </a:r>
          <a:r>
            <a:rPr lang="es-CL" sz="1100" i="0" baseline="0"/>
            <a:t>a los ejemplares en cuarentena. Indicar el item o nombre de la especie o variedad tratada, signos observados y diagnóstico presunto que obligó el tratamiento.</a:t>
          </a:r>
          <a:endParaRPr lang="es-CL" sz="1100" i="0"/>
        </a:p>
      </xdr:txBody>
    </xdr:sp>
    <xdr:clientData/>
  </xdr:twoCellAnchor>
  <xdr:twoCellAnchor>
    <xdr:from>
      <xdr:col>15</xdr:col>
      <xdr:colOff>111125</xdr:colOff>
      <xdr:row>54</xdr:row>
      <xdr:rowOff>165602</xdr:rowOff>
    </xdr:from>
    <xdr:to>
      <xdr:col>38</xdr:col>
      <xdr:colOff>192388</xdr:colOff>
      <xdr:row>58</xdr:row>
      <xdr:rowOff>161049</xdr:rowOff>
    </xdr:to>
    <xdr:sp macro="" textlink="">
      <xdr:nvSpPr>
        <xdr:cNvPr id="29" name="28 Llamada rectangular redondeada"/>
        <xdr:cNvSpPr/>
      </xdr:nvSpPr>
      <xdr:spPr bwMode="auto">
        <a:xfrm>
          <a:off x="3540125" y="9523915"/>
          <a:ext cx="4748513" cy="693947"/>
        </a:xfrm>
        <a:prstGeom prst="wedgeRoundRectCallout">
          <a:avLst>
            <a:gd name="adj1" fmla="val -89656"/>
            <a:gd name="adj2" fmla="val -28938"/>
            <a:gd name="adj3" fmla="val 16667"/>
          </a:avLst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importador </a:t>
          </a:r>
          <a:r>
            <a:rPr lang="es-CL" sz="1100" b="1" i="0"/>
            <a:t>debe registrar cada</a:t>
          </a:r>
          <a:r>
            <a:rPr lang="es-CL" sz="1100" b="1" i="0" baseline="0"/>
            <a:t> evento ocurrido </a:t>
          </a:r>
          <a:r>
            <a:rPr lang="es-CL" sz="1100" i="0" baseline="0"/>
            <a:t>que haya generado mortalidad de consideración. Indicar el item de la especie o variedad involucrada, y descripción del evento.</a:t>
          </a:r>
          <a:endParaRPr lang="es-CL" sz="1100" i="0"/>
        </a:p>
      </xdr:txBody>
    </xdr:sp>
    <xdr:clientData/>
  </xdr:twoCellAnchor>
  <xdr:twoCellAnchor>
    <xdr:from>
      <xdr:col>8</xdr:col>
      <xdr:colOff>119062</xdr:colOff>
      <xdr:row>66</xdr:row>
      <xdr:rowOff>0</xdr:rowOff>
    </xdr:from>
    <xdr:to>
      <xdr:col>15</xdr:col>
      <xdr:colOff>105408</xdr:colOff>
      <xdr:row>72</xdr:row>
      <xdr:rowOff>35302</xdr:rowOff>
    </xdr:to>
    <xdr:sp macro="" textlink="">
      <xdr:nvSpPr>
        <xdr:cNvPr id="30" name="29 Llamada rectangular redondeada"/>
        <xdr:cNvSpPr/>
      </xdr:nvSpPr>
      <xdr:spPr bwMode="auto">
        <a:xfrm>
          <a:off x="1881187" y="11453813"/>
          <a:ext cx="1653221" cy="1083052"/>
        </a:xfrm>
        <a:prstGeom prst="wedgeRoundRectCallout">
          <a:avLst>
            <a:gd name="adj1" fmla="val -65280"/>
            <a:gd name="adj2" fmla="val -70715"/>
            <a:gd name="adj3" fmla="val 16667"/>
          </a:avLst>
        </a:prstGeom>
        <a:solidFill>
          <a:schemeClr val="accent6">
            <a:lumMod val="7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Este</a:t>
          </a:r>
          <a:r>
            <a:rPr lang="es-CL" sz="1100" i="0" baseline="0"/>
            <a:t> </a:t>
          </a:r>
          <a:r>
            <a:rPr lang="es-CL" sz="1100" b="1" i="0" baseline="0"/>
            <a:t>gráfico</a:t>
          </a:r>
          <a:r>
            <a:rPr lang="es-CL" sz="1100" i="0" baseline="0"/>
            <a:t> presentará automáticamente la tendencia de mortalidad total durante la cuarentena.</a:t>
          </a:r>
          <a:endParaRPr lang="es-CL" sz="1100" i="0"/>
        </a:p>
      </xdr:txBody>
    </xdr:sp>
    <xdr:clientData/>
  </xdr:twoCellAnchor>
  <xdr:twoCellAnchor>
    <xdr:from>
      <xdr:col>20</xdr:col>
      <xdr:colOff>79374</xdr:colOff>
      <xdr:row>91</xdr:row>
      <xdr:rowOff>158749</xdr:rowOff>
    </xdr:from>
    <xdr:to>
      <xdr:col>36</xdr:col>
      <xdr:colOff>15874</xdr:colOff>
      <xdr:row>102</xdr:row>
      <xdr:rowOff>150811</xdr:rowOff>
    </xdr:to>
    <xdr:sp macro="" textlink="">
      <xdr:nvSpPr>
        <xdr:cNvPr id="31" name="30 Llamada rectangular redondeada"/>
        <xdr:cNvSpPr/>
      </xdr:nvSpPr>
      <xdr:spPr bwMode="auto">
        <a:xfrm>
          <a:off x="4698999" y="15978187"/>
          <a:ext cx="3000375" cy="1912937"/>
        </a:xfrm>
        <a:prstGeom prst="wedgeRoundRectCallout">
          <a:avLst>
            <a:gd name="adj1" fmla="val -37320"/>
            <a:gd name="adj2" fmla="val -76845"/>
            <a:gd name="adj3" fmla="val 16667"/>
          </a:avLst>
        </a:prstGeom>
        <a:solidFill>
          <a:schemeClr val="accent6">
            <a:lumMod val="7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Este</a:t>
          </a:r>
          <a:r>
            <a:rPr lang="es-CL" sz="1100" i="0" baseline="0"/>
            <a:t> </a:t>
          </a:r>
          <a:r>
            <a:rPr lang="es-CL" sz="1100" b="1" i="0" baseline="0"/>
            <a:t>Registro</a:t>
          </a:r>
          <a:r>
            <a:rPr lang="es-CL" sz="1100" i="0" baseline="0"/>
            <a:t> deberá completarse entre los días 16 y la fecha en que se realice visita de levantamiento de cuarentena. Además, en casos que el Servicio determine prolongación de cuarentena de alguna especie.</a:t>
          </a:r>
        </a:p>
      </xdr:txBody>
    </xdr:sp>
    <xdr:clientData/>
  </xdr:twoCellAnchor>
  <xdr:twoCellAnchor>
    <xdr:from>
      <xdr:col>16</xdr:col>
      <xdr:colOff>142875</xdr:colOff>
      <xdr:row>74</xdr:row>
      <xdr:rowOff>142875</xdr:rowOff>
    </xdr:from>
    <xdr:to>
      <xdr:col>35</xdr:col>
      <xdr:colOff>266600</xdr:colOff>
      <xdr:row>78</xdr:row>
      <xdr:rowOff>44515</xdr:rowOff>
    </xdr:to>
    <xdr:sp macro="" textlink="">
      <xdr:nvSpPr>
        <xdr:cNvPr id="32" name="31 Llamada rectangular redondeada"/>
        <xdr:cNvSpPr/>
      </xdr:nvSpPr>
      <xdr:spPr bwMode="auto">
        <a:xfrm>
          <a:off x="3810000" y="12993688"/>
          <a:ext cx="3814663" cy="600140"/>
        </a:xfrm>
        <a:prstGeom prst="wedgeRoundRectCallout">
          <a:avLst>
            <a:gd name="adj1" fmla="val -45860"/>
            <a:gd name="adj2" fmla="val 92662"/>
            <a:gd name="adj3" fmla="val 16667"/>
          </a:avLst>
        </a:prstGeom>
        <a:solidFill>
          <a:schemeClr val="accent6">
            <a:lumMod val="7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El responsable de la cuarentena</a:t>
          </a:r>
          <a:r>
            <a:rPr lang="es-CL" sz="1100" i="0" baseline="0"/>
            <a:t> puede dejar </a:t>
          </a:r>
          <a:r>
            <a:rPr lang="es-CL" sz="1100" b="1" i="0" baseline="0"/>
            <a:t>observaciones que estime pertinenetes</a:t>
          </a:r>
          <a:r>
            <a:rPr lang="es-CL" sz="1100" i="0" baseline="0"/>
            <a:t> de hacer al Servicio previo a la visita de levantemiento de cuarentena.</a:t>
          </a:r>
          <a:endParaRPr lang="es-CL" sz="1100" i="0"/>
        </a:p>
      </xdr:txBody>
    </xdr:sp>
    <xdr:clientData/>
  </xdr:twoCellAnchor>
  <xdr:twoCellAnchor>
    <xdr:from>
      <xdr:col>30</xdr:col>
      <xdr:colOff>23812</xdr:colOff>
      <xdr:row>62</xdr:row>
      <xdr:rowOff>158750</xdr:rowOff>
    </xdr:from>
    <xdr:to>
      <xdr:col>38</xdr:col>
      <xdr:colOff>26033</xdr:colOff>
      <xdr:row>69</xdr:row>
      <xdr:rowOff>19428</xdr:rowOff>
    </xdr:to>
    <xdr:sp macro="" textlink="">
      <xdr:nvSpPr>
        <xdr:cNvPr id="33" name="32 Llamada rectangular redondeada"/>
        <xdr:cNvSpPr/>
      </xdr:nvSpPr>
      <xdr:spPr bwMode="auto">
        <a:xfrm>
          <a:off x="6469062" y="10914063"/>
          <a:ext cx="1653221" cy="1083053"/>
        </a:xfrm>
        <a:prstGeom prst="wedgeRoundRectCallout">
          <a:avLst>
            <a:gd name="adj1" fmla="val -111947"/>
            <a:gd name="adj2" fmla="val 11230"/>
            <a:gd name="adj3" fmla="val 16667"/>
          </a:avLst>
        </a:prstGeom>
        <a:solidFill>
          <a:schemeClr val="accent6">
            <a:lumMod val="7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CL" sz="1100" i="0"/>
            <a:t>Para levantar</a:t>
          </a:r>
          <a:r>
            <a:rPr lang="es-CL" sz="1100" i="0" baseline="0"/>
            <a:t> cuarentena deberá indicar datos de </a:t>
          </a:r>
          <a:r>
            <a:rPr lang="es-CL" sz="1100" b="1" i="0" baseline="0"/>
            <a:t>contacto de la persona responsable</a:t>
          </a:r>
          <a:r>
            <a:rPr lang="es-CL" sz="1100" i="0" baseline="0"/>
            <a:t> de la cuarentena.</a:t>
          </a:r>
          <a:endParaRPr lang="es-CL" sz="1100" i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4</xdr:col>
      <xdr:colOff>161925</xdr:colOff>
      <xdr:row>5</xdr:row>
      <xdr:rowOff>9525</xdr:rowOff>
    </xdr:to>
    <xdr:pic>
      <xdr:nvPicPr>
        <xdr:cNvPr id="20487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76</xdr:row>
      <xdr:rowOff>9525</xdr:rowOff>
    </xdr:from>
    <xdr:to>
      <xdr:col>8</xdr:col>
      <xdr:colOff>200025</xdr:colOff>
      <xdr:row>83</xdr:row>
      <xdr:rowOff>19050</xdr:rowOff>
    </xdr:to>
    <xdr:graphicFrame macro="[0]!Mortalidadperiodo_Haga_clic_en">
      <xdr:nvGraphicFramePr>
        <xdr:cNvPr id="2048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76</xdr:row>
      <xdr:rowOff>9525</xdr:rowOff>
    </xdr:from>
    <xdr:to>
      <xdr:col>17</xdr:col>
      <xdr:colOff>219075</xdr:colOff>
      <xdr:row>83</xdr:row>
      <xdr:rowOff>28575</xdr:rowOff>
    </xdr:to>
    <xdr:graphicFrame macro="[0]!Mortalidadperiodo_Haga_clic_en">
      <xdr:nvGraphicFramePr>
        <xdr:cNvPr id="2048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219075</xdr:colOff>
      <xdr:row>76</xdr:row>
      <xdr:rowOff>9525</xdr:rowOff>
    </xdr:from>
    <xdr:to>
      <xdr:col>29</xdr:col>
      <xdr:colOff>0</xdr:colOff>
      <xdr:row>83</xdr:row>
      <xdr:rowOff>28575</xdr:rowOff>
    </xdr:to>
    <xdr:graphicFrame macro="[0]!Mortalidadperiodo_Haga_clic_en">
      <xdr:nvGraphicFramePr>
        <xdr:cNvPr id="2049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171450</xdr:colOff>
      <xdr:row>76</xdr:row>
      <xdr:rowOff>9525</xdr:rowOff>
    </xdr:from>
    <xdr:to>
      <xdr:col>39</xdr:col>
      <xdr:colOff>19050</xdr:colOff>
      <xdr:row>83</xdr:row>
      <xdr:rowOff>28575</xdr:rowOff>
    </xdr:to>
    <xdr:graphicFrame macro="[0]!Mortalidadperiodo_Haga_clic_en">
      <xdr:nvGraphicFramePr>
        <xdr:cNvPr id="2049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133350</xdr:colOff>
      <xdr:row>84</xdr:row>
      <xdr:rowOff>9525</xdr:rowOff>
    </xdr:from>
    <xdr:to>
      <xdr:col>8</xdr:col>
      <xdr:colOff>200025</xdr:colOff>
      <xdr:row>91</xdr:row>
      <xdr:rowOff>19050</xdr:rowOff>
    </xdr:to>
    <xdr:graphicFrame macro="[0]!Mortalidadperiodo_Haga_clic_en">
      <xdr:nvGraphicFramePr>
        <xdr:cNvPr id="2049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219075</xdr:colOff>
      <xdr:row>84</xdr:row>
      <xdr:rowOff>9525</xdr:rowOff>
    </xdr:from>
    <xdr:to>
      <xdr:col>17</xdr:col>
      <xdr:colOff>219075</xdr:colOff>
      <xdr:row>91</xdr:row>
      <xdr:rowOff>28575</xdr:rowOff>
    </xdr:to>
    <xdr:graphicFrame macro="[0]!Mortalidadperiodo_Haga_clic_en">
      <xdr:nvGraphicFramePr>
        <xdr:cNvPr id="2049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219075</xdr:colOff>
      <xdr:row>84</xdr:row>
      <xdr:rowOff>9525</xdr:rowOff>
    </xdr:from>
    <xdr:to>
      <xdr:col>29</xdr:col>
      <xdr:colOff>0</xdr:colOff>
      <xdr:row>91</xdr:row>
      <xdr:rowOff>28575</xdr:rowOff>
    </xdr:to>
    <xdr:graphicFrame macro="[0]!Mortalidadperiodo_Haga_clic_en">
      <xdr:nvGraphicFramePr>
        <xdr:cNvPr id="2049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171450</xdr:colOff>
      <xdr:row>84</xdr:row>
      <xdr:rowOff>9525</xdr:rowOff>
    </xdr:from>
    <xdr:to>
      <xdr:col>39</xdr:col>
      <xdr:colOff>19050</xdr:colOff>
      <xdr:row>91</xdr:row>
      <xdr:rowOff>28575</xdr:rowOff>
    </xdr:to>
    <xdr:graphicFrame macro="[0]!Mortalidadperiodo_Haga_clic_en">
      <xdr:nvGraphicFramePr>
        <xdr:cNvPr id="2049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133350</xdr:colOff>
      <xdr:row>92</xdr:row>
      <xdr:rowOff>9525</xdr:rowOff>
    </xdr:from>
    <xdr:to>
      <xdr:col>8</xdr:col>
      <xdr:colOff>200025</xdr:colOff>
      <xdr:row>99</xdr:row>
      <xdr:rowOff>19050</xdr:rowOff>
    </xdr:to>
    <xdr:graphicFrame macro="[0]!Mortalidadperiodo_Haga_clic_en">
      <xdr:nvGraphicFramePr>
        <xdr:cNvPr id="2049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219075</xdr:colOff>
      <xdr:row>92</xdr:row>
      <xdr:rowOff>9525</xdr:rowOff>
    </xdr:from>
    <xdr:to>
      <xdr:col>17</xdr:col>
      <xdr:colOff>219075</xdr:colOff>
      <xdr:row>99</xdr:row>
      <xdr:rowOff>28575</xdr:rowOff>
    </xdr:to>
    <xdr:graphicFrame macro="[0]!Mortalidadperiodo_Haga_clic_en">
      <xdr:nvGraphicFramePr>
        <xdr:cNvPr id="2049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219075</xdr:colOff>
      <xdr:row>92</xdr:row>
      <xdr:rowOff>9525</xdr:rowOff>
    </xdr:from>
    <xdr:to>
      <xdr:col>29</xdr:col>
      <xdr:colOff>0</xdr:colOff>
      <xdr:row>99</xdr:row>
      <xdr:rowOff>28575</xdr:rowOff>
    </xdr:to>
    <xdr:graphicFrame macro="[0]!Mortalidadperiodo_Haga_clic_en">
      <xdr:nvGraphicFramePr>
        <xdr:cNvPr id="2049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171450</xdr:colOff>
      <xdr:row>92</xdr:row>
      <xdr:rowOff>9525</xdr:rowOff>
    </xdr:from>
    <xdr:to>
      <xdr:col>39</xdr:col>
      <xdr:colOff>19050</xdr:colOff>
      <xdr:row>99</xdr:row>
      <xdr:rowOff>28575</xdr:rowOff>
    </xdr:to>
    <xdr:graphicFrame macro="[0]!Mortalidadperiodo_Haga_clic_en">
      <xdr:nvGraphicFramePr>
        <xdr:cNvPr id="2049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133350</xdr:colOff>
      <xdr:row>100</xdr:row>
      <xdr:rowOff>9525</xdr:rowOff>
    </xdr:from>
    <xdr:to>
      <xdr:col>8</xdr:col>
      <xdr:colOff>200025</xdr:colOff>
      <xdr:row>107</xdr:row>
      <xdr:rowOff>19050</xdr:rowOff>
    </xdr:to>
    <xdr:graphicFrame macro="[0]!Mortalidadperiodo_Haga_clic_en">
      <xdr:nvGraphicFramePr>
        <xdr:cNvPr id="2050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219075</xdr:colOff>
      <xdr:row>100</xdr:row>
      <xdr:rowOff>9525</xdr:rowOff>
    </xdr:from>
    <xdr:to>
      <xdr:col>17</xdr:col>
      <xdr:colOff>219075</xdr:colOff>
      <xdr:row>107</xdr:row>
      <xdr:rowOff>28575</xdr:rowOff>
    </xdr:to>
    <xdr:graphicFrame macro="[0]!Mortalidadperiodo_Haga_clic_en">
      <xdr:nvGraphicFramePr>
        <xdr:cNvPr id="2050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219075</xdr:colOff>
      <xdr:row>100</xdr:row>
      <xdr:rowOff>9525</xdr:rowOff>
    </xdr:from>
    <xdr:to>
      <xdr:col>29</xdr:col>
      <xdr:colOff>0</xdr:colOff>
      <xdr:row>107</xdr:row>
      <xdr:rowOff>28575</xdr:rowOff>
    </xdr:to>
    <xdr:graphicFrame macro="[0]!Mortalidadperiodo_Haga_clic_en">
      <xdr:nvGraphicFramePr>
        <xdr:cNvPr id="2050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171450</xdr:colOff>
      <xdr:row>100</xdr:row>
      <xdr:rowOff>9525</xdr:rowOff>
    </xdr:from>
    <xdr:to>
      <xdr:col>39</xdr:col>
      <xdr:colOff>19050</xdr:colOff>
      <xdr:row>107</xdr:row>
      <xdr:rowOff>28575</xdr:rowOff>
    </xdr:to>
    <xdr:graphicFrame macro="[0]!Mortalidadperiodo_Haga_clic_en">
      <xdr:nvGraphicFramePr>
        <xdr:cNvPr id="2050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133350</xdr:colOff>
      <xdr:row>108</xdr:row>
      <xdr:rowOff>9525</xdr:rowOff>
    </xdr:from>
    <xdr:to>
      <xdr:col>8</xdr:col>
      <xdr:colOff>200025</xdr:colOff>
      <xdr:row>115</xdr:row>
      <xdr:rowOff>19050</xdr:rowOff>
    </xdr:to>
    <xdr:graphicFrame macro="[0]!Mortalidadperiodo_Haga_clic_en">
      <xdr:nvGraphicFramePr>
        <xdr:cNvPr id="2050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219075</xdr:colOff>
      <xdr:row>108</xdr:row>
      <xdr:rowOff>9525</xdr:rowOff>
    </xdr:from>
    <xdr:to>
      <xdr:col>17</xdr:col>
      <xdr:colOff>219075</xdr:colOff>
      <xdr:row>115</xdr:row>
      <xdr:rowOff>28575</xdr:rowOff>
    </xdr:to>
    <xdr:graphicFrame macro="[0]!Mortalidadperiodo_Haga_clic_en">
      <xdr:nvGraphicFramePr>
        <xdr:cNvPr id="2050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219075</xdr:colOff>
      <xdr:row>108</xdr:row>
      <xdr:rowOff>9525</xdr:rowOff>
    </xdr:from>
    <xdr:to>
      <xdr:col>29</xdr:col>
      <xdr:colOff>0</xdr:colOff>
      <xdr:row>115</xdr:row>
      <xdr:rowOff>28575</xdr:rowOff>
    </xdr:to>
    <xdr:graphicFrame macro="[0]!Mortalidadperiodo_Haga_clic_en">
      <xdr:nvGraphicFramePr>
        <xdr:cNvPr id="2050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171450</xdr:colOff>
      <xdr:row>108</xdr:row>
      <xdr:rowOff>9525</xdr:rowOff>
    </xdr:from>
    <xdr:to>
      <xdr:col>39</xdr:col>
      <xdr:colOff>19050</xdr:colOff>
      <xdr:row>115</xdr:row>
      <xdr:rowOff>28575</xdr:rowOff>
    </xdr:to>
    <xdr:graphicFrame macro="[0]!Mortalidadperiodo_Haga_clic_en">
      <xdr:nvGraphicFramePr>
        <xdr:cNvPr id="2050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133350</xdr:colOff>
      <xdr:row>116</xdr:row>
      <xdr:rowOff>9525</xdr:rowOff>
    </xdr:from>
    <xdr:to>
      <xdr:col>8</xdr:col>
      <xdr:colOff>200025</xdr:colOff>
      <xdr:row>123</xdr:row>
      <xdr:rowOff>19050</xdr:rowOff>
    </xdr:to>
    <xdr:graphicFrame macro="[0]!Mortalidadperiodo_Haga_clic_en">
      <xdr:nvGraphicFramePr>
        <xdr:cNvPr id="2050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219075</xdr:colOff>
      <xdr:row>116</xdr:row>
      <xdr:rowOff>9525</xdr:rowOff>
    </xdr:from>
    <xdr:to>
      <xdr:col>17</xdr:col>
      <xdr:colOff>219075</xdr:colOff>
      <xdr:row>123</xdr:row>
      <xdr:rowOff>28575</xdr:rowOff>
    </xdr:to>
    <xdr:graphicFrame macro="[0]!Mortalidadperiodo_Haga_clic_en">
      <xdr:nvGraphicFramePr>
        <xdr:cNvPr id="2050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219075</xdr:colOff>
      <xdr:row>116</xdr:row>
      <xdr:rowOff>9525</xdr:rowOff>
    </xdr:from>
    <xdr:to>
      <xdr:col>29</xdr:col>
      <xdr:colOff>0</xdr:colOff>
      <xdr:row>123</xdr:row>
      <xdr:rowOff>28575</xdr:rowOff>
    </xdr:to>
    <xdr:graphicFrame macro="[0]!Mortalidadperiodo_Haga_clic_en">
      <xdr:nvGraphicFramePr>
        <xdr:cNvPr id="2051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171450</xdr:colOff>
      <xdr:row>116</xdr:row>
      <xdr:rowOff>9525</xdr:rowOff>
    </xdr:from>
    <xdr:to>
      <xdr:col>39</xdr:col>
      <xdr:colOff>19050</xdr:colOff>
      <xdr:row>123</xdr:row>
      <xdr:rowOff>28575</xdr:rowOff>
    </xdr:to>
    <xdr:graphicFrame macro="[0]!Mortalidadperiodo_Haga_clic_en">
      <xdr:nvGraphicFramePr>
        <xdr:cNvPr id="2051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133350</xdr:colOff>
      <xdr:row>124</xdr:row>
      <xdr:rowOff>9525</xdr:rowOff>
    </xdr:from>
    <xdr:to>
      <xdr:col>8</xdr:col>
      <xdr:colOff>200025</xdr:colOff>
      <xdr:row>131</xdr:row>
      <xdr:rowOff>19050</xdr:rowOff>
    </xdr:to>
    <xdr:graphicFrame macro="[0]!Mortalidadperiodo_Haga_clic_en">
      <xdr:nvGraphicFramePr>
        <xdr:cNvPr id="2051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180975</xdr:colOff>
      <xdr:row>5</xdr:row>
      <xdr:rowOff>28575</xdr:rowOff>
    </xdr:to>
    <xdr:pic>
      <xdr:nvPicPr>
        <xdr:cNvPr id="21508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47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78</xdr:row>
      <xdr:rowOff>9525</xdr:rowOff>
    </xdr:from>
    <xdr:to>
      <xdr:col>8</xdr:col>
      <xdr:colOff>190500</xdr:colOff>
      <xdr:row>85</xdr:row>
      <xdr:rowOff>19050</xdr:rowOff>
    </xdr:to>
    <xdr:graphicFrame macro="[0]!Mortalidadperiodo_Haga_clic_en">
      <xdr:nvGraphicFramePr>
        <xdr:cNvPr id="2150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86</xdr:row>
      <xdr:rowOff>9525</xdr:rowOff>
    </xdr:from>
    <xdr:to>
      <xdr:col>8</xdr:col>
      <xdr:colOff>190500</xdr:colOff>
      <xdr:row>93</xdr:row>
      <xdr:rowOff>19050</xdr:rowOff>
    </xdr:to>
    <xdr:graphicFrame macro="[0]!Mortalidadperiodo_Haga_clic_en">
      <xdr:nvGraphicFramePr>
        <xdr:cNvPr id="2151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123825</xdr:colOff>
      <xdr:row>94</xdr:row>
      <xdr:rowOff>9525</xdr:rowOff>
    </xdr:from>
    <xdr:to>
      <xdr:col>8</xdr:col>
      <xdr:colOff>190500</xdr:colOff>
      <xdr:row>101</xdr:row>
      <xdr:rowOff>19050</xdr:rowOff>
    </xdr:to>
    <xdr:graphicFrame macro="[0]!Mortalidadperiodo_Haga_clic_en">
      <xdr:nvGraphicFramePr>
        <xdr:cNvPr id="2151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123825</xdr:colOff>
      <xdr:row>102</xdr:row>
      <xdr:rowOff>9525</xdr:rowOff>
    </xdr:from>
    <xdr:to>
      <xdr:col>8</xdr:col>
      <xdr:colOff>190500</xdr:colOff>
      <xdr:row>109</xdr:row>
      <xdr:rowOff>19050</xdr:rowOff>
    </xdr:to>
    <xdr:graphicFrame macro="[0]!Mortalidadperiodo_Haga_clic_en">
      <xdr:nvGraphicFramePr>
        <xdr:cNvPr id="2151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123825</xdr:colOff>
      <xdr:row>110</xdr:row>
      <xdr:rowOff>9525</xdr:rowOff>
    </xdr:from>
    <xdr:to>
      <xdr:col>8</xdr:col>
      <xdr:colOff>190500</xdr:colOff>
      <xdr:row>117</xdr:row>
      <xdr:rowOff>19050</xdr:rowOff>
    </xdr:to>
    <xdr:graphicFrame macro="[0]!Mortalidadperiodo_Haga_clic_en">
      <xdr:nvGraphicFramePr>
        <xdr:cNvPr id="2151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123825</xdr:colOff>
      <xdr:row>118</xdr:row>
      <xdr:rowOff>9525</xdr:rowOff>
    </xdr:from>
    <xdr:to>
      <xdr:col>8</xdr:col>
      <xdr:colOff>190500</xdr:colOff>
      <xdr:row>125</xdr:row>
      <xdr:rowOff>19050</xdr:rowOff>
    </xdr:to>
    <xdr:graphicFrame macro="[0]!Mortalidadperiodo_Haga_clic_en">
      <xdr:nvGraphicFramePr>
        <xdr:cNvPr id="2151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123825</xdr:colOff>
      <xdr:row>126</xdr:row>
      <xdr:rowOff>9525</xdr:rowOff>
    </xdr:from>
    <xdr:to>
      <xdr:col>8</xdr:col>
      <xdr:colOff>190500</xdr:colOff>
      <xdr:row>133</xdr:row>
      <xdr:rowOff>19050</xdr:rowOff>
    </xdr:to>
    <xdr:graphicFrame macro="[0]!Mortalidadperiodo_Haga_clic_en">
      <xdr:nvGraphicFramePr>
        <xdr:cNvPr id="2151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209550</xdr:colOff>
      <xdr:row>78</xdr:row>
      <xdr:rowOff>9525</xdr:rowOff>
    </xdr:from>
    <xdr:to>
      <xdr:col>17</xdr:col>
      <xdr:colOff>209550</xdr:colOff>
      <xdr:row>85</xdr:row>
      <xdr:rowOff>28575</xdr:rowOff>
    </xdr:to>
    <xdr:graphicFrame macro="[0]!Mortalidadperiodo_Haga_clic_en">
      <xdr:nvGraphicFramePr>
        <xdr:cNvPr id="2151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219075</xdr:colOff>
      <xdr:row>78</xdr:row>
      <xdr:rowOff>9525</xdr:rowOff>
    </xdr:from>
    <xdr:to>
      <xdr:col>28</xdr:col>
      <xdr:colOff>171450</xdr:colOff>
      <xdr:row>85</xdr:row>
      <xdr:rowOff>28575</xdr:rowOff>
    </xdr:to>
    <xdr:graphicFrame macro="[0]!Mortalidadperiodo_Haga_clic_en">
      <xdr:nvGraphicFramePr>
        <xdr:cNvPr id="2151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29</xdr:col>
      <xdr:colOff>161925</xdr:colOff>
      <xdr:row>78</xdr:row>
      <xdr:rowOff>9525</xdr:rowOff>
    </xdr:from>
    <xdr:to>
      <xdr:col>39</xdr:col>
      <xdr:colOff>0</xdr:colOff>
      <xdr:row>85</xdr:row>
      <xdr:rowOff>28575</xdr:rowOff>
    </xdr:to>
    <xdr:graphicFrame macro="[0]!Mortalidadperiodo_Haga_clic_en">
      <xdr:nvGraphicFramePr>
        <xdr:cNvPr id="2151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209550</xdr:colOff>
      <xdr:row>86</xdr:row>
      <xdr:rowOff>9525</xdr:rowOff>
    </xdr:from>
    <xdr:to>
      <xdr:col>17</xdr:col>
      <xdr:colOff>209550</xdr:colOff>
      <xdr:row>93</xdr:row>
      <xdr:rowOff>28575</xdr:rowOff>
    </xdr:to>
    <xdr:graphicFrame macro="[0]!Mortalidadperiodo_Haga_clic_en">
      <xdr:nvGraphicFramePr>
        <xdr:cNvPr id="2151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219075</xdr:colOff>
      <xdr:row>86</xdr:row>
      <xdr:rowOff>9525</xdr:rowOff>
    </xdr:from>
    <xdr:to>
      <xdr:col>28</xdr:col>
      <xdr:colOff>171450</xdr:colOff>
      <xdr:row>93</xdr:row>
      <xdr:rowOff>28575</xdr:rowOff>
    </xdr:to>
    <xdr:graphicFrame macro="[0]!Mortalidadperiodo_Haga_clic_en">
      <xdr:nvGraphicFramePr>
        <xdr:cNvPr id="2152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</xdr:col>
      <xdr:colOff>161925</xdr:colOff>
      <xdr:row>86</xdr:row>
      <xdr:rowOff>9525</xdr:rowOff>
    </xdr:from>
    <xdr:to>
      <xdr:col>39</xdr:col>
      <xdr:colOff>0</xdr:colOff>
      <xdr:row>93</xdr:row>
      <xdr:rowOff>28575</xdr:rowOff>
    </xdr:to>
    <xdr:graphicFrame macro="[0]!Mortalidadperiodo_Haga_clic_en">
      <xdr:nvGraphicFramePr>
        <xdr:cNvPr id="2152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209550</xdr:colOff>
      <xdr:row>94</xdr:row>
      <xdr:rowOff>9525</xdr:rowOff>
    </xdr:from>
    <xdr:to>
      <xdr:col>17</xdr:col>
      <xdr:colOff>209550</xdr:colOff>
      <xdr:row>101</xdr:row>
      <xdr:rowOff>28575</xdr:rowOff>
    </xdr:to>
    <xdr:graphicFrame macro="[0]!Mortalidadperiodo_Haga_clic_en">
      <xdr:nvGraphicFramePr>
        <xdr:cNvPr id="2152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219075</xdr:colOff>
      <xdr:row>94</xdr:row>
      <xdr:rowOff>9525</xdr:rowOff>
    </xdr:from>
    <xdr:to>
      <xdr:col>28</xdr:col>
      <xdr:colOff>171450</xdr:colOff>
      <xdr:row>101</xdr:row>
      <xdr:rowOff>28575</xdr:rowOff>
    </xdr:to>
    <xdr:graphicFrame macro="[0]!Mortalidadperiodo_Haga_clic_en">
      <xdr:nvGraphicFramePr>
        <xdr:cNvPr id="2152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161925</xdr:colOff>
      <xdr:row>94</xdr:row>
      <xdr:rowOff>9525</xdr:rowOff>
    </xdr:from>
    <xdr:to>
      <xdr:col>39</xdr:col>
      <xdr:colOff>0</xdr:colOff>
      <xdr:row>101</xdr:row>
      <xdr:rowOff>28575</xdr:rowOff>
    </xdr:to>
    <xdr:graphicFrame macro="[0]!Mortalidadperiodo_Haga_clic_en">
      <xdr:nvGraphicFramePr>
        <xdr:cNvPr id="2152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209550</xdr:colOff>
      <xdr:row>102</xdr:row>
      <xdr:rowOff>9525</xdr:rowOff>
    </xdr:from>
    <xdr:to>
      <xdr:col>17</xdr:col>
      <xdr:colOff>209550</xdr:colOff>
      <xdr:row>109</xdr:row>
      <xdr:rowOff>28575</xdr:rowOff>
    </xdr:to>
    <xdr:graphicFrame macro="[0]!Mortalidadperiodo_Haga_clic_en">
      <xdr:nvGraphicFramePr>
        <xdr:cNvPr id="2152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219075</xdr:colOff>
      <xdr:row>102</xdr:row>
      <xdr:rowOff>9525</xdr:rowOff>
    </xdr:from>
    <xdr:to>
      <xdr:col>28</xdr:col>
      <xdr:colOff>171450</xdr:colOff>
      <xdr:row>109</xdr:row>
      <xdr:rowOff>28575</xdr:rowOff>
    </xdr:to>
    <xdr:graphicFrame macro="[0]!Mortalidadperiodo_Haga_clic_en">
      <xdr:nvGraphicFramePr>
        <xdr:cNvPr id="2152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29</xdr:col>
      <xdr:colOff>161925</xdr:colOff>
      <xdr:row>102</xdr:row>
      <xdr:rowOff>9525</xdr:rowOff>
    </xdr:from>
    <xdr:to>
      <xdr:col>39</xdr:col>
      <xdr:colOff>0</xdr:colOff>
      <xdr:row>109</xdr:row>
      <xdr:rowOff>28575</xdr:rowOff>
    </xdr:to>
    <xdr:graphicFrame macro="[0]!Mortalidadperiodo_Haga_clic_en">
      <xdr:nvGraphicFramePr>
        <xdr:cNvPr id="2152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209550</xdr:colOff>
      <xdr:row>110</xdr:row>
      <xdr:rowOff>9525</xdr:rowOff>
    </xdr:from>
    <xdr:to>
      <xdr:col>17</xdr:col>
      <xdr:colOff>209550</xdr:colOff>
      <xdr:row>117</xdr:row>
      <xdr:rowOff>28575</xdr:rowOff>
    </xdr:to>
    <xdr:graphicFrame macro="[0]!Mortalidadperiodo_Haga_clic_en">
      <xdr:nvGraphicFramePr>
        <xdr:cNvPr id="2152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219075</xdr:colOff>
      <xdr:row>110</xdr:row>
      <xdr:rowOff>9525</xdr:rowOff>
    </xdr:from>
    <xdr:to>
      <xdr:col>28</xdr:col>
      <xdr:colOff>171450</xdr:colOff>
      <xdr:row>117</xdr:row>
      <xdr:rowOff>28575</xdr:rowOff>
    </xdr:to>
    <xdr:graphicFrame macro="[0]!Mortalidadperiodo_Haga_clic_en">
      <xdr:nvGraphicFramePr>
        <xdr:cNvPr id="2152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29</xdr:col>
      <xdr:colOff>161925</xdr:colOff>
      <xdr:row>110</xdr:row>
      <xdr:rowOff>9525</xdr:rowOff>
    </xdr:from>
    <xdr:to>
      <xdr:col>39</xdr:col>
      <xdr:colOff>0</xdr:colOff>
      <xdr:row>117</xdr:row>
      <xdr:rowOff>28575</xdr:rowOff>
    </xdr:to>
    <xdr:graphicFrame macro="[0]!Mortalidadperiodo_Haga_clic_en">
      <xdr:nvGraphicFramePr>
        <xdr:cNvPr id="2153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209550</xdr:colOff>
      <xdr:row>118</xdr:row>
      <xdr:rowOff>9525</xdr:rowOff>
    </xdr:from>
    <xdr:to>
      <xdr:col>17</xdr:col>
      <xdr:colOff>209550</xdr:colOff>
      <xdr:row>125</xdr:row>
      <xdr:rowOff>28575</xdr:rowOff>
    </xdr:to>
    <xdr:graphicFrame macro="[0]!Mortalidadperiodo_Haga_clic_en">
      <xdr:nvGraphicFramePr>
        <xdr:cNvPr id="2153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219075</xdr:colOff>
      <xdr:row>118</xdr:row>
      <xdr:rowOff>9525</xdr:rowOff>
    </xdr:from>
    <xdr:to>
      <xdr:col>28</xdr:col>
      <xdr:colOff>171450</xdr:colOff>
      <xdr:row>125</xdr:row>
      <xdr:rowOff>28575</xdr:rowOff>
    </xdr:to>
    <xdr:graphicFrame macro="[0]!Mortalidadperiodo_Haga_clic_en">
      <xdr:nvGraphicFramePr>
        <xdr:cNvPr id="2153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161925</xdr:colOff>
      <xdr:row>118</xdr:row>
      <xdr:rowOff>9525</xdr:rowOff>
    </xdr:from>
    <xdr:to>
      <xdr:col>39</xdr:col>
      <xdr:colOff>0</xdr:colOff>
      <xdr:row>125</xdr:row>
      <xdr:rowOff>28575</xdr:rowOff>
    </xdr:to>
    <xdr:graphicFrame macro="[0]!Mortalidadperiodo_Haga_clic_en">
      <xdr:nvGraphicFramePr>
        <xdr:cNvPr id="2153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4</xdr:col>
      <xdr:colOff>171450</xdr:colOff>
      <xdr:row>5</xdr:row>
      <xdr:rowOff>28575</xdr:rowOff>
    </xdr:to>
    <xdr:pic>
      <xdr:nvPicPr>
        <xdr:cNvPr id="22532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78</xdr:row>
      <xdr:rowOff>9525</xdr:rowOff>
    </xdr:from>
    <xdr:to>
      <xdr:col>8</xdr:col>
      <xdr:colOff>219075</xdr:colOff>
      <xdr:row>85</xdr:row>
      <xdr:rowOff>19050</xdr:rowOff>
    </xdr:to>
    <xdr:graphicFrame macro="[0]!Mortalidadperiodo_Haga_clic_en">
      <xdr:nvGraphicFramePr>
        <xdr:cNvPr id="2253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238125</xdr:colOff>
      <xdr:row>78</xdr:row>
      <xdr:rowOff>9525</xdr:rowOff>
    </xdr:from>
    <xdr:to>
      <xdr:col>17</xdr:col>
      <xdr:colOff>200025</xdr:colOff>
      <xdr:row>85</xdr:row>
      <xdr:rowOff>28575</xdr:rowOff>
    </xdr:to>
    <xdr:graphicFrame macro="[0]!Mortalidadperiodo_Haga_clic_en">
      <xdr:nvGraphicFramePr>
        <xdr:cNvPr id="2253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180975</xdr:colOff>
      <xdr:row>78</xdr:row>
      <xdr:rowOff>9525</xdr:rowOff>
    </xdr:from>
    <xdr:to>
      <xdr:col>28</xdr:col>
      <xdr:colOff>123825</xdr:colOff>
      <xdr:row>85</xdr:row>
      <xdr:rowOff>28575</xdr:rowOff>
    </xdr:to>
    <xdr:graphicFrame macro="[0]!Mortalidadperiodo_Haga_clic_en">
      <xdr:nvGraphicFramePr>
        <xdr:cNvPr id="2253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123825</xdr:colOff>
      <xdr:row>78</xdr:row>
      <xdr:rowOff>9525</xdr:rowOff>
    </xdr:from>
    <xdr:to>
      <xdr:col>38</xdr:col>
      <xdr:colOff>209550</xdr:colOff>
      <xdr:row>85</xdr:row>
      <xdr:rowOff>28575</xdr:rowOff>
    </xdr:to>
    <xdr:graphicFrame macro="[0]!Mortalidadperiodo_Haga_clic_en">
      <xdr:nvGraphicFramePr>
        <xdr:cNvPr id="2253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133350</xdr:colOff>
      <xdr:row>86</xdr:row>
      <xdr:rowOff>9525</xdr:rowOff>
    </xdr:from>
    <xdr:to>
      <xdr:col>8</xdr:col>
      <xdr:colOff>219075</xdr:colOff>
      <xdr:row>93</xdr:row>
      <xdr:rowOff>19050</xdr:rowOff>
    </xdr:to>
    <xdr:graphicFrame macro="[0]!Mortalidadperiodo_Haga_clic_en">
      <xdr:nvGraphicFramePr>
        <xdr:cNvPr id="2253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238125</xdr:colOff>
      <xdr:row>86</xdr:row>
      <xdr:rowOff>9525</xdr:rowOff>
    </xdr:from>
    <xdr:to>
      <xdr:col>17</xdr:col>
      <xdr:colOff>200025</xdr:colOff>
      <xdr:row>93</xdr:row>
      <xdr:rowOff>28575</xdr:rowOff>
    </xdr:to>
    <xdr:graphicFrame macro="[0]!Mortalidadperiodo_Haga_clic_en">
      <xdr:nvGraphicFramePr>
        <xdr:cNvPr id="2253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180975</xdr:colOff>
      <xdr:row>86</xdr:row>
      <xdr:rowOff>9525</xdr:rowOff>
    </xdr:from>
    <xdr:to>
      <xdr:col>28</xdr:col>
      <xdr:colOff>123825</xdr:colOff>
      <xdr:row>93</xdr:row>
      <xdr:rowOff>28575</xdr:rowOff>
    </xdr:to>
    <xdr:graphicFrame macro="[0]!Mortalidadperiodo_Haga_clic_en">
      <xdr:nvGraphicFramePr>
        <xdr:cNvPr id="2253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123825</xdr:colOff>
      <xdr:row>86</xdr:row>
      <xdr:rowOff>9525</xdr:rowOff>
    </xdr:from>
    <xdr:to>
      <xdr:col>38</xdr:col>
      <xdr:colOff>209550</xdr:colOff>
      <xdr:row>93</xdr:row>
      <xdr:rowOff>28575</xdr:rowOff>
    </xdr:to>
    <xdr:graphicFrame macro="[0]!Mortalidadperiodo_Haga_clic_en">
      <xdr:nvGraphicFramePr>
        <xdr:cNvPr id="2254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133350</xdr:colOff>
      <xdr:row>94</xdr:row>
      <xdr:rowOff>9525</xdr:rowOff>
    </xdr:from>
    <xdr:to>
      <xdr:col>8</xdr:col>
      <xdr:colOff>219075</xdr:colOff>
      <xdr:row>101</xdr:row>
      <xdr:rowOff>19050</xdr:rowOff>
    </xdr:to>
    <xdr:graphicFrame macro="[0]!Mortalidadperiodo_Haga_clic_en">
      <xdr:nvGraphicFramePr>
        <xdr:cNvPr id="2254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238125</xdr:colOff>
      <xdr:row>94</xdr:row>
      <xdr:rowOff>9525</xdr:rowOff>
    </xdr:from>
    <xdr:to>
      <xdr:col>17</xdr:col>
      <xdr:colOff>200025</xdr:colOff>
      <xdr:row>101</xdr:row>
      <xdr:rowOff>28575</xdr:rowOff>
    </xdr:to>
    <xdr:graphicFrame macro="[0]!Mortalidadperiodo_Haga_clic_en">
      <xdr:nvGraphicFramePr>
        <xdr:cNvPr id="2254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180975</xdr:colOff>
      <xdr:row>94</xdr:row>
      <xdr:rowOff>9525</xdr:rowOff>
    </xdr:from>
    <xdr:to>
      <xdr:col>28</xdr:col>
      <xdr:colOff>123825</xdr:colOff>
      <xdr:row>101</xdr:row>
      <xdr:rowOff>28575</xdr:rowOff>
    </xdr:to>
    <xdr:graphicFrame macro="[0]!Mortalidadperiodo_Haga_clic_en">
      <xdr:nvGraphicFramePr>
        <xdr:cNvPr id="2254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123825</xdr:colOff>
      <xdr:row>94</xdr:row>
      <xdr:rowOff>9525</xdr:rowOff>
    </xdr:from>
    <xdr:to>
      <xdr:col>38</xdr:col>
      <xdr:colOff>209550</xdr:colOff>
      <xdr:row>101</xdr:row>
      <xdr:rowOff>28575</xdr:rowOff>
    </xdr:to>
    <xdr:graphicFrame macro="[0]!Mortalidadperiodo_Haga_clic_en">
      <xdr:nvGraphicFramePr>
        <xdr:cNvPr id="2254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133350</xdr:colOff>
      <xdr:row>102</xdr:row>
      <xdr:rowOff>9525</xdr:rowOff>
    </xdr:from>
    <xdr:to>
      <xdr:col>8</xdr:col>
      <xdr:colOff>219075</xdr:colOff>
      <xdr:row>109</xdr:row>
      <xdr:rowOff>19050</xdr:rowOff>
    </xdr:to>
    <xdr:graphicFrame macro="[0]!Mortalidadperiodo_Haga_clic_en">
      <xdr:nvGraphicFramePr>
        <xdr:cNvPr id="2254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238125</xdr:colOff>
      <xdr:row>102</xdr:row>
      <xdr:rowOff>9525</xdr:rowOff>
    </xdr:from>
    <xdr:to>
      <xdr:col>17</xdr:col>
      <xdr:colOff>200025</xdr:colOff>
      <xdr:row>109</xdr:row>
      <xdr:rowOff>28575</xdr:rowOff>
    </xdr:to>
    <xdr:graphicFrame macro="[0]!Mortalidadperiodo_Haga_clic_en">
      <xdr:nvGraphicFramePr>
        <xdr:cNvPr id="2254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180975</xdr:colOff>
      <xdr:row>102</xdr:row>
      <xdr:rowOff>9525</xdr:rowOff>
    </xdr:from>
    <xdr:to>
      <xdr:col>28</xdr:col>
      <xdr:colOff>123825</xdr:colOff>
      <xdr:row>109</xdr:row>
      <xdr:rowOff>28575</xdr:rowOff>
    </xdr:to>
    <xdr:graphicFrame macro="[0]!Mortalidadperiodo_Haga_clic_en">
      <xdr:nvGraphicFramePr>
        <xdr:cNvPr id="2254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123825</xdr:colOff>
      <xdr:row>102</xdr:row>
      <xdr:rowOff>9525</xdr:rowOff>
    </xdr:from>
    <xdr:to>
      <xdr:col>38</xdr:col>
      <xdr:colOff>209550</xdr:colOff>
      <xdr:row>109</xdr:row>
      <xdr:rowOff>28575</xdr:rowOff>
    </xdr:to>
    <xdr:graphicFrame macro="[0]!Mortalidadperiodo_Haga_clic_en">
      <xdr:nvGraphicFramePr>
        <xdr:cNvPr id="2254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133350</xdr:colOff>
      <xdr:row>110</xdr:row>
      <xdr:rowOff>9525</xdr:rowOff>
    </xdr:from>
    <xdr:to>
      <xdr:col>8</xdr:col>
      <xdr:colOff>219075</xdr:colOff>
      <xdr:row>117</xdr:row>
      <xdr:rowOff>19050</xdr:rowOff>
    </xdr:to>
    <xdr:graphicFrame macro="[0]!Mortalidadperiodo_Haga_clic_en">
      <xdr:nvGraphicFramePr>
        <xdr:cNvPr id="2254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238125</xdr:colOff>
      <xdr:row>110</xdr:row>
      <xdr:rowOff>9525</xdr:rowOff>
    </xdr:from>
    <xdr:to>
      <xdr:col>17</xdr:col>
      <xdr:colOff>200025</xdr:colOff>
      <xdr:row>117</xdr:row>
      <xdr:rowOff>28575</xdr:rowOff>
    </xdr:to>
    <xdr:graphicFrame macro="[0]!Mortalidadperiodo_Haga_clic_en">
      <xdr:nvGraphicFramePr>
        <xdr:cNvPr id="2255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180975</xdr:colOff>
      <xdr:row>110</xdr:row>
      <xdr:rowOff>9525</xdr:rowOff>
    </xdr:from>
    <xdr:to>
      <xdr:col>28</xdr:col>
      <xdr:colOff>123825</xdr:colOff>
      <xdr:row>117</xdr:row>
      <xdr:rowOff>28575</xdr:rowOff>
    </xdr:to>
    <xdr:graphicFrame macro="[0]!Mortalidadperiodo_Haga_clic_en">
      <xdr:nvGraphicFramePr>
        <xdr:cNvPr id="2255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29</xdr:col>
      <xdr:colOff>123825</xdr:colOff>
      <xdr:row>110</xdr:row>
      <xdr:rowOff>9525</xdr:rowOff>
    </xdr:from>
    <xdr:to>
      <xdr:col>38</xdr:col>
      <xdr:colOff>209550</xdr:colOff>
      <xdr:row>117</xdr:row>
      <xdr:rowOff>28575</xdr:rowOff>
    </xdr:to>
    <xdr:graphicFrame macro="[0]!Mortalidadperiodo_Haga_clic_en">
      <xdr:nvGraphicFramePr>
        <xdr:cNvPr id="2255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133350</xdr:colOff>
      <xdr:row>118</xdr:row>
      <xdr:rowOff>9525</xdr:rowOff>
    </xdr:from>
    <xdr:to>
      <xdr:col>8</xdr:col>
      <xdr:colOff>219075</xdr:colOff>
      <xdr:row>125</xdr:row>
      <xdr:rowOff>19050</xdr:rowOff>
    </xdr:to>
    <xdr:graphicFrame macro="[0]!Mortalidadperiodo_Haga_clic_en">
      <xdr:nvGraphicFramePr>
        <xdr:cNvPr id="2255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238125</xdr:colOff>
      <xdr:row>118</xdr:row>
      <xdr:rowOff>9525</xdr:rowOff>
    </xdr:from>
    <xdr:to>
      <xdr:col>17</xdr:col>
      <xdr:colOff>200025</xdr:colOff>
      <xdr:row>125</xdr:row>
      <xdr:rowOff>28575</xdr:rowOff>
    </xdr:to>
    <xdr:graphicFrame macro="[0]!Mortalidadperiodo_Haga_clic_en">
      <xdr:nvGraphicFramePr>
        <xdr:cNvPr id="2255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180975</xdr:colOff>
      <xdr:row>118</xdr:row>
      <xdr:rowOff>9525</xdr:rowOff>
    </xdr:from>
    <xdr:to>
      <xdr:col>28</xdr:col>
      <xdr:colOff>123825</xdr:colOff>
      <xdr:row>125</xdr:row>
      <xdr:rowOff>28575</xdr:rowOff>
    </xdr:to>
    <xdr:graphicFrame macro="[0]!Mortalidadperiodo_Haga_clic_en">
      <xdr:nvGraphicFramePr>
        <xdr:cNvPr id="2255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123825</xdr:colOff>
      <xdr:row>118</xdr:row>
      <xdr:rowOff>9525</xdr:rowOff>
    </xdr:from>
    <xdr:to>
      <xdr:col>38</xdr:col>
      <xdr:colOff>209550</xdr:colOff>
      <xdr:row>125</xdr:row>
      <xdr:rowOff>28575</xdr:rowOff>
    </xdr:to>
    <xdr:graphicFrame macro="[0]!Mortalidadperiodo_Haga_clic_en">
      <xdr:nvGraphicFramePr>
        <xdr:cNvPr id="2255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133350</xdr:colOff>
      <xdr:row>126</xdr:row>
      <xdr:rowOff>9525</xdr:rowOff>
    </xdr:from>
    <xdr:to>
      <xdr:col>8</xdr:col>
      <xdr:colOff>219075</xdr:colOff>
      <xdr:row>132</xdr:row>
      <xdr:rowOff>171450</xdr:rowOff>
    </xdr:to>
    <xdr:graphicFrame macro="[0]!Mortalidadperiodo_Haga_clic_en">
      <xdr:nvGraphicFramePr>
        <xdr:cNvPr id="2255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4</xdr:col>
      <xdr:colOff>171450</xdr:colOff>
      <xdr:row>5</xdr:row>
      <xdr:rowOff>28575</xdr:rowOff>
    </xdr:to>
    <xdr:pic>
      <xdr:nvPicPr>
        <xdr:cNvPr id="23556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77</xdr:row>
      <xdr:rowOff>47625</xdr:rowOff>
    </xdr:from>
    <xdr:to>
      <xdr:col>8</xdr:col>
      <xdr:colOff>200025</xdr:colOff>
      <xdr:row>84</xdr:row>
      <xdr:rowOff>57150</xdr:rowOff>
    </xdr:to>
    <xdr:graphicFrame macro="[0]!Mortalidadperiodo_Haga_clic_en">
      <xdr:nvGraphicFramePr>
        <xdr:cNvPr id="2355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77</xdr:row>
      <xdr:rowOff>47625</xdr:rowOff>
    </xdr:from>
    <xdr:to>
      <xdr:col>18</xdr:col>
      <xdr:colOff>28575</xdr:colOff>
      <xdr:row>84</xdr:row>
      <xdr:rowOff>66675</xdr:rowOff>
    </xdr:to>
    <xdr:graphicFrame macro="[0]!Mortalidadperiodo_Haga_clic_en">
      <xdr:nvGraphicFramePr>
        <xdr:cNvPr id="2355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66675</xdr:colOff>
      <xdr:row>77</xdr:row>
      <xdr:rowOff>47625</xdr:rowOff>
    </xdr:from>
    <xdr:to>
      <xdr:col>29</xdr:col>
      <xdr:colOff>95250</xdr:colOff>
      <xdr:row>84</xdr:row>
      <xdr:rowOff>66675</xdr:rowOff>
    </xdr:to>
    <xdr:graphicFrame macro="[0]!Mortalidadperiodo_Haga_clic_en">
      <xdr:nvGraphicFramePr>
        <xdr:cNvPr id="2355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85725</xdr:colOff>
      <xdr:row>77</xdr:row>
      <xdr:rowOff>47625</xdr:rowOff>
    </xdr:from>
    <xdr:to>
      <xdr:col>39</xdr:col>
      <xdr:colOff>66675</xdr:colOff>
      <xdr:row>84</xdr:row>
      <xdr:rowOff>66675</xdr:rowOff>
    </xdr:to>
    <xdr:graphicFrame macro="[0]!Mortalidadperiodo_Haga_clic_en">
      <xdr:nvGraphicFramePr>
        <xdr:cNvPr id="2356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85</xdr:row>
      <xdr:rowOff>47625</xdr:rowOff>
    </xdr:from>
    <xdr:to>
      <xdr:col>8</xdr:col>
      <xdr:colOff>200025</xdr:colOff>
      <xdr:row>92</xdr:row>
      <xdr:rowOff>57150</xdr:rowOff>
    </xdr:to>
    <xdr:graphicFrame macro="[0]!Mortalidadperiodo_Haga_clic_en">
      <xdr:nvGraphicFramePr>
        <xdr:cNvPr id="2356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219075</xdr:colOff>
      <xdr:row>85</xdr:row>
      <xdr:rowOff>47625</xdr:rowOff>
    </xdr:from>
    <xdr:to>
      <xdr:col>18</xdr:col>
      <xdr:colOff>28575</xdr:colOff>
      <xdr:row>92</xdr:row>
      <xdr:rowOff>66675</xdr:rowOff>
    </xdr:to>
    <xdr:graphicFrame macro="[0]!Mortalidadperiodo_Haga_clic_en">
      <xdr:nvGraphicFramePr>
        <xdr:cNvPr id="2356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66675</xdr:colOff>
      <xdr:row>85</xdr:row>
      <xdr:rowOff>47625</xdr:rowOff>
    </xdr:from>
    <xdr:to>
      <xdr:col>29</xdr:col>
      <xdr:colOff>95250</xdr:colOff>
      <xdr:row>92</xdr:row>
      <xdr:rowOff>66675</xdr:rowOff>
    </xdr:to>
    <xdr:graphicFrame macro="[0]!Mortalidadperiodo_Haga_clic_en">
      <xdr:nvGraphicFramePr>
        <xdr:cNvPr id="2356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85725</xdr:colOff>
      <xdr:row>85</xdr:row>
      <xdr:rowOff>47625</xdr:rowOff>
    </xdr:from>
    <xdr:to>
      <xdr:col>39</xdr:col>
      <xdr:colOff>66675</xdr:colOff>
      <xdr:row>92</xdr:row>
      <xdr:rowOff>66675</xdr:rowOff>
    </xdr:to>
    <xdr:graphicFrame macro="[0]!Mortalidadperiodo_Haga_clic_en">
      <xdr:nvGraphicFramePr>
        <xdr:cNvPr id="2356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93</xdr:row>
      <xdr:rowOff>47625</xdr:rowOff>
    </xdr:from>
    <xdr:to>
      <xdr:col>8</xdr:col>
      <xdr:colOff>200025</xdr:colOff>
      <xdr:row>100</xdr:row>
      <xdr:rowOff>57150</xdr:rowOff>
    </xdr:to>
    <xdr:graphicFrame macro="[0]!Mortalidadperiodo_Haga_clic_en">
      <xdr:nvGraphicFramePr>
        <xdr:cNvPr id="2356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219075</xdr:colOff>
      <xdr:row>93</xdr:row>
      <xdr:rowOff>47625</xdr:rowOff>
    </xdr:from>
    <xdr:to>
      <xdr:col>18</xdr:col>
      <xdr:colOff>28575</xdr:colOff>
      <xdr:row>100</xdr:row>
      <xdr:rowOff>66675</xdr:rowOff>
    </xdr:to>
    <xdr:graphicFrame macro="[0]!Mortalidadperiodo_Haga_clic_en">
      <xdr:nvGraphicFramePr>
        <xdr:cNvPr id="2356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66675</xdr:colOff>
      <xdr:row>93</xdr:row>
      <xdr:rowOff>47625</xdr:rowOff>
    </xdr:from>
    <xdr:to>
      <xdr:col>29</xdr:col>
      <xdr:colOff>95250</xdr:colOff>
      <xdr:row>100</xdr:row>
      <xdr:rowOff>66675</xdr:rowOff>
    </xdr:to>
    <xdr:graphicFrame macro="[0]!Mortalidadperiodo_Haga_clic_en">
      <xdr:nvGraphicFramePr>
        <xdr:cNvPr id="2356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85725</xdr:colOff>
      <xdr:row>93</xdr:row>
      <xdr:rowOff>47625</xdr:rowOff>
    </xdr:from>
    <xdr:to>
      <xdr:col>39</xdr:col>
      <xdr:colOff>66675</xdr:colOff>
      <xdr:row>100</xdr:row>
      <xdr:rowOff>66675</xdr:rowOff>
    </xdr:to>
    <xdr:graphicFrame macro="[0]!Mortalidadperiodo_Haga_clic_en">
      <xdr:nvGraphicFramePr>
        <xdr:cNvPr id="2356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101</xdr:row>
      <xdr:rowOff>47625</xdr:rowOff>
    </xdr:from>
    <xdr:to>
      <xdr:col>8</xdr:col>
      <xdr:colOff>200025</xdr:colOff>
      <xdr:row>108</xdr:row>
      <xdr:rowOff>57150</xdr:rowOff>
    </xdr:to>
    <xdr:graphicFrame macro="[0]!Mortalidadperiodo_Haga_clic_en">
      <xdr:nvGraphicFramePr>
        <xdr:cNvPr id="2356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219075</xdr:colOff>
      <xdr:row>101</xdr:row>
      <xdr:rowOff>47625</xdr:rowOff>
    </xdr:from>
    <xdr:to>
      <xdr:col>18</xdr:col>
      <xdr:colOff>28575</xdr:colOff>
      <xdr:row>108</xdr:row>
      <xdr:rowOff>66675</xdr:rowOff>
    </xdr:to>
    <xdr:graphicFrame macro="[0]!Mortalidadperiodo_Haga_clic_en">
      <xdr:nvGraphicFramePr>
        <xdr:cNvPr id="2357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66675</xdr:colOff>
      <xdr:row>101</xdr:row>
      <xdr:rowOff>47625</xdr:rowOff>
    </xdr:from>
    <xdr:to>
      <xdr:col>29</xdr:col>
      <xdr:colOff>95250</xdr:colOff>
      <xdr:row>108</xdr:row>
      <xdr:rowOff>66675</xdr:rowOff>
    </xdr:to>
    <xdr:graphicFrame macro="[0]!Mortalidadperiodo_Haga_clic_en">
      <xdr:nvGraphicFramePr>
        <xdr:cNvPr id="2357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85725</xdr:colOff>
      <xdr:row>101</xdr:row>
      <xdr:rowOff>47625</xdr:rowOff>
    </xdr:from>
    <xdr:to>
      <xdr:col>39</xdr:col>
      <xdr:colOff>66675</xdr:colOff>
      <xdr:row>108</xdr:row>
      <xdr:rowOff>66675</xdr:rowOff>
    </xdr:to>
    <xdr:graphicFrame macro="[0]!Mortalidadperiodo_Haga_clic_en">
      <xdr:nvGraphicFramePr>
        <xdr:cNvPr id="2357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109</xdr:row>
      <xdr:rowOff>47625</xdr:rowOff>
    </xdr:from>
    <xdr:to>
      <xdr:col>8</xdr:col>
      <xdr:colOff>200025</xdr:colOff>
      <xdr:row>116</xdr:row>
      <xdr:rowOff>57150</xdr:rowOff>
    </xdr:to>
    <xdr:graphicFrame macro="[0]!Mortalidadperiodo_Haga_clic_en">
      <xdr:nvGraphicFramePr>
        <xdr:cNvPr id="2357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219075</xdr:colOff>
      <xdr:row>109</xdr:row>
      <xdr:rowOff>47625</xdr:rowOff>
    </xdr:from>
    <xdr:to>
      <xdr:col>18</xdr:col>
      <xdr:colOff>28575</xdr:colOff>
      <xdr:row>116</xdr:row>
      <xdr:rowOff>66675</xdr:rowOff>
    </xdr:to>
    <xdr:graphicFrame macro="[0]!Mortalidadperiodo_Haga_clic_en">
      <xdr:nvGraphicFramePr>
        <xdr:cNvPr id="2357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66675</xdr:colOff>
      <xdr:row>109</xdr:row>
      <xdr:rowOff>47625</xdr:rowOff>
    </xdr:from>
    <xdr:to>
      <xdr:col>29</xdr:col>
      <xdr:colOff>95250</xdr:colOff>
      <xdr:row>116</xdr:row>
      <xdr:rowOff>66675</xdr:rowOff>
    </xdr:to>
    <xdr:graphicFrame macro="[0]!Mortalidadperiodo_Haga_clic_en">
      <xdr:nvGraphicFramePr>
        <xdr:cNvPr id="2357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85725</xdr:colOff>
      <xdr:row>109</xdr:row>
      <xdr:rowOff>47625</xdr:rowOff>
    </xdr:from>
    <xdr:to>
      <xdr:col>39</xdr:col>
      <xdr:colOff>66675</xdr:colOff>
      <xdr:row>116</xdr:row>
      <xdr:rowOff>66675</xdr:rowOff>
    </xdr:to>
    <xdr:graphicFrame macro="[0]!Mortalidadperiodo_Haga_clic_en">
      <xdr:nvGraphicFramePr>
        <xdr:cNvPr id="2357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117</xdr:row>
      <xdr:rowOff>47625</xdr:rowOff>
    </xdr:from>
    <xdr:to>
      <xdr:col>8</xdr:col>
      <xdr:colOff>200025</xdr:colOff>
      <xdr:row>124</xdr:row>
      <xdr:rowOff>57150</xdr:rowOff>
    </xdr:to>
    <xdr:graphicFrame macro="[0]!Mortalidadperiodo_Haga_clic_en">
      <xdr:nvGraphicFramePr>
        <xdr:cNvPr id="2357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219075</xdr:colOff>
      <xdr:row>117</xdr:row>
      <xdr:rowOff>47625</xdr:rowOff>
    </xdr:from>
    <xdr:to>
      <xdr:col>18</xdr:col>
      <xdr:colOff>28575</xdr:colOff>
      <xdr:row>124</xdr:row>
      <xdr:rowOff>66675</xdr:rowOff>
    </xdr:to>
    <xdr:graphicFrame macro="[0]!Mortalidadperiodo_Haga_clic_en">
      <xdr:nvGraphicFramePr>
        <xdr:cNvPr id="2357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66675</xdr:colOff>
      <xdr:row>117</xdr:row>
      <xdr:rowOff>47625</xdr:rowOff>
    </xdr:from>
    <xdr:to>
      <xdr:col>29</xdr:col>
      <xdr:colOff>95250</xdr:colOff>
      <xdr:row>124</xdr:row>
      <xdr:rowOff>66675</xdr:rowOff>
    </xdr:to>
    <xdr:graphicFrame macro="[0]!Mortalidadperiodo_Haga_clic_en">
      <xdr:nvGraphicFramePr>
        <xdr:cNvPr id="2357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85725</xdr:colOff>
      <xdr:row>117</xdr:row>
      <xdr:rowOff>47625</xdr:rowOff>
    </xdr:from>
    <xdr:to>
      <xdr:col>39</xdr:col>
      <xdr:colOff>66675</xdr:colOff>
      <xdr:row>124</xdr:row>
      <xdr:rowOff>66675</xdr:rowOff>
    </xdr:to>
    <xdr:graphicFrame macro="[0]!Mortalidadperiodo_Haga_clic_en">
      <xdr:nvGraphicFramePr>
        <xdr:cNvPr id="2358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125</xdr:row>
      <xdr:rowOff>47625</xdr:rowOff>
    </xdr:from>
    <xdr:to>
      <xdr:col>8</xdr:col>
      <xdr:colOff>200025</xdr:colOff>
      <xdr:row>131</xdr:row>
      <xdr:rowOff>180975</xdr:rowOff>
    </xdr:to>
    <xdr:graphicFrame macro="[0]!Mortalidadperiodo_Haga_clic_en">
      <xdr:nvGraphicFramePr>
        <xdr:cNvPr id="2358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4</xdr:col>
      <xdr:colOff>171450</xdr:colOff>
      <xdr:row>5</xdr:row>
      <xdr:rowOff>19050</xdr:rowOff>
    </xdr:to>
    <xdr:pic>
      <xdr:nvPicPr>
        <xdr:cNvPr id="24580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78</xdr:row>
      <xdr:rowOff>0</xdr:rowOff>
    </xdr:from>
    <xdr:to>
      <xdr:col>8</xdr:col>
      <xdr:colOff>228600</xdr:colOff>
      <xdr:row>85</xdr:row>
      <xdr:rowOff>9525</xdr:rowOff>
    </xdr:to>
    <xdr:graphicFrame macro="[0]!Mortalidadperiodo_Haga_clic_en">
      <xdr:nvGraphicFramePr>
        <xdr:cNvPr id="2458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9525</xdr:colOff>
      <xdr:row>78</xdr:row>
      <xdr:rowOff>0</xdr:rowOff>
    </xdr:from>
    <xdr:to>
      <xdr:col>18</xdr:col>
      <xdr:colOff>9525</xdr:colOff>
      <xdr:row>85</xdr:row>
      <xdr:rowOff>19050</xdr:rowOff>
    </xdr:to>
    <xdr:graphicFrame macro="[0]!Mortalidadperiodo_Haga_clic_en">
      <xdr:nvGraphicFramePr>
        <xdr:cNvPr id="2458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</xdr:colOff>
      <xdr:row>78</xdr:row>
      <xdr:rowOff>0</xdr:rowOff>
    </xdr:from>
    <xdr:to>
      <xdr:col>29</xdr:col>
      <xdr:colOff>28575</xdr:colOff>
      <xdr:row>85</xdr:row>
      <xdr:rowOff>19050</xdr:rowOff>
    </xdr:to>
    <xdr:graphicFrame macro="[0]!Mortalidadperiodo_Haga_clic_en">
      <xdr:nvGraphicFramePr>
        <xdr:cNvPr id="2458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</xdr:colOff>
      <xdr:row>78</xdr:row>
      <xdr:rowOff>0</xdr:rowOff>
    </xdr:from>
    <xdr:to>
      <xdr:col>39</xdr:col>
      <xdr:colOff>28575</xdr:colOff>
      <xdr:row>85</xdr:row>
      <xdr:rowOff>19050</xdr:rowOff>
    </xdr:to>
    <xdr:graphicFrame macro="[0]!Mortalidadperiodo_Haga_clic_en">
      <xdr:nvGraphicFramePr>
        <xdr:cNvPr id="2458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86</xdr:row>
      <xdr:rowOff>9525</xdr:rowOff>
    </xdr:from>
    <xdr:to>
      <xdr:col>8</xdr:col>
      <xdr:colOff>228600</xdr:colOff>
      <xdr:row>93</xdr:row>
      <xdr:rowOff>9525</xdr:rowOff>
    </xdr:to>
    <xdr:graphicFrame macro="[0]!Mortalidadperiodo_Haga_clic_en">
      <xdr:nvGraphicFramePr>
        <xdr:cNvPr id="2458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9525</xdr:colOff>
      <xdr:row>86</xdr:row>
      <xdr:rowOff>9525</xdr:rowOff>
    </xdr:from>
    <xdr:to>
      <xdr:col>18</xdr:col>
      <xdr:colOff>9525</xdr:colOff>
      <xdr:row>93</xdr:row>
      <xdr:rowOff>19050</xdr:rowOff>
    </xdr:to>
    <xdr:graphicFrame macro="[0]!Mortalidadperiodo_Haga_clic_en">
      <xdr:nvGraphicFramePr>
        <xdr:cNvPr id="2458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9525</xdr:colOff>
      <xdr:row>86</xdr:row>
      <xdr:rowOff>9525</xdr:rowOff>
    </xdr:from>
    <xdr:to>
      <xdr:col>29</xdr:col>
      <xdr:colOff>28575</xdr:colOff>
      <xdr:row>93</xdr:row>
      <xdr:rowOff>19050</xdr:rowOff>
    </xdr:to>
    <xdr:graphicFrame macro="[0]!Mortalidadperiodo_Haga_clic_en">
      <xdr:nvGraphicFramePr>
        <xdr:cNvPr id="2458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19050</xdr:colOff>
      <xdr:row>86</xdr:row>
      <xdr:rowOff>9525</xdr:rowOff>
    </xdr:from>
    <xdr:to>
      <xdr:col>39</xdr:col>
      <xdr:colOff>28575</xdr:colOff>
      <xdr:row>93</xdr:row>
      <xdr:rowOff>19050</xdr:rowOff>
    </xdr:to>
    <xdr:graphicFrame macro="[0]!Mortalidadperiodo_Haga_clic_en">
      <xdr:nvGraphicFramePr>
        <xdr:cNvPr id="2458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94</xdr:row>
      <xdr:rowOff>0</xdr:rowOff>
    </xdr:from>
    <xdr:to>
      <xdr:col>8</xdr:col>
      <xdr:colOff>228600</xdr:colOff>
      <xdr:row>101</xdr:row>
      <xdr:rowOff>9525</xdr:rowOff>
    </xdr:to>
    <xdr:graphicFrame macro="[0]!Mortalidadperiodo_Haga_clic_en">
      <xdr:nvGraphicFramePr>
        <xdr:cNvPr id="2458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94</xdr:row>
      <xdr:rowOff>0</xdr:rowOff>
    </xdr:from>
    <xdr:to>
      <xdr:col>18</xdr:col>
      <xdr:colOff>9525</xdr:colOff>
      <xdr:row>101</xdr:row>
      <xdr:rowOff>19050</xdr:rowOff>
    </xdr:to>
    <xdr:graphicFrame macro="[0]!Mortalidadperiodo_Haga_clic_en">
      <xdr:nvGraphicFramePr>
        <xdr:cNvPr id="2459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9525</xdr:colOff>
      <xdr:row>94</xdr:row>
      <xdr:rowOff>0</xdr:rowOff>
    </xdr:from>
    <xdr:to>
      <xdr:col>29</xdr:col>
      <xdr:colOff>28575</xdr:colOff>
      <xdr:row>101</xdr:row>
      <xdr:rowOff>19050</xdr:rowOff>
    </xdr:to>
    <xdr:graphicFrame macro="[0]!Mortalidadperiodo_Haga_clic_en">
      <xdr:nvGraphicFramePr>
        <xdr:cNvPr id="2459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19050</xdr:colOff>
      <xdr:row>94</xdr:row>
      <xdr:rowOff>0</xdr:rowOff>
    </xdr:from>
    <xdr:to>
      <xdr:col>39</xdr:col>
      <xdr:colOff>28575</xdr:colOff>
      <xdr:row>101</xdr:row>
      <xdr:rowOff>19050</xdr:rowOff>
    </xdr:to>
    <xdr:graphicFrame macro="[0]!Mortalidadperiodo_Haga_clic_en">
      <xdr:nvGraphicFramePr>
        <xdr:cNvPr id="2459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9525</xdr:colOff>
      <xdr:row>102</xdr:row>
      <xdr:rowOff>0</xdr:rowOff>
    </xdr:from>
    <xdr:to>
      <xdr:col>8</xdr:col>
      <xdr:colOff>228600</xdr:colOff>
      <xdr:row>109</xdr:row>
      <xdr:rowOff>9525</xdr:rowOff>
    </xdr:to>
    <xdr:graphicFrame macro="[0]!Mortalidadperiodo_Haga_clic_en">
      <xdr:nvGraphicFramePr>
        <xdr:cNvPr id="2459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102</xdr:row>
      <xdr:rowOff>0</xdr:rowOff>
    </xdr:from>
    <xdr:to>
      <xdr:col>18</xdr:col>
      <xdr:colOff>9525</xdr:colOff>
      <xdr:row>109</xdr:row>
      <xdr:rowOff>19050</xdr:rowOff>
    </xdr:to>
    <xdr:graphicFrame macro="[0]!Mortalidadperiodo_Haga_clic_en">
      <xdr:nvGraphicFramePr>
        <xdr:cNvPr id="2459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9525</xdr:colOff>
      <xdr:row>102</xdr:row>
      <xdr:rowOff>0</xdr:rowOff>
    </xdr:from>
    <xdr:to>
      <xdr:col>29</xdr:col>
      <xdr:colOff>28575</xdr:colOff>
      <xdr:row>109</xdr:row>
      <xdr:rowOff>19050</xdr:rowOff>
    </xdr:to>
    <xdr:graphicFrame macro="[0]!Mortalidadperiodo_Haga_clic_en">
      <xdr:nvGraphicFramePr>
        <xdr:cNvPr id="2459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19050</xdr:colOff>
      <xdr:row>102</xdr:row>
      <xdr:rowOff>0</xdr:rowOff>
    </xdr:from>
    <xdr:to>
      <xdr:col>39</xdr:col>
      <xdr:colOff>28575</xdr:colOff>
      <xdr:row>109</xdr:row>
      <xdr:rowOff>19050</xdr:rowOff>
    </xdr:to>
    <xdr:graphicFrame macro="[0]!Mortalidadperiodo_Haga_clic_en">
      <xdr:nvGraphicFramePr>
        <xdr:cNvPr id="24596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9525</xdr:colOff>
      <xdr:row>110</xdr:row>
      <xdr:rowOff>0</xdr:rowOff>
    </xdr:from>
    <xdr:to>
      <xdr:col>8</xdr:col>
      <xdr:colOff>228600</xdr:colOff>
      <xdr:row>117</xdr:row>
      <xdr:rowOff>9525</xdr:rowOff>
    </xdr:to>
    <xdr:graphicFrame macro="[0]!Mortalidadperiodo_Haga_clic_en">
      <xdr:nvGraphicFramePr>
        <xdr:cNvPr id="24597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9525</xdr:colOff>
      <xdr:row>110</xdr:row>
      <xdr:rowOff>0</xdr:rowOff>
    </xdr:from>
    <xdr:to>
      <xdr:col>18</xdr:col>
      <xdr:colOff>9525</xdr:colOff>
      <xdr:row>117</xdr:row>
      <xdr:rowOff>19050</xdr:rowOff>
    </xdr:to>
    <xdr:graphicFrame macro="[0]!Mortalidadperiodo_Haga_clic_en">
      <xdr:nvGraphicFramePr>
        <xdr:cNvPr id="24598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9525</xdr:colOff>
      <xdr:row>110</xdr:row>
      <xdr:rowOff>0</xdr:rowOff>
    </xdr:from>
    <xdr:to>
      <xdr:col>29</xdr:col>
      <xdr:colOff>28575</xdr:colOff>
      <xdr:row>117</xdr:row>
      <xdr:rowOff>19050</xdr:rowOff>
    </xdr:to>
    <xdr:graphicFrame macro="[0]!Mortalidadperiodo_Haga_clic_en">
      <xdr:nvGraphicFramePr>
        <xdr:cNvPr id="24599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30</xdr:col>
      <xdr:colOff>19050</xdr:colOff>
      <xdr:row>110</xdr:row>
      <xdr:rowOff>0</xdr:rowOff>
    </xdr:from>
    <xdr:to>
      <xdr:col>39</xdr:col>
      <xdr:colOff>28575</xdr:colOff>
      <xdr:row>117</xdr:row>
      <xdr:rowOff>19050</xdr:rowOff>
    </xdr:to>
    <xdr:graphicFrame macro="[0]!Mortalidadperiodo_Haga_clic_en">
      <xdr:nvGraphicFramePr>
        <xdr:cNvPr id="24600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9525</xdr:colOff>
      <xdr:row>118</xdr:row>
      <xdr:rowOff>0</xdr:rowOff>
    </xdr:from>
    <xdr:to>
      <xdr:col>8</xdr:col>
      <xdr:colOff>228600</xdr:colOff>
      <xdr:row>125</xdr:row>
      <xdr:rowOff>9525</xdr:rowOff>
    </xdr:to>
    <xdr:graphicFrame macro="[0]!Mortalidadperiodo_Haga_clic_en">
      <xdr:nvGraphicFramePr>
        <xdr:cNvPr id="24601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</xdr:col>
      <xdr:colOff>9525</xdr:colOff>
      <xdr:row>118</xdr:row>
      <xdr:rowOff>0</xdr:rowOff>
    </xdr:from>
    <xdr:to>
      <xdr:col>18</xdr:col>
      <xdr:colOff>9525</xdr:colOff>
      <xdr:row>125</xdr:row>
      <xdr:rowOff>19050</xdr:rowOff>
    </xdr:to>
    <xdr:graphicFrame macro="[0]!Mortalidadperiodo_Haga_clic_en">
      <xdr:nvGraphicFramePr>
        <xdr:cNvPr id="24602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9525</xdr:colOff>
      <xdr:row>118</xdr:row>
      <xdr:rowOff>0</xdr:rowOff>
    </xdr:from>
    <xdr:to>
      <xdr:col>29</xdr:col>
      <xdr:colOff>28575</xdr:colOff>
      <xdr:row>125</xdr:row>
      <xdr:rowOff>19050</xdr:rowOff>
    </xdr:to>
    <xdr:graphicFrame macro="[0]!Mortalidadperiodo_Haga_clic_en">
      <xdr:nvGraphicFramePr>
        <xdr:cNvPr id="24603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30</xdr:col>
      <xdr:colOff>19050</xdr:colOff>
      <xdr:row>118</xdr:row>
      <xdr:rowOff>0</xdr:rowOff>
    </xdr:from>
    <xdr:to>
      <xdr:col>39</xdr:col>
      <xdr:colOff>28575</xdr:colOff>
      <xdr:row>125</xdr:row>
      <xdr:rowOff>19050</xdr:rowOff>
    </xdr:to>
    <xdr:graphicFrame macro="[0]!Mortalidadperiodo_Haga_clic_en">
      <xdr:nvGraphicFramePr>
        <xdr:cNvPr id="24604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9525</xdr:colOff>
      <xdr:row>126</xdr:row>
      <xdr:rowOff>0</xdr:rowOff>
    </xdr:from>
    <xdr:to>
      <xdr:col>8</xdr:col>
      <xdr:colOff>228600</xdr:colOff>
      <xdr:row>133</xdr:row>
      <xdr:rowOff>9525</xdr:rowOff>
    </xdr:to>
    <xdr:graphicFrame macro="[0]!Mortalidadperiodo_Haga_clic_en">
      <xdr:nvGraphicFramePr>
        <xdr:cNvPr id="24605" name="Mortalidad period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38100</xdr:colOff>
      <xdr:row>5</xdr:row>
      <xdr:rowOff>114300</xdr:rowOff>
    </xdr:to>
    <xdr:pic>
      <xdr:nvPicPr>
        <xdr:cNvPr id="185345" name="Picture 181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0"/>
          <a:ext cx="9429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47625</xdr:rowOff>
    </xdr:from>
    <xdr:to>
      <xdr:col>33</xdr:col>
      <xdr:colOff>47625</xdr:colOff>
      <xdr:row>6</xdr:row>
      <xdr:rowOff>9525</xdr:rowOff>
    </xdr:to>
    <xdr:pic>
      <xdr:nvPicPr>
        <xdr:cNvPr id="186369" name="Picture 72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0" y="47625"/>
          <a:ext cx="12382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47625</xdr:rowOff>
    </xdr:from>
    <xdr:to>
      <xdr:col>6</xdr:col>
      <xdr:colOff>47625</xdr:colOff>
      <xdr:row>6</xdr:row>
      <xdr:rowOff>19050</xdr:rowOff>
    </xdr:to>
    <xdr:pic>
      <xdr:nvPicPr>
        <xdr:cNvPr id="186370" name="Picture 72" descr="C:\Documents and Settings\psilva\Escritorio\logo_snpgobcl_paramai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47625"/>
          <a:ext cx="12382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6</xdr:col>
      <xdr:colOff>200025</xdr:colOff>
      <xdr:row>55</xdr:row>
      <xdr:rowOff>57150</xdr:rowOff>
    </xdr:to>
    <xdr:pic>
      <xdr:nvPicPr>
        <xdr:cNvPr id="186371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11525250"/>
          <a:ext cx="1390650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28</xdr:col>
      <xdr:colOff>0</xdr:colOff>
      <xdr:row>55</xdr:row>
      <xdr:rowOff>0</xdr:rowOff>
    </xdr:from>
    <xdr:to>
      <xdr:col>33</xdr:col>
      <xdr:colOff>200025</xdr:colOff>
      <xdr:row>55</xdr:row>
      <xdr:rowOff>57150</xdr:rowOff>
    </xdr:to>
    <xdr:pic>
      <xdr:nvPicPr>
        <xdr:cNvPr id="186372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00" y="11525250"/>
          <a:ext cx="1390650" cy="57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silva@sernapesca.cl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">
    <tabColor rgb="FF002060"/>
  </sheetPr>
  <dimension ref="A1:AV1748"/>
  <sheetViews>
    <sheetView tabSelected="1" view="pageBreakPreview" zoomScale="130" zoomScaleNormal="130" zoomScaleSheetLayoutView="130" workbookViewId="0">
      <selection activeCell="A24" sqref="A24:A30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32.85546875" style="3" customWidth="1"/>
    <col min="42" max="42" width="9.85546875" style="3" customWidth="1"/>
    <col min="43" max="43" width="62.140625" style="3" customWidth="1"/>
    <col min="44" max="44" width="35.28515625" style="3" hidden="1" customWidth="1"/>
    <col min="45" max="45" width="11.42578125" style="3" hidden="1" customWidth="1"/>
    <col min="46" max="46" width="11.42578125" style="3" customWidth="1"/>
    <col min="47" max="47" width="8.5703125" style="3" customWidth="1"/>
    <col min="48" max="48" width="8.7109375" style="3" customWidth="1"/>
    <col min="49" max="16384" width="11.42578125" style="3" hidden="1"/>
  </cols>
  <sheetData>
    <row r="1" spans="1:45" ht="12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P1" s="199"/>
      <c r="AQ1" s="206">
        <f>IF(ISBLANK('ANEXO 2'!Q15),1,AQ2)</f>
        <v>1</v>
      </c>
      <c r="AR1" s="199" t="s">
        <v>795</v>
      </c>
    </row>
    <row r="2" spans="1:45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1</v>
      </c>
      <c r="AL2" s="69" t="s">
        <v>715</v>
      </c>
      <c r="AM2" s="198">
        <f>AR2+1</f>
        <v>1</v>
      </c>
      <c r="AN2" s="23"/>
      <c r="AP2" s="199"/>
      <c r="AQ2" s="206">
        <f>IF(ISBLANK('ANEXO 3'!Q15),2,AQ3)</f>
        <v>2</v>
      </c>
      <c r="AR2" s="200">
        <f>IF(ISBLANK('ANEXO 1'!Q15),0,AQ1)</f>
        <v>0</v>
      </c>
    </row>
    <row r="3" spans="1:45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16"/>
      <c r="O3" s="16"/>
      <c r="P3" s="16"/>
      <c r="Q3" s="16"/>
      <c r="R3" s="16"/>
      <c r="S3" s="16"/>
      <c r="T3" s="16"/>
      <c r="U3" s="16"/>
      <c r="V3" s="16"/>
      <c r="W3" s="16"/>
      <c r="X3" s="23"/>
      <c r="Y3" s="23"/>
      <c r="Z3" s="23"/>
      <c r="AA3" s="23"/>
      <c r="AC3" s="495" t="s">
        <v>1724</v>
      </c>
      <c r="AD3" s="495"/>
      <c r="AE3" s="495"/>
      <c r="AF3" s="495"/>
      <c r="AG3" s="495"/>
      <c r="AH3" s="496"/>
      <c r="AI3" s="489"/>
      <c r="AJ3" s="490"/>
      <c r="AK3" s="490"/>
      <c r="AL3" s="490"/>
      <c r="AM3" s="491"/>
      <c r="AN3" s="23"/>
      <c r="AP3" s="199"/>
      <c r="AQ3" s="206">
        <f>IF(ISBLANK('ANEXO 4'!Q15),3,AQ4)</f>
        <v>3</v>
      </c>
      <c r="AR3" s="199"/>
    </row>
    <row r="4" spans="1:45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423" t="s">
        <v>921</v>
      </c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23"/>
      <c r="AA4" s="23"/>
      <c r="AB4" s="51"/>
      <c r="AC4" s="495"/>
      <c r="AD4" s="495"/>
      <c r="AE4" s="495"/>
      <c r="AF4" s="495"/>
      <c r="AG4" s="495"/>
      <c r="AH4" s="496"/>
      <c r="AI4" s="492"/>
      <c r="AJ4" s="493"/>
      <c r="AK4" s="493"/>
      <c r="AL4" s="493"/>
      <c r="AM4" s="494"/>
      <c r="AN4" s="23"/>
      <c r="AP4" s="199"/>
      <c r="AQ4" s="206">
        <f>IF(ISBLANK('ANEXO 5'!Q15),4,5)</f>
        <v>4</v>
      </c>
      <c r="AR4" s="199"/>
    </row>
    <row r="5" spans="1:45" ht="12.75" customHeight="1"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  <c r="AP5" s="272"/>
      <c r="AQ5" s="272"/>
    </row>
    <row r="6" spans="1:45" ht="12.75" customHeight="1">
      <c r="A6" s="1"/>
      <c r="B6" s="425" t="s">
        <v>791</v>
      </c>
      <c r="C6" s="425"/>
      <c r="D6" s="425"/>
      <c r="E6" s="425"/>
      <c r="F6" s="425"/>
      <c r="G6" s="425"/>
      <c r="H6" s="430"/>
      <c r="I6" s="430"/>
      <c r="J6" s="430"/>
      <c r="K6" s="430"/>
      <c r="L6" s="430"/>
      <c r="M6" s="430"/>
      <c r="N6" s="429" t="s">
        <v>792</v>
      </c>
      <c r="O6" s="429"/>
      <c r="P6" s="428">
        <f>H6+14</f>
        <v>14</v>
      </c>
      <c r="Q6" s="428"/>
      <c r="R6" s="428"/>
      <c r="S6" s="428"/>
      <c r="T6" s="428"/>
      <c r="U6" s="16"/>
      <c r="V6" s="424" t="s">
        <v>1703</v>
      </c>
      <c r="W6" s="424"/>
      <c r="X6" s="424"/>
      <c r="Y6" s="424"/>
      <c r="Z6" s="424" t="s">
        <v>793</v>
      </c>
      <c r="AA6" s="424"/>
      <c r="AB6" s="424"/>
      <c r="AC6" s="455" t="s">
        <v>1722</v>
      </c>
      <c r="AD6" s="455"/>
      <c r="AE6" s="455"/>
      <c r="AF6" s="455"/>
      <c r="AG6" s="455"/>
      <c r="AH6" s="455"/>
      <c r="AI6" s="455"/>
      <c r="AJ6" s="455"/>
      <c r="AK6" s="455"/>
      <c r="AL6" s="455"/>
      <c r="AM6" s="455"/>
      <c r="AN6" s="23"/>
      <c r="AO6" s="273" t="s">
        <v>2659</v>
      </c>
      <c r="AP6" s="274"/>
      <c r="AQ6" s="273"/>
    </row>
    <row r="7" spans="1:45" ht="12.75" customHeight="1">
      <c r="A7" s="1"/>
      <c r="B7" s="425" t="s">
        <v>892</v>
      </c>
      <c r="C7" s="425"/>
      <c r="D7" s="425"/>
      <c r="E7" s="425"/>
      <c r="F7" s="425"/>
      <c r="G7" s="425"/>
      <c r="H7" s="431"/>
      <c r="I7" s="431"/>
      <c r="J7" s="431"/>
      <c r="K7" s="431"/>
      <c r="L7" s="431"/>
      <c r="M7" s="431"/>
      <c r="N7" s="431"/>
      <c r="O7" s="431"/>
      <c r="P7" s="426" t="s">
        <v>869</v>
      </c>
      <c r="Q7" s="426"/>
      <c r="R7" s="427"/>
      <c r="S7" s="427"/>
      <c r="T7" s="427"/>
      <c r="U7" s="16"/>
      <c r="V7" s="424"/>
      <c r="W7" s="424"/>
      <c r="X7" s="424"/>
      <c r="Y7" s="424"/>
      <c r="Z7" s="424"/>
      <c r="AA7" s="424"/>
      <c r="AB7" s="424"/>
      <c r="AC7" s="458" t="s">
        <v>1704</v>
      </c>
      <c r="AD7" s="458"/>
      <c r="AE7" s="458"/>
      <c r="AF7" s="458"/>
      <c r="AG7" s="458"/>
      <c r="AH7" s="458"/>
      <c r="AI7" s="458"/>
      <c r="AJ7" s="444">
        <f>S31+'ANEXO 1'!S40+'ANEXO 2'!S40+'ANEXO 3'!S40+'ANEXO 4'!S40+'ANEXO 5'!S40</f>
        <v>0</v>
      </c>
      <c r="AK7" s="444"/>
      <c r="AL7" s="444"/>
      <c r="AM7" s="444"/>
      <c r="AN7" s="23"/>
      <c r="AO7" s="270" t="s">
        <v>1700</v>
      </c>
      <c r="AP7" s="135" t="s">
        <v>743</v>
      </c>
      <c r="AQ7" s="135"/>
      <c r="AR7" s="3" t="s">
        <v>759</v>
      </c>
    </row>
    <row r="8" spans="1:45" ht="13.5" customHeight="1">
      <c r="A8" s="1"/>
      <c r="B8" s="425" t="s">
        <v>827</v>
      </c>
      <c r="C8" s="425"/>
      <c r="D8" s="425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40" t="s">
        <v>819</v>
      </c>
      <c r="Q8" s="440"/>
      <c r="R8" s="427"/>
      <c r="S8" s="427"/>
      <c r="T8" s="427"/>
      <c r="U8" s="16"/>
      <c r="V8" s="444">
        <f>Q31+'ANEXO 1'!Q40+'ANEXO 2'!Q40+'ANEXO 3'!Q40+'ANEXO 4'!Q40+'ANEXO 5'!Q40</f>
        <v>0</v>
      </c>
      <c r="W8" s="444"/>
      <c r="X8" s="444"/>
      <c r="Y8" s="444"/>
      <c r="Z8" s="454" t="str">
        <f>IF(ISBLANK('ANEXO 1'!Q15),"-",AQ1)</f>
        <v>-</v>
      </c>
      <c r="AA8" s="454"/>
      <c r="AB8" s="454"/>
      <c r="AC8" s="458" t="s">
        <v>1723</v>
      </c>
      <c r="AD8" s="458"/>
      <c r="AE8" s="458"/>
      <c r="AF8" s="458"/>
      <c r="AG8" s="459">
        <f>IF(AJ8=0,0,(AJ8/AJ7))</f>
        <v>0</v>
      </c>
      <c r="AH8" s="459"/>
      <c r="AI8" s="459"/>
      <c r="AJ8" s="460">
        <f>AJ105+'ANEXO 1'!AJ72+'ANEXO 2'!AJ72+'ANEXO 3'!AJ72+'ANEXO 4'!AJ72+'ANEXO 5'!AJ72</f>
        <v>0</v>
      </c>
      <c r="AK8" s="460"/>
      <c r="AL8" s="460"/>
      <c r="AM8" s="460"/>
      <c r="AN8" s="23"/>
      <c r="AO8" s="18" t="s">
        <v>1062</v>
      </c>
      <c r="AP8" s="18"/>
      <c r="AQ8" s="18"/>
      <c r="AR8" s="64" t="s">
        <v>1729</v>
      </c>
      <c r="AS8" s="64" t="s">
        <v>1730</v>
      </c>
    </row>
    <row r="9" spans="1:45" ht="13.5" customHeight="1">
      <c r="A9" s="1"/>
      <c r="B9" s="425" t="s">
        <v>832</v>
      </c>
      <c r="C9" s="425"/>
      <c r="D9" s="425"/>
      <c r="E9" s="425"/>
      <c r="F9" s="425"/>
      <c r="G9" s="425"/>
      <c r="H9" s="431"/>
      <c r="I9" s="431"/>
      <c r="J9" s="431"/>
      <c r="K9" s="431"/>
      <c r="L9" s="431"/>
      <c r="M9" s="431"/>
      <c r="N9" s="431"/>
      <c r="O9" s="431"/>
      <c r="P9" s="439" t="s">
        <v>815</v>
      </c>
      <c r="Q9" s="439"/>
      <c r="R9" s="427"/>
      <c r="S9" s="427"/>
      <c r="T9" s="427"/>
      <c r="U9" s="182"/>
      <c r="V9" s="444"/>
      <c r="W9" s="444"/>
      <c r="X9" s="444"/>
      <c r="Y9" s="444"/>
      <c r="Z9" s="454"/>
      <c r="AA9" s="454"/>
      <c r="AB9" s="454"/>
      <c r="AC9" s="458" t="s">
        <v>1725</v>
      </c>
      <c r="AD9" s="458"/>
      <c r="AE9" s="458"/>
      <c r="AF9" s="458"/>
      <c r="AG9" s="458"/>
      <c r="AH9" s="458"/>
      <c r="AI9" s="458"/>
      <c r="AJ9" s="498">
        <f>SUM(AL105,'ANEXO 1'!AL72,'ANEXO 2'!AL72,'ANEXO 3'!AL72,'ANEXO 4'!AL72,'ANEXO 5'!AL72)</f>
        <v>0</v>
      </c>
      <c r="AK9" s="498"/>
      <c r="AL9" s="498"/>
      <c r="AM9" s="498"/>
      <c r="AN9" s="23"/>
      <c r="AO9" s="18" t="s">
        <v>1063</v>
      </c>
      <c r="AP9" s="18"/>
      <c r="AQ9" s="18"/>
      <c r="AR9" s="67" t="s">
        <v>713</v>
      </c>
      <c r="AS9" s="66" t="s">
        <v>1731</v>
      </c>
    </row>
    <row r="10" spans="1:45" ht="13.5" customHeight="1" thickBot="1">
      <c r="A10" s="1"/>
      <c r="B10" s="95"/>
      <c r="C10" s="95"/>
      <c r="D10" s="95"/>
      <c r="E10" s="95"/>
      <c r="F10" s="95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85"/>
      <c r="AM10" s="85"/>
      <c r="AN10" s="85"/>
      <c r="AO10" s="18" t="s">
        <v>1064</v>
      </c>
      <c r="AP10" s="18"/>
      <c r="AQ10" s="18"/>
      <c r="AR10" s="65" t="s">
        <v>1732</v>
      </c>
      <c r="AS10" s="66" t="s">
        <v>1733</v>
      </c>
    </row>
    <row r="11" spans="1:45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18" t="s">
        <v>1065</v>
      </c>
      <c r="AP11" s="18"/>
      <c r="AQ11" s="18"/>
      <c r="AR11" s="65" t="s">
        <v>1734</v>
      </c>
      <c r="AS11" s="66" t="s">
        <v>1733</v>
      </c>
    </row>
    <row r="12" spans="1:45" ht="13.5" customHeight="1" thickTop="1">
      <c r="A12" s="184"/>
      <c r="B12" s="434" t="s">
        <v>916</v>
      </c>
      <c r="C12" s="464" t="s">
        <v>891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/>
      <c r="U12" s="432" t="s">
        <v>722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48" t="s">
        <v>1720</v>
      </c>
      <c r="AM12" s="449"/>
      <c r="AN12" s="41"/>
      <c r="AO12" s="18" t="s">
        <v>1066</v>
      </c>
      <c r="AP12" s="18"/>
      <c r="AQ12" s="18"/>
      <c r="AR12" s="65" t="s">
        <v>1735</v>
      </c>
      <c r="AS12" s="66" t="s">
        <v>1733</v>
      </c>
    </row>
    <row r="13" spans="1:45" ht="13.5" customHeight="1">
      <c r="A13" s="184"/>
      <c r="B13" s="435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37">
        <v>1</v>
      </c>
      <c r="V13" s="38">
        <v>2</v>
      </c>
      <c r="W13" s="38">
        <v>3</v>
      </c>
      <c r="X13" s="38">
        <v>4</v>
      </c>
      <c r="Y13" s="38">
        <v>5</v>
      </c>
      <c r="Z13" s="38">
        <v>6</v>
      </c>
      <c r="AA13" s="38">
        <v>7</v>
      </c>
      <c r="AB13" s="38">
        <v>8</v>
      </c>
      <c r="AC13" s="38">
        <v>9</v>
      </c>
      <c r="AD13" s="38">
        <v>10</v>
      </c>
      <c r="AE13" s="38">
        <v>11</v>
      </c>
      <c r="AF13" s="38">
        <v>12</v>
      </c>
      <c r="AG13" s="38">
        <v>13</v>
      </c>
      <c r="AH13" s="38">
        <v>14</v>
      </c>
      <c r="AI13" s="58">
        <v>15</v>
      </c>
      <c r="AJ13" s="457"/>
      <c r="AK13" s="453"/>
      <c r="AL13" s="450"/>
      <c r="AM13" s="451"/>
      <c r="AN13" s="41"/>
      <c r="AO13" s="18" t="s">
        <v>1067</v>
      </c>
      <c r="AP13" s="18"/>
      <c r="AQ13" s="18"/>
      <c r="AR13" s="65" t="s">
        <v>1736</v>
      </c>
      <c r="AS13" s="66" t="s">
        <v>1733</v>
      </c>
    </row>
    <row r="14" spans="1:45" ht="13.5" customHeight="1">
      <c r="A14" s="184"/>
      <c r="B14" s="35">
        <v>1</v>
      </c>
      <c r="C14" s="441"/>
      <c r="D14" s="442"/>
      <c r="E14" s="442"/>
      <c r="F14" s="442"/>
      <c r="G14" s="442"/>
      <c r="H14" s="443"/>
      <c r="I14" s="436"/>
      <c r="J14" s="437"/>
      <c r="K14" s="437"/>
      <c r="L14" s="437"/>
      <c r="M14" s="437"/>
      <c r="N14" s="437"/>
      <c r="O14" s="437"/>
      <c r="P14" s="438"/>
      <c r="Q14" s="371"/>
      <c r="R14" s="372"/>
      <c r="S14" s="373"/>
      <c r="T14" s="374"/>
      <c r="U14" s="52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4"/>
      <c r="AJ14" s="70">
        <f>SUM(U14:AI14)</f>
        <v>0</v>
      </c>
      <c r="AK14" s="71">
        <f>IF(S14&gt;0,(AJ14/S14)*100,0)</f>
        <v>0</v>
      </c>
      <c r="AL14" s="473">
        <f>IF(ISBLANK(S14),,IF(S14&lt;=0,"no llega",IF((S14-AJ14)&lt;=0,"0",S14-AJ14)))</f>
        <v>0</v>
      </c>
      <c r="AM14" s="474"/>
      <c r="AN14" s="41"/>
      <c r="AO14" s="18" t="s">
        <v>1068</v>
      </c>
      <c r="AP14" s="18"/>
      <c r="AQ14" s="18"/>
      <c r="AR14" s="65" t="s">
        <v>1737</v>
      </c>
      <c r="AS14" s="66" t="s">
        <v>1733</v>
      </c>
    </row>
    <row r="15" spans="1:45" ht="13.5" customHeight="1">
      <c r="A15" s="184"/>
      <c r="B15" s="35">
        <v>2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18" t="s">
        <v>1069</v>
      </c>
      <c r="AP15" s="18"/>
      <c r="AQ15" s="18"/>
      <c r="AR15" s="65" t="s">
        <v>1738</v>
      </c>
      <c r="AS15" s="66" t="s">
        <v>1739</v>
      </c>
    </row>
    <row r="16" spans="1:45" ht="13.5" customHeight="1">
      <c r="A16" s="184"/>
      <c r="B16" s="35">
        <v>3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30" si="0">SUM(U16:AI16)</f>
        <v>0</v>
      </c>
      <c r="AK16" s="71">
        <f t="shared" ref="AK16:AK30" si="1">IF(S16&gt;0,(AJ16/S16)*100,0)</f>
        <v>0</v>
      </c>
      <c r="AL16" s="473">
        <f>IF(ISBLANK(S16),,IF(S16&lt;=0,"no llega",IF((S16-AJ16)&lt;=0,"0",S16-AJ16)))</f>
        <v>0</v>
      </c>
      <c r="AM16" s="474"/>
      <c r="AN16" s="34"/>
      <c r="AO16" s="18" t="s">
        <v>1070</v>
      </c>
      <c r="AP16" s="18"/>
      <c r="AQ16" s="18"/>
      <c r="AR16" s="65" t="s">
        <v>1740</v>
      </c>
      <c r="AS16" s="66" t="s">
        <v>1739</v>
      </c>
    </row>
    <row r="17" spans="1:45" ht="13.5" customHeight="1">
      <c r="A17" s="184"/>
      <c r="B17" s="35">
        <v>4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>IF(ISBLANK(S17),,IF(S17&lt;=0,"no llega",IF((S17-AJ17)&lt;=0,"0",S17-AJ17)))</f>
        <v>0</v>
      </c>
      <c r="AM17" s="474"/>
      <c r="AN17" s="34"/>
      <c r="AO17" s="18" t="s">
        <v>1071</v>
      </c>
      <c r="AP17" s="18"/>
      <c r="AQ17" s="18"/>
      <c r="AR17" s="65" t="s">
        <v>1741</v>
      </c>
      <c r="AS17" s="66" t="s">
        <v>1739</v>
      </c>
    </row>
    <row r="18" spans="1:45" ht="13.5" customHeight="1">
      <c r="A18" s="184"/>
      <c r="B18" s="35">
        <v>5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ref="AL18:AL30" si="2">IF(ISBLANK(S18),,IF(S18&lt;=0,"no llega",IF((S18-AJ18)&lt;=0,"0",S18-AJ18)))</f>
        <v>0</v>
      </c>
      <c r="AM18" s="474"/>
      <c r="AN18" s="34"/>
      <c r="AO18" s="18" t="s">
        <v>1072</v>
      </c>
      <c r="AP18" s="18"/>
      <c r="AQ18" s="18"/>
      <c r="AR18" s="65" t="s">
        <v>1742</v>
      </c>
      <c r="AS18" s="66" t="s">
        <v>1733</v>
      </c>
    </row>
    <row r="19" spans="1:45" ht="13.5" customHeight="1">
      <c r="A19" s="184"/>
      <c r="B19" s="35">
        <v>6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18" t="s">
        <v>1073</v>
      </c>
      <c r="AP19" s="18"/>
      <c r="AQ19" s="18"/>
      <c r="AR19" s="65" t="s">
        <v>1743</v>
      </c>
      <c r="AS19" s="66" t="s">
        <v>1733</v>
      </c>
    </row>
    <row r="20" spans="1:45" ht="13.5" customHeight="1">
      <c r="A20" s="184"/>
      <c r="B20" s="35">
        <v>7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18" t="s">
        <v>1074</v>
      </c>
      <c r="AP20" s="18"/>
      <c r="AQ20" s="18"/>
      <c r="AR20" s="65" t="s">
        <v>1744</v>
      </c>
      <c r="AS20" s="66" t="s">
        <v>1733</v>
      </c>
    </row>
    <row r="21" spans="1:45" ht="13.5" customHeight="1">
      <c r="A21" s="184"/>
      <c r="B21" s="35">
        <v>8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18" t="s">
        <v>1075</v>
      </c>
      <c r="AP21" s="18"/>
      <c r="AQ21" s="18"/>
      <c r="AR21" s="65" t="s">
        <v>1745</v>
      </c>
      <c r="AS21" s="66" t="s">
        <v>1733</v>
      </c>
    </row>
    <row r="22" spans="1:45" ht="13.5" customHeight="1">
      <c r="A22" s="184"/>
      <c r="B22" s="35">
        <v>9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18" t="s">
        <v>1076</v>
      </c>
      <c r="AP22" s="18"/>
      <c r="AQ22" s="18"/>
      <c r="AR22" s="65" t="s">
        <v>1746</v>
      </c>
      <c r="AS22" s="66" t="s">
        <v>1733</v>
      </c>
    </row>
    <row r="23" spans="1:45" ht="13.5" customHeight="1">
      <c r="A23" s="184"/>
      <c r="B23" s="35">
        <v>10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18" t="s">
        <v>1077</v>
      </c>
      <c r="AP23" s="18"/>
      <c r="AQ23" s="18"/>
      <c r="AR23" s="65" t="s">
        <v>1747</v>
      </c>
      <c r="AS23" s="66" t="s">
        <v>1733</v>
      </c>
    </row>
    <row r="24" spans="1:45" ht="13.5" customHeight="1">
      <c r="A24" s="529" t="s">
        <v>2660</v>
      </c>
      <c r="B24" s="35">
        <v>11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18" t="s">
        <v>1078</v>
      </c>
      <c r="AP24" s="18"/>
      <c r="AQ24" s="18"/>
      <c r="AR24" s="65" t="s">
        <v>1748</v>
      </c>
      <c r="AS24" s="66" t="s">
        <v>1733</v>
      </c>
    </row>
    <row r="25" spans="1:45" ht="13.5" customHeight="1">
      <c r="A25" s="529"/>
      <c r="B25" s="35">
        <v>12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 t="shared" si="0"/>
        <v>0</v>
      </c>
      <c r="AK25" s="71">
        <f t="shared" si="1"/>
        <v>0</v>
      </c>
      <c r="AL25" s="473">
        <f t="shared" si="2"/>
        <v>0</v>
      </c>
      <c r="AM25" s="474"/>
      <c r="AN25" s="34"/>
      <c r="AO25" s="18" t="s">
        <v>1079</v>
      </c>
      <c r="AP25" s="18"/>
      <c r="AQ25" s="18"/>
      <c r="AR25" s="65" t="s">
        <v>1749</v>
      </c>
      <c r="AS25" s="66" t="s">
        <v>1733</v>
      </c>
    </row>
    <row r="26" spans="1:45" ht="13.5" customHeight="1">
      <c r="A26" s="529"/>
      <c r="B26" s="35">
        <v>13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si="0"/>
        <v>0</v>
      </c>
      <c r="AK26" s="71">
        <f t="shared" si="1"/>
        <v>0</v>
      </c>
      <c r="AL26" s="473">
        <f t="shared" si="2"/>
        <v>0</v>
      </c>
      <c r="AM26" s="474"/>
      <c r="AN26" s="34"/>
      <c r="AO26" s="18" t="s">
        <v>1080</v>
      </c>
      <c r="AP26" s="18"/>
      <c r="AQ26" s="18"/>
      <c r="AR26" s="65" t="s">
        <v>1750</v>
      </c>
      <c r="AS26" s="66" t="s">
        <v>1733</v>
      </c>
    </row>
    <row r="27" spans="1:45" ht="13.5" customHeight="1">
      <c r="A27" s="529"/>
      <c r="B27" s="35">
        <v>14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0"/>
        <v>0</v>
      </c>
      <c r="AK27" s="71">
        <f t="shared" si="1"/>
        <v>0</v>
      </c>
      <c r="AL27" s="473">
        <f t="shared" si="2"/>
        <v>0</v>
      </c>
      <c r="AM27" s="474"/>
      <c r="AN27" s="34"/>
      <c r="AO27" s="18" t="s">
        <v>1081</v>
      </c>
      <c r="AP27" s="18"/>
      <c r="AQ27" s="18"/>
      <c r="AR27" s="65" t="s">
        <v>1751</v>
      </c>
      <c r="AS27" s="66" t="s">
        <v>1733</v>
      </c>
    </row>
    <row r="28" spans="1:45" ht="13.5" customHeight="1">
      <c r="A28" s="529"/>
      <c r="B28" s="35">
        <v>15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0"/>
        <v>0</v>
      </c>
      <c r="AK28" s="71">
        <f t="shared" si="1"/>
        <v>0</v>
      </c>
      <c r="AL28" s="473">
        <f t="shared" si="2"/>
        <v>0</v>
      </c>
      <c r="AM28" s="474"/>
      <c r="AN28" s="34"/>
      <c r="AO28" s="18" t="s">
        <v>1082</v>
      </c>
      <c r="AP28" s="18"/>
      <c r="AQ28" s="18"/>
      <c r="AR28" s="65" t="s">
        <v>1752</v>
      </c>
      <c r="AS28" s="66" t="s">
        <v>1733</v>
      </c>
    </row>
    <row r="29" spans="1:45" ht="13.5" customHeight="1">
      <c r="A29" s="529"/>
      <c r="B29" s="35">
        <v>16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0"/>
        <v>0</v>
      </c>
      <c r="AK29" s="71">
        <f t="shared" si="1"/>
        <v>0</v>
      </c>
      <c r="AL29" s="473">
        <f t="shared" si="2"/>
        <v>0</v>
      </c>
      <c r="AM29" s="474"/>
      <c r="AN29" s="34"/>
      <c r="AO29" s="18" t="s">
        <v>1083</v>
      </c>
      <c r="AP29" s="18"/>
      <c r="AQ29" s="18"/>
      <c r="AR29" s="65" t="s">
        <v>1753</v>
      </c>
      <c r="AS29" s="66" t="s">
        <v>1733</v>
      </c>
    </row>
    <row r="30" spans="1:45" ht="13.5" customHeight="1" thickBot="1">
      <c r="A30" s="529"/>
      <c r="B30" s="36">
        <v>17</v>
      </c>
      <c r="C30" s="486"/>
      <c r="D30" s="487"/>
      <c r="E30" s="487"/>
      <c r="F30" s="487"/>
      <c r="G30" s="487"/>
      <c r="H30" s="488"/>
      <c r="I30" s="499"/>
      <c r="J30" s="500"/>
      <c r="K30" s="500"/>
      <c r="L30" s="500"/>
      <c r="M30" s="500"/>
      <c r="N30" s="500"/>
      <c r="O30" s="500"/>
      <c r="P30" s="501"/>
      <c r="Q30" s="520"/>
      <c r="R30" s="521"/>
      <c r="S30" s="549"/>
      <c r="T30" s="550"/>
      <c r="U30" s="55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7"/>
      <c r="AJ30" s="180">
        <f t="shared" si="0"/>
        <v>0</v>
      </c>
      <c r="AK30" s="71">
        <f t="shared" si="1"/>
        <v>0</v>
      </c>
      <c r="AL30" s="473">
        <f t="shared" si="2"/>
        <v>0</v>
      </c>
      <c r="AM30" s="474"/>
      <c r="AN30" s="33"/>
      <c r="AO30" s="18" t="s">
        <v>1084</v>
      </c>
      <c r="AP30" s="18"/>
      <c r="AQ30" s="18"/>
      <c r="AR30" s="65" t="s">
        <v>1754</v>
      </c>
      <c r="AS30" s="66" t="s">
        <v>1733</v>
      </c>
    </row>
    <row r="31" spans="1:45" ht="13.5" customHeight="1" thickTop="1" thickBot="1">
      <c r="A31" s="183"/>
      <c r="B31" s="27"/>
      <c r="C31" s="28"/>
      <c r="D31" s="28"/>
      <c r="E31" s="28"/>
      <c r="F31" s="28"/>
      <c r="G31" s="181"/>
      <c r="H31" s="28"/>
      <c r="I31" s="23"/>
      <c r="J31" s="16"/>
      <c r="K31" s="16"/>
      <c r="L31" s="16"/>
      <c r="M31" s="16"/>
      <c r="N31" s="16"/>
      <c r="O31" s="16"/>
      <c r="P31" s="16"/>
      <c r="Q31" s="179">
        <f>SUM(Q14:R30)</f>
        <v>0</v>
      </c>
      <c r="R31" s="179"/>
      <c r="S31" s="179">
        <f>SUM(S14:T30)</f>
        <v>0</v>
      </c>
      <c r="T31" s="179"/>
      <c r="U31" s="72">
        <f>SUM(U14:U30)</f>
        <v>0</v>
      </c>
      <c r="V31" s="72">
        <f t="shared" ref="V31:AI31" si="3">SUM(V14:V30)</f>
        <v>0</v>
      </c>
      <c r="W31" s="72">
        <f t="shared" si="3"/>
        <v>0</v>
      </c>
      <c r="X31" s="72">
        <f t="shared" si="3"/>
        <v>0</v>
      </c>
      <c r="Y31" s="72">
        <f t="shared" si="3"/>
        <v>0</v>
      </c>
      <c r="Z31" s="72">
        <f t="shared" si="3"/>
        <v>0</v>
      </c>
      <c r="AA31" s="72">
        <f t="shared" si="3"/>
        <v>0</v>
      </c>
      <c r="AB31" s="72">
        <f t="shared" si="3"/>
        <v>0</v>
      </c>
      <c r="AC31" s="72">
        <f t="shared" si="3"/>
        <v>0</v>
      </c>
      <c r="AD31" s="72">
        <f t="shared" si="3"/>
        <v>0</v>
      </c>
      <c r="AE31" s="72">
        <f t="shared" si="3"/>
        <v>0</v>
      </c>
      <c r="AF31" s="72">
        <f t="shared" si="3"/>
        <v>0</v>
      </c>
      <c r="AG31" s="72">
        <f t="shared" si="3"/>
        <v>0</v>
      </c>
      <c r="AH31" s="72">
        <f t="shared" si="3"/>
        <v>0</v>
      </c>
      <c r="AI31" s="72">
        <f t="shared" si="3"/>
        <v>0</v>
      </c>
      <c r="AJ31" s="179">
        <f>SUM(AJ14:AJ30)</f>
        <v>0</v>
      </c>
      <c r="AK31" s="73"/>
      <c r="AL31" s="73">
        <f>SUM(AL14:AM30)</f>
        <v>0</v>
      </c>
      <c r="AM31" s="73"/>
      <c r="AN31" s="33"/>
      <c r="AO31" s="18" t="s">
        <v>1085</v>
      </c>
      <c r="AP31" s="18"/>
      <c r="AQ31" s="18"/>
      <c r="AR31" s="65" t="s">
        <v>1755</v>
      </c>
      <c r="AS31" s="66" t="s">
        <v>1733</v>
      </c>
    </row>
    <row r="32" spans="1:45" ht="13.5" customHeight="1" thickTop="1" thickBot="1">
      <c r="A32" s="183"/>
      <c r="B32" s="124" t="s">
        <v>925</v>
      </c>
      <c r="C32" s="125"/>
      <c r="D32" s="125"/>
      <c r="E32" s="125"/>
      <c r="F32" s="125"/>
      <c r="G32" s="127"/>
      <c r="H32" s="530"/>
      <c r="I32" s="530"/>
      <c r="J32" s="530"/>
      <c r="K32" s="530"/>
      <c r="L32" s="530"/>
      <c r="M32" s="530"/>
      <c r="N32" s="530"/>
      <c r="O32" s="530"/>
      <c r="P32" s="185"/>
      <c r="Q32" s="128"/>
      <c r="R32" s="128"/>
      <c r="S32" s="33"/>
      <c r="T32" s="33"/>
      <c r="U32" s="60">
        <f>U31+'ANEXO 1'!U40+'ANEXO 2'!U40+'ANEXO 3'!U40+'ANEXO 4'!U40+'ANEXO 5'!U40</f>
        <v>0</v>
      </c>
      <c r="V32" s="60">
        <f>V31+'ANEXO 1'!V40+'ANEXO 2'!V40+'ANEXO 3'!V40+'ANEXO 4'!V40+'ANEXO 5'!V40</f>
        <v>0</v>
      </c>
      <c r="W32" s="60">
        <f>W31+'ANEXO 1'!W40+'ANEXO 2'!W40+'ANEXO 3'!W40+'ANEXO 4'!W40+'ANEXO 5'!W40</f>
        <v>0</v>
      </c>
      <c r="X32" s="60">
        <f>X31+'ANEXO 1'!X40+'ANEXO 2'!X40+'ANEXO 3'!X40+'ANEXO 4'!X40+'ANEXO 5'!X40</f>
        <v>0</v>
      </c>
      <c r="Y32" s="60">
        <f>Y31+'ANEXO 1'!Y40+'ANEXO 2'!Y40+'ANEXO 3'!Y40+'ANEXO 4'!Y40+'ANEXO 5'!Y40</f>
        <v>0</v>
      </c>
      <c r="Z32" s="60">
        <f>Z31+'ANEXO 1'!Z40+'ANEXO 2'!Z40+'ANEXO 3'!Z40+'ANEXO 4'!Z40+'ANEXO 5'!Z40</f>
        <v>0</v>
      </c>
      <c r="AA32" s="60">
        <f>AA31+'ANEXO 1'!AA40+'ANEXO 2'!AA40+'ANEXO 3'!AA40+'ANEXO 4'!AA40+'ANEXO 5'!AA40</f>
        <v>0</v>
      </c>
      <c r="AB32" s="60">
        <f>AB31+'ANEXO 1'!AB40+'ANEXO 2'!AB40+'ANEXO 3'!AB40+'ANEXO 4'!AB40+'ANEXO 5'!AB40</f>
        <v>0</v>
      </c>
      <c r="AC32" s="60">
        <f>AC31+'ANEXO 1'!AC40+'ANEXO 2'!AC40+'ANEXO 3'!AC40+'ANEXO 4'!AC40+'ANEXO 5'!AC40</f>
        <v>0</v>
      </c>
      <c r="AD32" s="60">
        <f>AD31+'ANEXO 1'!AD40+'ANEXO 2'!AD40+'ANEXO 3'!AD40+'ANEXO 4'!AD40+'ANEXO 5'!AD40</f>
        <v>0</v>
      </c>
      <c r="AE32" s="60">
        <f>AE31+'ANEXO 1'!AE40+'ANEXO 2'!AE40+'ANEXO 3'!AE40+'ANEXO 4'!AE40+'ANEXO 5'!AE40</f>
        <v>0</v>
      </c>
      <c r="AF32" s="60">
        <f>AF31+'ANEXO 1'!AF40+'ANEXO 2'!AF40+'ANEXO 3'!AF40+'ANEXO 4'!AF40+'ANEXO 5'!AF40</f>
        <v>0</v>
      </c>
      <c r="AG32" s="60">
        <f>AG31+'ANEXO 1'!AG40+'ANEXO 2'!AG40+'ANEXO 3'!AG40+'ANEXO 4'!AG40+'ANEXO 5'!AG40</f>
        <v>0</v>
      </c>
      <c r="AH32" s="60">
        <f>AH31+'ANEXO 1'!AH40+'ANEXO 2'!AH40+'ANEXO 3'!AH40+'ANEXO 4'!AH40+'ANEXO 5'!AH40</f>
        <v>0</v>
      </c>
      <c r="AI32" s="60">
        <f>AI31+'ANEXO 1'!AI40+'ANEXO 2'!AI40+'ANEXO 3'!AI40+'ANEXO 4'!AI40+'ANEXO 5'!AI40</f>
        <v>0</v>
      </c>
      <c r="AJ32" s="47"/>
      <c r="AK32" s="48"/>
      <c r="AL32" s="33"/>
      <c r="AM32" s="33"/>
      <c r="AN32" s="23"/>
      <c r="AO32" s="18" t="s">
        <v>1086</v>
      </c>
      <c r="AP32" s="18"/>
      <c r="AQ32" s="18"/>
      <c r="AR32" s="65" t="s">
        <v>1756</v>
      </c>
      <c r="AS32" s="66" t="s">
        <v>1733</v>
      </c>
    </row>
    <row r="33" spans="1:45" ht="13.5" customHeight="1" thickTop="1">
      <c r="A33" s="183"/>
      <c r="B33" s="531"/>
      <c r="C33" s="532"/>
      <c r="D33" s="532"/>
      <c r="E33" s="532"/>
      <c r="F33" s="532"/>
      <c r="G33" s="532"/>
      <c r="H33" s="532"/>
      <c r="I33" s="532"/>
      <c r="J33" s="532"/>
      <c r="K33" s="532"/>
      <c r="L33" s="532"/>
      <c r="M33" s="532"/>
      <c r="N33" s="532"/>
      <c r="O33" s="532"/>
      <c r="P33" s="533"/>
      <c r="Q33" s="532"/>
      <c r="R33" s="534"/>
      <c r="S33" s="123"/>
      <c r="T33" s="75" t="s">
        <v>918</v>
      </c>
      <c r="U33" s="76"/>
      <c r="V33" s="76"/>
      <c r="W33" s="76"/>
      <c r="X33" s="76"/>
      <c r="Y33" s="76"/>
      <c r="Z33" s="76"/>
      <c r="AA33" s="76"/>
      <c r="AB33" s="76"/>
      <c r="AC33" s="126"/>
      <c r="AD33" s="76" t="s">
        <v>919</v>
      </c>
      <c r="AE33" s="133"/>
      <c r="AF33" s="133"/>
      <c r="AG33" s="133"/>
      <c r="AH33" s="133"/>
      <c r="AI33" s="133"/>
      <c r="AJ33" s="133"/>
      <c r="AK33" s="133"/>
      <c r="AL33" s="79"/>
      <c r="AM33" s="262"/>
      <c r="AN33" s="23"/>
      <c r="AO33" s="18" t="s">
        <v>1087</v>
      </c>
      <c r="AP33" s="18"/>
      <c r="AQ33" s="18"/>
      <c r="AR33" s="65" t="s">
        <v>1757</v>
      </c>
      <c r="AS33" s="66" t="s">
        <v>1733</v>
      </c>
    </row>
    <row r="34" spans="1:45" ht="13.5" customHeight="1" thickBot="1">
      <c r="A34" s="183"/>
      <c r="B34" s="535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23"/>
      <c r="T34" s="526" t="s">
        <v>2647</v>
      </c>
      <c r="U34" s="527"/>
      <c r="V34" s="527"/>
      <c r="W34" s="527"/>
      <c r="X34" s="527"/>
      <c r="Y34" s="527"/>
      <c r="Z34" s="528"/>
      <c r="AA34" s="295"/>
      <c r="AB34" s="295"/>
      <c r="AC34" s="295"/>
      <c r="AD34" s="296"/>
      <c r="AE34" s="296"/>
      <c r="AF34" s="297"/>
      <c r="AG34" s="297"/>
      <c r="AH34" s="297"/>
      <c r="AI34" s="297"/>
      <c r="AJ34" s="297"/>
      <c r="AK34" s="297"/>
      <c r="AL34" s="297"/>
      <c r="AM34" s="298"/>
      <c r="AN34" s="23"/>
      <c r="AO34" s="18" t="s">
        <v>1088</v>
      </c>
      <c r="AP34" s="18"/>
      <c r="AQ34" s="18"/>
      <c r="AR34" s="65" t="s">
        <v>1758</v>
      </c>
      <c r="AS34" s="66" t="s">
        <v>1733</v>
      </c>
    </row>
    <row r="35" spans="1:45" ht="13.5" customHeight="1" thickTop="1">
      <c r="A35" s="183"/>
      <c r="B35" s="477" t="s">
        <v>920</v>
      </c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5"/>
      <c r="T35" s="526" t="s">
        <v>2648</v>
      </c>
      <c r="U35" s="527"/>
      <c r="V35" s="527"/>
      <c r="W35" s="527"/>
      <c r="X35" s="527"/>
      <c r="Y35" s="527"/>
      <c r="Z35" s="528"/>
      <c r="AA35" s="295"/>
      <c r="AB35" s="295"/>
      <c r="AC35" s="295"/>
      <c r="AD35" s="296"/>
      <c r="AE35" s="296"/>
      <c r="AF35" s="297"/>
      <c r="AG35" s="297"/>
      <c r="AH35" s="297"/>
      <c r="AI35" s="297"/>
      <c r="AJ35" s="297"/>
      <c r="AK35" s="297"/>
      <c r="AL35" s="297"/>
      <c r="AM35" s="298"/>
      <c r="AN35" s="23"/>
      <c r="AO35" s="18" t="s">
        <v>1089</v>
      </c>
      <c r="AP35" s="18"/>
      <c r="AQ35" s="18"/>
      <c r="AR35" s="65" t="s">
        <v>1759</v>
      </c>
      <c r="AS35" s="66" t="s">
        <v>1733</v>
      </c>
    </row>
    <row r="36" spans="1:45" ht="13.5" customHeight="1" thickBot="1">
      <c r="A36" s="183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7"/>
      <c r="T36" s="509" t="s">
        <v>2649</v>
      </c>
      <c r="U36" s="510"/>
      <c r="V36" s="514"/>
      <c r="W36" s="515"/>
      <c r="X36" s="515"/>
      <c r="Y36" s="515"/>
      <c r="Z36" s="515"/>
      <c r="AA36" s="515"/>
      <c r="AB36" s="515"/>
      <c r="AC36" s="515"/>
      <c r="AD36" s="515"/>
      <c r="AE36" s="515"/>
      <c r="AF36" s="515"/>
      <c r="AG36" s="515"/>
      <c r="AH36" s="515"/>
      <c r="AI36" s="515"/>
      <c r="AJ36" s="515"/>
      <c r="AK36" s="515"/>
      <c r="AL36" s="515"/>
      <c r="AM36" s="516"/>
      <c r="AN36" s="23"/>
      <c r="AO36" s="18" t="s">
        <v>1090</v>
      </c>
      <c r="AP36" s="18"/>
      <c r="AQ36" s="18"/>
      <c r="AR36" s="65" t="s">
        <v>1760</v>
      </c>
      <c r="AS36" s="66" t="s">
        <v>1733</v>
      </c>
    </row>
    <row r="37" spans="1:45" ht="13.5" customHeight="1" thickTop="1">
      <c r="A37" s="183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7"/>
      <c r="T37" s="541" t="s">
        <v>790</v>
      </c>
      <c r="U37" s="541"/>
      <c r="V37" s="542"/>
      <c r="W37" s="542"/>
      <c r="X37" s="542"/>
      <c r="Y37" s="542"/>
      <c r="Z37" s="542"/>
      <c r="AA37" s="542"/>
      <c r="AB37" s="542"/>
      <c r="AC37" s="542"/>
      <c r="AD37" s="541"/>
      <c r="AE37" s="541"/>
      <c r="AF37" s="541"/>
      <c r="AG37" s="541"/>
      <c r="AH37" s="541"/>
      <c r="AI37" s="541"/>
      <c r="AJ37" s="541"/>
      <c r="AK37" s="541"/>
      <c r="AL37" s="541"/>
      <c r="AM37" s="541"/>
      <c r="AN37" s="23"/>
      <c r="AO37" s="18" t="s">
        <v>1091</v>
      </c>
      <c r="AP37" s="18"/>
      <c r="AQ37" s="18"/>
      <c r="AR37" s="65" t="s">
        <v>1761</v>
      </c>
      <c r="AS37" s="66" t="s">
        <v>1733</v>
      </c>
    </row>
    <row r="38" spans="1:45" ht="13.5" customHeight="1">
      <c r="A38" s="1"/>
      <c r="B38" s="2"/>
      <c r="C38" s="2"/>
      <c r="D38" s="2"/>
      <c r="E38" s="2"/>
      <c r="F38" s="2"/>
      <c r="G38" s="2"/>
      <c r="H38" s="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551" t="s">
        <v>780</v>
      </c>
      <c r="U38" s="545"/>
      <c r="V38" s="545"/>
      <c r="W38" s="552">
        <f>H6+14</f>
        <v>14</v>
      </c>
      <c r="X38" s="552"/>
      <c r="Y38" s="552"/>
      <c r="Z38" s="552"/>
      <c r="AA38" s="552"/>
      <c r="AB38" s="552"/>
      <c r="AC38" s="544" t="s">
        <v>781</v>
      </c>
      <c r="AD38" s="545"/>
      <c r="AE38" s="545"/>
      <c r="AF38" s="545"/>
      <c r="AG38" s="545"/>
      <c r="AH38" s="545"/>
      <c r="AI38" s="545"/>
      <c r="AJ38" s="545"/>
      <c r="AK38" s="545"/>
      <c r="AL38" s="545"/>
      <c r="AM38" s="546"/>
      <c r="AN38" s="23"/>
      <c r="AO38" s="18" t="s">
        <v>1092</v>
      </c>
      <c r="AP38" s="18"/>
      <c r="AQ38" s="18"/>
      <c r="AR38" s="65" t="s">
        <v>1762</v>
      </c>
      <c r="AS38" s="66" t="s">
        <v>1733</v>
      </c>
    </row>
    <row r="39" spans="1:45" ht="13.5" customHeight="1">
      <c r="A39" s="17"/>
      <c r="B39" s="485"/>
      <c r="C39" s="485"/>
      <c r="D39" s="485"/>
      <c r="E39" s="485"/>
      <c r="F39" s="485"/>
      <c r="G39" s="485"/>
      <c r="H39" s="485"/>
      <c r="I39" s="485"/>
      <c r="J39" s="7"/>
      <c r="K39" s="4"/>
      <c r="L39" s="4"/>
      <c r="M39" s="4"/>
      <c r="N39" s="4"/>
      <c r="O39" s="4"/>
      <c r="P39" s="485"/>
      <c r="Q39" s="485"/>
      <c r="R39" s="485"/>
      <c r="S39" s="485"/>
      <c r="T39" s="523" t="s">
        <v>782</v>
      </c>
      <c r="U39" s="524"/>
      <c r="V39" s="524"/>
      <c r="W39" s="524"/>
      <c r="X39" s="524"/>
      <c r="Y39" s="524"/>
      <c r="Z39" s="524"/>
      <c r="AA39" s="524"/>
      <c r="AB39" s="524"/>
      <c r="AC39" s="524"/>
      <c r="AD39" s="524"/>
      <c r="AE39" s="524"/>
      <c r="AF39" s="524"/>
      <c r="AG39" s="524"/>
      <c r="AH39" s="524"/>
      <c r="AI39" s="524"/>
      <c r="AJ39" s="524"/>
      <c r="AK39" s="524"/>
      <c r="AL39" s="524"/>
      <c r="AM39" s="525"/>
      <c r="AN39" s="23"/>
      <c r="AO39" s="18" t="s">
        <v>1093</v>
      </c>
      <c r="AP39" s="18"/>
      <c r="AQ39" s="18"/>
      <c r="AR39" s="65" t="s">
        <v>1763</v>
      </c>
      <c r="AS39" s="66" t="s">
        <v>1733</v>
      </c>
    </row>
    <row r="40" spans="1:45" ht="16.5" customHeight="1">
      <c r="A40" s="17"/>
      <c r="B40" s="502"/>
      <c r="C40" s="502"/>
      <c r="D40" s="502"/>
      <c r="E40" s="502"/>
      <c r="F40" s="502"/>
      <c r="G40" s="502"/>
      <c r="H40" s="502"/>
      <c r="I40" s="502"/>
      <c r="J40" s="1"/>
      <c r="K40" s="1"/>
      <c r="L40" s="502"/>
      <c r="M40" s="502"/>
      <c r="N40" s="502"/>
      <c r="O40" s="502"/>
      <c r="P40" s="502"/>
      <c r="Q40" s="502"/>
      <c r="R40" s="502"/>
      <c r="S40" s="16"/>
      <c r="T40" s="523"/>
      <c r="U40" s="524"/>
      <c r="V40" s="524"/>
      <c r="W40" s="524"/>
      <c r="X40" s="524"/>
      <c r="Y40" s="524"/>
      <c r="Z40" s="524"/>
      <c r="AA40" s="524"/>
      <c r="AB40" s="524"/>
      <c r="AC40" s="524"/>
      <c r="AD40" s="524"/>
      <c r="AE40" s="524"/>
      <c r="AF40" s="524"/>
      <c r="AG40" s="524"/>
      <c r="AH40" s="524"/>
      <c r="AI40" s="524"/>
      <c r="AJ40" s="524"/>
      <c r="AK40" s="524"/>
      <c r="AL40" s="524"/>
      <c r="AM40" s="525"/>
      <c r="AN40" s="23"/>
      <c r="AO40" s="18" t="s">
        <v>1094</v>
      </c>
      <c r="AP40" s="18"/>
      <c r="AQ40" s="18"/>
      <c r="AR40" s="65" t="s">
        <v>1764</v>
      </c>
      <c r="AS40" s="66" t="s">
        <v>1733</v>
      </c>
    </row>
    <row r="41" spans="1:45" ht="13.5" customHeight="1">
      <c r="A41" s="17"/>
      <c r="B41" s="505" t="s">
        <v>923</v>
      </c>
      <c r="C41" s="505"/>
      <c r="D41" s="505"/>
      <c r="E41" s="505"/>
      <c r="F41" s="505"/>
      <c r="G41" s="505"/>
      <c r="H41" s="505"/>
      <c r="I41" s="505"/>
      <c r="J41" s="16"/>
      <c r="K41" s="16"/>
      <c r="L41" s="505" t="s">
        <v>924</v>
      </c>
      <c r="M41" s="505"/>
      <c r="N41" s="505"/>
      <c r="O41" s="505"/>
      <c r="P41" s="505"/>
      <c r="Q41" s="505"/>
      <c r="R41" s="505"/>
      <c r="S41" s="16"/>
      <c r="T41" s="538" t="str">
        <f>IF(AJ7&lt;V8,"Lo arribado es menor a lo declarado. Proveedor debe enviar factura corregida a correo Sernapesca.","")</f>
        <v/>
      </c>
      <c r="U41" s="539"/>
      <c r="V41" s="539"/>
      <c r="W41" s="539"/>
      <c r="X41" s="539"/>
      <c r="Y41" s="539"/>
      <c r="Z41" s="539"/>
      <c r="AA41" s="539"/>
      <c r="AB41" s="539"/>
      <c r="AC41" s="539"/>
      <c r="AD41" s="539"/>
      <c r="AE41" s="539"/>
      <c r="AF41" s="539"/>
      <c r="AG41" s="539"/>
      <c r="AH41" s="539"/>
      <c r="AI41" s="539"/>
      <c r="AJ41" s="539"/>
      <c r="AK41" s="539"/>
      <c r="AL41" s="539"/>
      <c r="AM41" s="540"/>
      <c r="AN41" s="23"/>
      <c r="AO41" s="18" t="s">
        <v>1095</v>
      </c>
      <c r="AP41" s="18"/>
      <c r="AQ41" s="18"/>
      <c r="AR41" s="65" t="s">
        <v>1765</v>
      </c>
      <c r="AS41" s="66" t="s">
        <v>1733</v>
      </c>
    </row>
    <row r="42" spans="1:45" ht="14.25" customHeight="1">
      <c r="A42" s="17"/>
      <c r="B42" s="44"/>
      <c r="C42" s="44"/>
      <c r="D42" s="44"/>
      <c r="E42" s="44"/>
      <c r="F42" s="44"/>
      <c r="G42" s="44"/>
      <c r="H42" s="44"/>
      <c r="I42" s="44"/>
      <c r="J42" s="7"/>
      <c r="K42" s="4"/>
      <c r="L42" s="44"/>
      <c r="M42" s="44"/>
      <c r="N42" s="44"/>
      <c r="O42" s="44"/>
      <c r="P42" s="44"/>
      <c r="Q42" s="44"/>
      <c r="R42" s="44"/>
      <c r="S42" s="16"/>
      <c r="T42" s="16"/>
      <c r="U42" s="16"/>
      <c r="V42" s="16"/>
      <c r="W42" s="16"/>
      <c r="X42" s="20"/>
      <c r="Y42" s="20"/>
      <c r="Z42" s="20"/>
      <c r="AA42" s="20"/>
      <c r="AB42" s="20"/>
      <c r="AC42" s="518" t="s">
        <v>1724</v>
      </c>
      <c r="AD42" s="518"/>
      <c r="AE42" s="518"/>
      <c r="AF42" s="518"/>
      <c r="AG42" s="518"/>
      <c r="AH42" s="519"/>
      <c r="AI42" s="416">
        <f>AI3</f>
        <v>0</v>
      </c>
      <c r="AJ42" s="417"/>
      <c r="AK42" s="417"/>
      <c r="AL42" s="417"/>
      <c r="AM42" s="418"/>
      <c r="AN42" s="23"/>
      <c r="AO42" s="18" t="s">
        <v>1096</v>
      </c>
      <c r="AP42" s="18"/>
      <c r="AQ42" s="18"/>
      <c r="AR42" s="65" t="s">
        <v>1766</v>
      </c>
      <c r="AS42" s="66" t="s">
        <v>1733</v>
      </c>
    </row>
    <row r="43" spans="1:45" ht="13.5" customHeight="1">
      <c r="A43" s="31"/>
      <c r="B43" s="388" t="s">
        <v>2633</v>
      </c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44"/>
      <c r="Q43" s="44"/>
      <c r="R43" s="44"/>
      <c r="S43" s="16"/>
      <c r="T43" s="16"/>
      <c r="U43" s="16"/>
      <c r="V43" s="16"/>
      <c r="W43" s="16"/>
      <c r="X43" s="20"/>
      <c r="Y43" s="20"/>
      <c r="Z43" s="20"/>
      <c r="AA43" s="20"/>
      <c r="AB43" s="20"/>
      <c r="AC43" s="518"/>
      <c r="AD43" s="518"/>
      <c r="AE43" s="518"/>
      <c r="AF43" s="518"/>
      <c r="AG43" s="518"/>
      <c r="AH43" s="519"/>
      <c r="AI43" s="419"/>
      <c r="AJ43" s="420"/>
      <c r="AK43" s="420"/>
      <c r="AL43" s="420"/>
      <c r="AM43" s="421"/>
      <c r="AN43" s="23"/>
      <c r="AO43" s="18" t="s">
        <v>1097</v>
      </c>
      <c r="AP43" s="18"/>
      <c r="AQ43" s="18"/>
      <c r="AR43" s="65" t="s">
        <v>1767</v>
      </c>
      <c r="AS43" s="66" t="s">
        <v>1733</v>
      </c>
    </row>
    <row r="44" spans="1:45" ht="13.5" customHeight="1">
      <c r="A44" s="17"/>
      <c r="B44" s="497" t="s">
        <v>1726</v>
      </c>
      <c r="C44" s="497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  <c r="Q44" s="497"/>
      <c r="R44" s="497"/>
      <c r="S44" s="497"/>
      <c r="T44" s="497"/>
      <c r="U44" s="497"/>
      <c r="V44" s="497"/>
      <c r="W44" s="497"/>
      <c r="X44" s="497"/>
      <c r="Y44" s="497"/>
      <c r="Z44" s="497"/>
      <c r="AA44" s="497"/>
      <c r="AB44" s="497"/>
      <c r="AC44" s="497"/>
      <c r="AD44" s="497"/>
      <c r="AE44" s="497"/>
      <c r="AF44" s="497"/>
      <c r="AG44" s="497"/>
      <c r="AH44" s="497"/>
      <c r="AI44" s="497"/>
      <c r="AJ44" s="497"/>
      <c r="AK44" s="497"/>
      <c r="AL44" s="497"/>
      <c r="AM44" s="497"/>
      <c r="AN44" s="23"/>
      <c r="AO44" s="18" t="s">
        <v>1098</v>
      </c>
      <c r="AP44" s="18"/>
      <c r="AQ44" s="18"/>
      <c r="AR44" s="65" t="s">
        <v>1768</v>
      </c>
      <c r="AS44" s="66" t="s">
        <v>1733</v>
      </c>
    </row>
    <row r="45" spans="1:45" ht="13.5" customHeight="1">
      <c r="A45" s="1"/>
      <c r="B45" s="2"/>
      <c r="C45" s="2"/>
      <c r="D45" s="2"/>
      <c r="E45" s="2"/>
      <c r="F45" s="2"/>
      <c r="G45" s="2"/>
      <c r="H45" s="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4"/>
      <c r="U45" s="4"/>
      <c r="V45" s="4"/>
      <c r="W45" s="7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L45" s="23"/>
      <c r="AM45" s="23"/>
      <c r="AN45" s="23"/>
      <c r="AO45" s="18" t="s">
        <v>1099</v>
      </c>
      <c r="AP45" s="18"/>
      <c r="AQ45" s="18"/>
      <c r="AR45" s="65" t="s">
        <v>1769</v>
      </c>
      <c r="AS45" s="66" t="s">
        <v>1739</v>
      </c>
    </row>
    <row r="46" spans="1:45" ht="13.5" customHeight="1" thickBot="1">
      <c r="A46" s="1"/>
      <c r="B46" s="387" t="s">
        <v>1726</v>
      </c>
      <c r="C46" s="387"/>
      <c r="D46" s="387"/>
      <c r="E46" s="387"/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  <c r="AA46" s="387"/>
      <c r="AB46" s="387"/>
      <c r="AC46" s="387"/>
      <c r="AD46" s="387"/>
      <c r="AE46" s="387"/>
      <c r="AF46" s="387"/>
      <c r="AG46" s="387"/>
      <c r="AH46" s="387"/>
      <c r="AI46" s="387"/>
      <c r="AJ46" s="387"/>
      <c r="AK46" s="387"/>
      <c r="AL46" s="387"/>
      <c r="AM46" s="387"/>
      <c r="AN46" s="16"/>
      <c r="AO46" s="18" t="s">
        <v>1100</v>
      </c>
      <c r="AP46" s="18"/>
      <c r="AQ46" s="18"/>
      <c r="AR46" s="65" t="s">
        <v>1770</v>
      </c>
      <c r="AS46" s="66" t="s">
        <v>1739</v>
      </c>
    </row>
    <row r="47" spans="1:45" ht="13.5" customHeight="1" thickTop="1">
      <c r="A47" s="475" t="s">
        <v>716</v>
      </c>
      <c r="B47" s="506" t="s">
        <v>720</v>
      </c>
      <c r="C47" s="410" t="s">
        <v>1706</v>
      </c>
      <c r="D47" s="410"/>
      <c r="E47" s="410"/>
      <c r="F47" s="410"/>
      <c r="G47" s="410"/>
      <c r="H47" s="410"/>
      <c r="I47" s="503" t="s">
        <v>1727</v>
      </c>
      <c r="J47" s="504"/>
      <c r="K47" s="504"/>
      <c r="L47" s="504"/>
      <c r="M47" s="504"/>
      <c r="N47" s="504"/>
      <c r="O47" s="410" t="s">
        <v>1721</v>
      </c>
      <c r="P47" s="410"/>
      <c r="Q47" s="410" t="s">
        <v>1719</v>
      </c>
      <c r="R47" s="410"/>
      <c r="S47" s="410"/>
      <c r="T47" s="410"/>
      <c r="U47" s="410"/>
      <c r="V47" s="410"/>
      <c r="W47" s="410"/>
      <c r="X47" s="410"/>
      <c r="Y47" s="410"/>
      <c r="Z47" s="410" t="s">
        <v>1707</v>
      </c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547"/>
      <c r="AN47" s="16"/>
      <c r="AO47" s="18" t="s">
        <v>1101</v>
      </c>
      <c r="AP47" s="18"/>
      <c r="AQ47" s="18"/>
      <c r="AR47" s="65" t="s">
        <v>1771</v>
      </c>
      <c r="AS47" s="66" t="s">
        <v>1739</v>
      </c>
    </row>
    <row r="48" spans="1:45" ht="13.5" customHeight="1">
      <c r="A48" s="475"/>
      <c r="B48" s="507"/>
      <c r="C48" s="422"/>
      <c r="D48" s="422"/>
      <c r="E48" s="422"/>
      <c r="F48" s="422"/>
      <c r="G48" s="422"/>
      <c r="H48" s="422"/>
      <c r="I48" s="408"/>
      <c r="J48" s="409"/>
      <c r="K48" s="409"/>
      <c r="L48" s="409"/>
      <c r="M48" s="409"/>
      <c r="N48" s="409"/>
      <c r="O48" s="408"/>
      <c r="P48" s="484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517"/>
      <c r="AN48" s="16"/>
      <c r="AO48" s="18" t="s">
        <v>1102</v>
      </c>
      <c r="AP48" s="18" t="s">
        <v>743</v>
      </c>
      <c r="AQ48" s="18" t="s">
        <v>740</v>
      </c>
      <c r="AR48" s="65" t="s">
        <v>1772</v>
      </c>
      <c r="AS48" s="66" t="s">
        <v>1739</v>
      </c>
    </row>
    <row r="49" spans="1:45" ht="13.5" customHeight="1">
      <c r="A49" s="475"/>
      <c r="B49" s="507"/>
      <c r="C49" s="422"/>
      <c r="D49" s="422"/>
      <c r="E49" s="422"/>
      <c r="F49" s="422"/>
      <c r="G49" s="422"/>
      <c r="H49" s="422"/>
      <c r="I49" s="408"/>
      <c r="J49" s="409"/>
      <c r="K49" s="409"/>
      <c r="L49" s="409"/>
      <c r="M49" s="409"/>
      <c r="N49" s="409"/>
      <c r="O49" s="408"/>
      <c r="P49" s="484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22"/>
      <c r="AD49" s="422"/>
      <c r="AE49" s="422"/>
      <c r="AF49" s="422"/>
      <c r="AG49" s="422"/>
      <c r="AH49" s="422"/>
      <c r="AI49" s="422"/>
      <c r="AJ49" s="422"/>
      <c r="AK49" s="422"/>
      <c r="AL49" s="422"/>
      <c r="AM49" s="517"/>
      <c r="AN49" s="16"/>
      <c r="AO49" s="18" t="s">
        <v>1103</v>
      </c>
      <c r="AP49" s="18"/>
      <c r="AQ49" s="18"/>
      <c r="AR49" s="65" t="s">
        <v>1773</v>
      </c>
      <c r="AS49" s="66" t="s">
        <v>1739</v>
      </c>
    </row>
    <row r="50" spans="1:45" ht="13.5" customHeight="1">
      <c r="A50" s="475"/>
      <c r="B50" s="507"/>
      <c r="C50" s="422"/>
      <c r="D50" s="422"/>
      <c r="E50" s="422"/>
      <c r="F50" s="422"/>
      <c r="G50" s="422"/>
      <c r="H50" s="422"/>
      <c r="I50" s="408"/>
      <c r="J50" s="409"/>
      <c r="K50" s="409"/>
      <c r="L50" s="409"/>
      <c r="M50" s="409"/>
      <c r="N50" s="409"/>
      <c r="O50" s="408"/>
      <c r="P50" s="484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22"/>
      <c r="AD50" s="422"/>
      <c r="AE50" s="422"/>
      <c r="AF50" s="422"/>
      <c r="AG50" s="422"/>
      <c r="AH50" s="422"/>
      <c r="AI50" s="422"/>
      <c r="AJ50" s="422"/>
      <c r="AK50" s="422"/>
      <c r="AL50" s="422"/>
      <c r="AM50" s="517"/>
      <c r="AN50" s="16"/>
      <c r="AO50" s="18" t="s">
        <v>1104</v>
      </c>
      <c r="AP50" s="18"/>
      <c r="AQ50" s="18"/>
      <c r="AR50" s="65" t="s">
        <v>1774</v>
      </c>
      <c r="AS50" s="66" t="s">
        <v>1739</v>
      </c>
    </row>
    <row r="51" spans="1:45" ht="13.5" customHeight="1">
      <c r="A51" s="475"/>
      <c r="B51" s="507"/>
      <c r="C51" s="422"/>
      <c r="D51" s="422"/>
      <c r="E51" s="422"/>
      <c r="F51" s="422"/>
      <c r="G51" s="422"/>
      <c r="H51" s="422"/>
      <c r="I51" s="408"/>
      <c r="J51" s="409"/>
      <c r="K51" s="409"/>
      <c r="L51" s="409"/>
      <c r="M51" s="409"/>
      <c r="N51" s="409"/>
      <c r="O51" s="408"/>
      <c r="P51" s="484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517"/>
      <c r="AN51" s="16"/>
      <c r="AO51" s="18" t="s">
        <v>1105</v>
      </c>
      <c r="AP51" s="18"/>
      <c r="AQ51" s="18"/>
      <c r="AR51" s="65" t="s">
        <v>1775</v>
      </c>
      <c r="AS51" s="66" t="s">
        <v>1739</v>
      </c>
    </row>
    <row r="52" spans="1:45" ht="13.5" customHeight="1">
      <c r="A52" s="475"/>
      <c r="B52" s="507"/>
      <c r="C52" s="422"/>
      <c r="D52" s="422"/>
      <c r="E52" s="422"/>
      <c r="F52" s="422"/>
      <c r="G52" s="422"/>
      <c r="H52" s="422"/>
      <c r="I52" s="408"/>
      <c r="J52" s="409"/>
      <c r="K52" s="409"/>
      <c r="L52" s="409"/>
      <c r="M52" s="409"/>
      <c r="N52" s="409"/>
      <c r="O52" s="408"/>
      <c r="P52" s="484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22"/>
      <c r="AD52" s="422"/>
      <c r="AE52" s="422"/>
      <c r="AF52" s="422"/>
      <c r="AG52" s="422"/>
      <c r="AH52" s="422"/>
      <c r="AI52" s="422"/>
      <c r="AJ52" s="422"/>
      <c r="AK52" s="422"/>
      <c r="AL52" s="422"/>
      <c r="AM52" s="517"/>
      <c r="AN52" s="16"/>
      <c r="AO52" s="18" t="s">
        <v>1106</v>
      </c>
      <c r="AP52" s="18"/>
      <c r="AQ52" s="18"/>
      <c r="AR52" s="65" t="s">
        <v>1776</v>
      </c>
      <c r="AS52" s="66" t="s">
        <v>1739</v>
      </c>
    </row>
    <row r="53" spans="1:45" ht="13.5" customHeight="1" thickBot="1">
      <c r="A53" s="475"/>
      <c r="B53" s="508"/>
      <c r="C53" s="513"/>
      <c r="D53" s="513"/>
      <c r="E53" s="513"/>
      <c r="F53" s="513"/>
      <c r="G53" s="513"/>
      <c r="H53" s="513"/>
      <c r="I53" s="408"/>
      <c r="J53" s="409"/>
      <c r="K53" s="409"/>
      <c r="L53" s="409"/>
      <c r="M53" s="409"/>
      <c r="N53" s="409"/>
      <c r="O53" s="481"/>
      <c r="P53" s="483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4"/>
      <c r="AD53" s="414"/>
      <c r="AE53" s="414"/>
      <c r="AF53" s="414"/>
      <c r="AG53" s="414"/>
      <c r="AH53" s="414"/>
      <c r="AI53" s="414"/>
      <c r="AJ53" s="414"/>
      <c r="AK53" s="414"/>
      <c r="AL53" s="414"/>
      <c r="AM53" s="415"/>
      <c r="AN53" s="16"/>
      <c r="AO53" s="18" t="s">
        <v>1107</v>
      </c>
      <c r="AP53" s="18"/>
      <c r="AQ53" s="18"/>
      <c r="AR53" s="65" t="s">
        <v>1777</v>
      </c>
      <c r="AS53" s="66" t="s">
        <v>1739</v>
      </c>
    </row>
    <row r="54" spans="1:45" ht="13.5" customHeight="1" thickTop="1">
      <c r="A54" s="475"/>
      <c r="B54" s="478" t="s">
        <v>1708</v>
      </c>
      <c r="C54" s="410" t="s">
        <v>1706</v>
      </c>
      <c r="D54" s="410"/>
      <c r="E54" s="410"/>
      <c r="F54" s="410"/>
      <c r="G54" s="410"/>
      <c r="H54" s="410"/>
      <c r="I54" s="511" t="s">
        <v>1709</v>
      </c>
      <c r="J54" s="512"/>
      <c r="K54" s="512"/>
      <c r="L54" s="512"/>
      <c r="M54" s="512"/>
      <c r="N54" s="512"/>
      <c r="O54" s="410" t="s">
        <v>1721</v>
      </c>
      <c r="P54" s="410"/>
      <c r="Q54" s="411" t="s">
        <v>1710</v>
      </c>
      <c r="R54" s="412"/>
      <c r="S54" s="412"/>
      <c r="T54" s="412"/>
      <c r="U54" s="412"/>
      <c r="V54" s="412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3"/>
      <c r="AN54" s="16"/>
      <c r="AO54" s="18" t="s">
        <v>1108</v>
      </c>
      <c r="AP54" s="18"/>
      <c r="AQ54" s="18"/>
      <c r="AR54" s="65" t="s">
        <v>1778</v>
      </c>
      <c r="AS54" s="66" t="s">
        <v>1739</v>
      </c>
    </row>
    <row r="55" spans="1:45" ht="13.5" customHeight="1">
      <c r="A55" s="475"/>
      <c r="B55" s="479"/>
      <c r="C55" s="422"/>
      <c r="D55" s="422"/>
      <c r="E55" s="422"/>
      <c r="F55" s="422"/>
      <c r="G55" s="422"/>
      <c r="H55" s="422"/>
      <c r="I55" s="408"/>
      <c r="J55" s="409"/>
      <c r="K55" s="409"/>
      <c r="L55" s="409"/>
      <c r="M55" s="409"/>
      <c r="N55" s="409"/>
      <c r="O55" s="408"/>
      <c r="P55" s="484"/>
      <c r="Q55" s="408"/>
      <c r="R55" s="409"/>
      <c r="S55" s="409"/>
      <c r="T55" s="409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09"/>
      <c r="AL55" s="409"/>
      <c r="AM55" s="522"/>
      <c r="AN55" s="16"/>
      <c r="AO55" s="18" t="s">
        <v>1109</v>
      </c>
      <c r="AP55" s="18"/>
      <c r="AQ55" s="18"/>
      <c r="AR55" s="65" t="s">
        <v>1779</v>
      </c>
      <c r="AS55" s="66" t="s">
        <v>1739</v>
      </c>
    </row>
    <row r="56" spans="1:45" ht="13.5" customHeight="1">
      <c r="A56" s="475"/>
      <c r="B56" s="479"/>
      <c r="C56" s="422"/>
      <c r="D56" s="422"/>
      <c r="E56" s="422"/>
      <c r="F56" s="422"/>
      <c r="G56" s="422"/>
      <c r="H56" s="422"/>
      <c r="I56" s="408"/>
      <c r="J56" s="409"/>
      <c r="K56" s="409"/>
      <c r="L56" s="409"/>
      <c r="M56" s="409"/>
      <c r="N56" s="409"/>
      <c r="O56" s="408"/>
      <c r="P56" s="484"/>
      <c r="Q56" s="408"/>
      <c r="R56" s="409"/>
      <c r="S56" s="409"/>
      <c r="T56" s="409"/>
      <c r="U56" s="409"/>
      <c r="V56" s="409"/>
      <c r="W56" s="409"/>
      <c r="X56" s="409"/>
      <c r="Y56" s="409"/>
      <c r="Z56" s="409"/>
      <c r="AA56" s="409"/>
      <c r="AB56" s="409"/>
      <c r="AC56" s="409"/>
      <c r="AD56" s="409"/>
      <c r="AE56" s="409"/>
      <c r="AF56" s="409"/>
      <c r="AG56" s="409"/>
      <c r="AH56" s="409"/>
      <c r="AI56" s="409"/>
      <c r="AJ56" s="409"/>
      <c r="AK56" s="409"/>
      <c r="AL56" s="409"/>
      <c r="AM56" s="522"/>
      <c r="AN56" s="16"/>
      <c r="AO56" s="18" t="s">
        <v>1110</v>
      </c>
      <c r="AP56" s="18"/>
      <c r="AQ56" s="18"/>
      <c r="AR56" s="65" t="s">
        <v>1780</v>
      </c>
      <c r="AS56" s="66" t="s">
        <v>1739</v>
      </c>
    </row>
    <row r="57" spans="1:45" ht="13.5" customHeight="1">
      <c r="A57" s="475"/>
      <c r="B57" s="479"/>
      <c r="C57" s="422"/>
      <c r="D57" s="422"/>
      <c r="E57" s="422"/>
      <c r="F57" s="422"/>
      <c r="G57" s="422"/>
      <c r="H57" s="422"/>
      <c r="I57" s="408"/>
      <c r="J57" s="409"/>
      <c r="K57" s="409"/>
      <c r="L57" s="409"/>
      <c r="M57" s="409"/>
      <c r="N57" s="409"/>
      <c r="O57" s="408"/>
      <c r="P57" s="484"/>
      <c r="Q57" s="408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H57" s="409"/>
      <c r="AI57" s="409"/>
      <c r="AJ57" s="409"/>
      <c r="AK57" s="409"/>
      <c r="AL57" s="409"/>
      <c r="AM57" s="522"/>
      <c r="AN57" s="16"/>
      <c r="AO57" s="18" t="s">
        <v>1111</v>
      </c>
      <c r="AP57" s="18"/>
      <c r="AQ57" s="18"/>
      <c r="AR57" s="65" t="s">
        <v>1781</v>
      </c>
      <c r="AS57" s="66" t="s">
        <v>1739</v>
      </c>
    </row>
    <row r="58" spans="1:45" ht="13.5" customHeight="1">
      <c r="A58" s="475"/>
      <c r="B58" s="479"/>
      <c r="C58" s="422"/>
      <c r="D58" s="422"/>
      <c r="E58" s="422"/>
      <c r="F58" s="422"/>
      <c r="G58" s="422"/>
      <c r="H58" s="422"/>
      <c r="I58" s="408"/>
      <c r="J58" s="409"/>
      <c r="K58" s="409"/>
      <c r="L58" s="409"/>
      <c r="M58" s="409"/>
      <c r="N58" s="409"/>
      <c r="O58" s="408"/>
      <c r="P58" s="484"/>
      <c r="Q58" s="408"/>
      <c r="R58" s="409"/>
      <c r="S58" s="409"/>
      <c r="T58" s="409"/>
      <c r="U58" s="409"/>
      <c r="V58" s="409"/>
      <c r="W58" s="409"/>
      <c r="X58" s="409"/>
      <c r="Y58" s="409"/>
      <c r="Z58" s="409"/>
      <c r="AA58" s="409"/>
      <c r="AB58" s="409"/>
      <c r="AC58" s="409"/>
      <c r="AD58" s="409"/>
      <c r="AE58" s="409"/>
      <c r="AF58" s="409"/>
      <c r="AG58" s="409"/>
      <c r="AH58" s="409"/>
      <c r="AI58" s="409"/>
      <c r="AJ58" s="409"/>
      <c r="AK58" s="409"/>
      <c r="AL58" s="409"/>
      <c r="AM58" s="522"/>
      <c r="AN58" s="16"/>
      <c r="AO58" s="18" t="s">
        <v>1112</v>
      </c>
      <c r="AP58" s="18"/>
      <c r="AQ58" s="18"/>
      <c r="AR58" s="65" t="s">
        <v>1782</v>
      </c>
      <c r="AS58" s="66" t="s">
        <v>1739</v>
      </c>
    </row>
    <row r="59" spans="1:45" ht="13.5" customHeight="1">
      <c r="A59" s="475"/>
      <c r="B59" s="479"/>
      <c r="C59" s="422"/>
      <c r="D59" s="422"/>
      <c r="E59" s="422"/>
      <c r="F59" s="422"/>
      <c r="G59" s="422"/>
      <c r="H59" s="422"/>
      <c r="I59" s="408"/>
      <c r="J59" s="409"/>
      <c r="K59" s="409"/>
      <c r="L59" s="409"/>
      <c r="M59" s="409"/>
      <c r="N59" s="409"/>
      <c r="O59" s="408"/>
      <c r="P59" s="484"/>
      <c r="Q59" s="408"/>
      <c r="R59" s="409"/>
      <c r="S59" s="409"/>
      <c r="T59" s="409"/>
      <c r="U59" s="409"/>
      <c r="V59" s="409"/>
      <c r="W59" s="409"/>
      <c r="X59" s="409"/>
      <c r="Y59" s="409"/>
      <c r="Z59" s="409"/>
      <c r="AA59" s="409"/>
      <c r="AB59" s="409"/>
      <c r="AC59" s="409"/>
      <c r="AD59" s="409"/>
      <c r="AE59" s="409"/>
      <c r="AF59" s="409"/>
      <c r="AG59" s="409"/>
      <c r="AH59" s="409"/>
      <c r="AI59" s="409"/>
      <c r="AJ59" s="409"/>
      <c r="AK59" s="409"/>
      <c r="AL59" s="409"/>
      <c r="AM59" s="522"/>
      <c r="AN59" s="16"/>
      <c r="AO59" s="18" t="s">
        <v>1113</v>
      </c>
      <c r="AP59" s="18"/>
      <c r="AQ59" s="18"/>
      <c r="AR59" s="65" t="s">
        <v>1783</v>
      </c>
      <c r="AS59" s="66" t="s">
        <v>1739</v>
      </c>
    </row>
    <row r="60" spans="1:45" ht="13.5" customHeight="1" thickBot="1">
      <c r="A60" s="475"/>
      <c r="B60" s="480"/>
      <c r="C60" s="414"/>
      <c r="D60" s="414"/>
      <c r="E60" s="414"/>
      <c r="F60" s="414"/>
      <c r="G60" s="414"/>
      <c r="H60" s="414"/>
      <c r="I60" s="481"/>
      <c r="J60" s="482"/>
      <c r="K60" s="482"/>
      <c r="L60" s="482"/>
      <c r="M60" s="482"/>
      <c r="N60" s="483"/>
      <c r="O60" s="481"/>
      <c r="P60" s="483"/>
      <c r="Q60" s="481"/>
      <c r="R60" s="482"/>
      <c r="S60" s="482"/>
      <c r="T60" s="482"/>
      <c r="U60" s="482"/>
      <c r="V60" s="482"/>
      <c r="W60" s="482"/>
      <c r="X60" s="482"/>
      <c r="Y60" s="482"/>
      <c r="Z60" s="482"/>
      <c r="AA60" s="482"/>
      <c r="AB60" s="482"/>
      <c r="AC60" s="482"/>
      <c r="AD60" s="482"/>
      <c r="AE60" s="482"/>
      <c r="AF60" s="482"/>
      <c r="AG60" s="482"/>
      <c r="AH60" s="482"/>
      <c r="AI60" s="482"/>
      <c r="AJ60" s="482"/>
      <c r="AK60" s="482"/>
      <c r="AL60" s="482"/>
      <c r="AM60" s="548"/>
      <c r="AN60" s="16"/>
      <c r="AO60" s="18" t="s">
        <v>1114</v>
      </c>
      <c r="AP60" s="18"/>
      <c r="AQ60" s="18"/>
      <c r="AR60" s="65" t="s">
        <v>1784</v>
      </c>
      <c r="AS60" s="66" t="s">
        <v>1739</v>
      </c>
    </row>
    <row r="61" spans="1:45" ht="13.5" customHeight="1" thickTop="1">
      <c r="A61" s="476"/>
      <c r="B61" s="78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22"/>
      <c r="P61" s="22"/>
      <c r="Q61" s="22"/>
      <c r="R61" s="22"/>
      <c r="S61" s="22"/>
      <c r="T61" s="22"/>
      <c r="U61" s="22"/>
      <c r="V61" s="22"/>
      <c r="W61" s="22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16"/>
      <c r="AM61" s="16"/>
      <c r="AN61" s="16"/>
      <c r="AO61" s="18" t="s">
        <v>1115</v>
      </c>
      <c r="AP61" s="18"/>
      <c r="AQ61" s="18"/>
      <c r="AR61" s="65" t="s">
        <v>1785</v>
      </c>
      <c r="AS61" s="66" t="s">
        <v>1739</v>
      </c>
    </row>
    <row r="62" spans="1:45" ht="13.5" customHeight="1">
      <c r="A62" s="476"/>
      <c r="B62" s="16"/>
      <c r="C62" s="543" t="s">
        <v>2634</v>
      </c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3"/>
      <c r="Q62" s="284"/>
      <c r="R62" s="283"/>
      <c r="S62" s="283"/>
      <c r="T62" s="283"/>
      <c r="U62" s="283"/>
      <c r="V62" s="283"/>
      <c r="W62" s="283"/>
      <c r="X62" s="278"/>
      <c r="Y62" s="278"/>
      <c r="Z62" s="278"/>
      <c r="AA62" s="278"/>
      <c r="AB62" s="278"/>
      <c r="AC62" s="278"/>
      <c r="AD62" s="278"/>
      <c r="AE62" s="278"/>
      <c r="AF62" s="278"/>
      <c r="AG62" s="278"/>
      <c r="AH62" s="278"/>
      <c r="AI62" s="278"/>
      <c r="AJ62" s="278"/>
      <c r="AK62" s="278"/>
      <c r="AL62" s="278"/>
      <c r="AM62" s="278"/>
      <c r="AN62" s="16"/>
      <c r="AO62" s="18" t="s">
        <v>1116</v>
      </c>
      <c r="AP62" s="18"/>
      <c r="AQ62" s="18"/>
      <c r="AR62" s="65" t="s">
        <v>1786</v>
      </c>
      <c r="AS62" s="66" t="s">
        <v>1739</v>
      </c>
    </row>
    <row r="63" spans="1:45" ht="13.5" customHeight="1">
      <c r="A63" s="476"/>
      <c r="B63" s="134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83"/>
      <c r="R63" s="283"/>
      <c r="S63" s="283"/>
      <c r="T63" s="283"/>
      <c r="U63" s="283"/>
      <c r="V63" s="283"/>
      <c r="W63" s="283"/>
      <c r="X63" s="278"/>
      <c r="Y63" s="278"/>
      <c r="Z63" s="278"/>
      <c r="AA63" s="278"/>
      <c r="AB63" s="278"/>
      <c r="AC63" s="278"/>
      <c r="AD63" s="278"/>
      <c r="AE63" s="278"/>
      <c r="AF63" s="278"/>
      <c r="AG63" s="278"/>
      <c r="AH63" s="278"/>
      <c r="AI63" s="278"/>
      <c r="AJ63" s="278"/>
      <c r="AK63" s="278"/>
      <c r="AL63" s="278"/>
      <c r="AM63" s="278"/>
      <c r="AN63" s="16"/>
      <c r="AO63" s="18" t="s">
        <v>1117</v>
      </c>
      <c r="AP63" s="18"/>
      <c r="AQ63" s="18"/>
      <c r="AR63" s="65" t="s">
        <v>1787</v>
      </c>
      <c r="AS63" s="66" t="s">
        <v>1739</v>
      </c>
    </row>
    <row r="64" spans="1:45" ht="13.5" customHeight="1">
      <c r="A64" s="47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283"/>
      <c r="R64" s="565" t="s">
        <v>723</v>
      </c>
      <c r="S64" s="565"/>
      <c r="T64" s="565"/>
      <c r="U64" s="565"/>
      <c r="V64" s="565"/>
      <c r="W64" s="565"/>
      <c r="X64" s="565"/>
      <c r="Y64" s="565"/>
      <c r="Z64" s="565"/>
      <c r="AA64" s="565"/>
      <c r="AB64" s="565"/>
      <c r="AC64" s="565"/>
      <c r="AD64" s="565"/>
      <c r="AE64" s="565"/>
      <c r="AF64" s="565"/>
      <c r="AG64" s="565"/>
      <c r="AH64" s="565"/>
      <c r="AI64" s="565"/>
      <c r="AJ64" s="565"/>
      <c r="AK64" s="565"/>
      <c r="AL64" s="565"/>
      <c r="AM64" s="565"/>
      <c r="AN64" s="16"/>
      <c r="AO64" s="18" t="s">
        <v>1118</v>
      </c>
      <c r="AP64" s="18"/>
      <c r="AQ64" s="18"/>
      <c r="AR64" s="65" t="s">
        <v>1788</v>
      </c>
      <c r="AS64" s="66" t="s">
        <v>1739</v>
      </c>
    </row>
    <row r="65" spans="1:45" ht="13.5" customHeight="1">
      <c r="A65" s="47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283"/>
      <c r="R65" s="389" t="s">
        <v>724</v>
      </c>
      <c r="S65" s="389"/>
      <c r="T65" s="389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16"/>
      <c r="AO65" s="18" t="s">
        <v>1119</v>
      </c>
      <c r="AP65" s="18"/>
      <c r="AQ65" s="18"/>
      <c r="AR65" s="65" t="s">
        <v>1789</v>
      </c>
      <c r="AS65" s="66" t="s">
        <v>1739</v>
      </c>
    </row>
    <row r="66" spans="1:45" ht="13.5" customHeight="1">
      <c r="A66" s="2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389" t="s">
        <v>725</v>
      </c>
      <c r="S66" s="389"/>
      <c r="T66" s="389"/>
      <c r="U66" s="393"/>
      <c r="V66" s="393"/>
      <c r="W66" s="393"/>
      <c r="X66" s="393"/>
      <c r="Y66" s="393"/>
      <c r="Z66" s="393"/>
      <c r="AA66" s="393"/>
      <c r="AB66" s="393"/>
      <c r="AC66" s="393"/>
      <c r="AD66" s="393"/>
      <c r="AE66" s="393"/>
      <c r="AF66" s="393"/>
      <c r="AG66" s="393"/>
      <c r="AH66" s="393"/>
      <c r="AI66" s="393"/>
      <c r="AJ66" s="393"/>
      <c r="AK66" s="393"/>
      <c r="AL66" s="393"/>
      <c r="AM66" s="393"/>
      <c r="AN66" s="16"/>
      <c r="AO66" s="18" t="s">
        <v>1120</v>
      </c>
      <c r="AP66" s="18"/>
      <c r="AQ66" s="18"/>
      <c r="AR66" s="65" t="s">
        <v>1790</v>
      </c>
      <c r="AS66" s="66" t="s">
        <v>1733</v>
      </c>
    </row>
    <row r="67" spans="1:45" ht="13.5" customHeight="1">
      <c r="A67" s="2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390" t="s">
        <v>726</v>
      </c>
      <c r="S67" s="391"/>
      <c r="T67" s="392"/>
      <c r="U67" s="394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6"/>
      <c r="AN67" s="16"/>
      <c r="AO67" s="18" t="s">
        <v>1121</v>
      </c>
      <c r="AP67" s="18"/>
      <c r="AQ67" s="18"/>
      <c r="AR67" s="65" t="s">
        <v>1791</v>
      </c>
      <c r="AS67" s="66" t="s">
        <v>1739</v>
      </c>
    </row>
    <row r="68" spans="1:45" ht="13.5" customHeight="1">
      <c r="A68" s="2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283"/>
      <c r="S68" s="283"/>
      <c r="T68" s="283"/>
      <c r="U68" s="283"/>
      <c r="V68" s="283"/>
      <c r="W68" s="283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16"/>
      <c r="AO68" s="18" t="s">
        <v>1122</v>
      </c>
      <c r="AP68" s="18"/>
      <c r="AQ68" s="18"/>
      <c r="AR68" s="65" t="s">
        <v>1792</v>
      </c>
      <c r="AS68" s="66" t="s">
        <v>1739</v>
      </c>
    </row>
    <row r="69" spans="1:45" ht="13.5" customHeight="1">
      <c r="A69" s="59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286"/>
      <c r="S69" s="285"/>
      <c r="T69" s="285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5"/>
      <c r="AK69" s="288"/>
      <c r="AL69" s="285"/>
      <c r="AM69" s="285"/>
      <c r="AN69" s="16"/>
      <c r="AO69" s="18" t="s">
        <v>1123</v>
      </c>
      <c r="AP69" s="18"/>
      <c r="AQ69" s="18"/>
      <c r="AR69" s="65" t="s">
        <v>1793</v>
      </c>
      <c r="AS69" s="66" t="s">
        <v>1739</v>
      </c>
    </row>
    <row r="70" spans="1:45" ht="13.5" customHeight="1">
      <c r="A70" s="59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6" t="s">
        <v>2635</v>
      </c>
      <c r="S70" s="406"/>
      <c r="T70" s="406"/>
      <c r="U70" s="406"/>
      <c r="V70" s="406"/>
      <c r="W70" s="406"/>
      <c r="X70" s="406"/>
      <c r="Y70" s="406"/>
      <c r="Z70" s="406"/>
      <c r="AA70" s="406"/>
      <c r="AB70" s="406"/>
      <c r="AC70" s="406"/>
      <c r="AD70" s="406"/>
      <c r="AE70" s="406"/>
      <c r="AF70" s="406"/>
      <c r="AG70" s="406"/>
      <c r="AH70" s="406"/>
      <c r="AI70" s="406"/>
      <c r="AJ70" s="406"/>
      <c r="AK70" s="406"/>
      <c r="AL70" s="406"/>
      <c r="AM70" s="406"/>
      <c r="AN70" s="16"/>
      <c r="AO70" s="18" t="s">
        <v>1124</v>
      </c>
      <c r="AP70" s="18"/>
      <c r="AQ70" s="18"/>
      <c r="AR70" s="65" t="s">
        <v>1794</v>
      </c>
      <c r="AS70" s="66" t="s">
        <v>1739</v>
      </c>
    </row>
    <row r="71" spans="1:45" ht="13.5" customHeight="1">
      <c r="A71" s="40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563" t="s">
        <v>2642</v>
      </c>
      <c r="S71" s="564"/>
      <c r="T71" s="564"/>
      <c r="U71" s="564"/>
      <c r="V71" s="407" t="s">
        <v>2641</v>
      </c>
      <c r="W71" s="407"/>
      <c r="X71" s="407"/>
      <c r="Y71" s="407"/>
      <c r="Z71" s="376" t="s">
        <v>2639</v>
      </c>
      <c r="AA71" s="377"/>
      <c r="AB71" s="377"/>
      <c r="AC71" s="407" t="s">
        <v>2640</v>
      </c>
      <c r="AD71" s="407"/>
      <c r="AE71" s="407"/>
      <c r="AF71" s="378" t="s">
        <v>2641</v>
      </c>
      <c r="AG71" s="383"/>
      <c r="AH71" s="383"/>
      <c r="AI71" s="379"/>
      <c r="AJ71" s="378" t="s">
        <v>2639</v>
      </c>
      <c r="AK71" s="379"/>
      <c r="AL71" s="378" t="s">
        <v>2640</v>
      </c>
      <c r="AM71" s="379"/>
      <c r="AN71" s="16"/>
      <c r="AO71" s="18" t="s">
        <v>1125</v>
      </c>
      <c r="AP71" s="18"/>
      <c r="AQ71" s="18"/>
      <c r="AR71" s="65" t="s">
        <v>1795</v>
      </c>
      <c r="AS71" s="66" t="s">
        <v>1739</v>
      </c>
    </row>
    <row r="72" spans="1:45" ht="13.5" customHeight="1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563" t="s">
        <v>2643</v>
      </c>
      <c r="S72" s="564"/>
      <c r="T72" s="564"/>
      <c r="U72" s="564"/>
      <c r="V72" s="375" t="s">
        <v>2638</v>
      </c>
      <c r="W72" s="375"/>
      <c r="X72" s="375" t="s">
        <v>2638</v>
      </c>
      <c r="Y72" s="375"/>
      <c r="Z72" s="382"/>
      <c r="AA72" s="382"/>
      <c r="AB72" s="382"/>
      <c r="AC72" s="382"/>
      <c r="AD72" s="382"/>
      <c r="AE72" s="382"/>
      <c r="AF72" s="384" t="s">
        <v>2644</v>
      </c>
      <c r="AG72" s="385"/>
      <c r="AH72" s="385"/>
      <c r="AI72" s="386"/>
      <c r="AJ72" s="380"/>
      <c r="AK72" s="381"/>
      <c r="AL72" s="380"/>
      <c r="AM72" s="381"/>
      <c r="AN72" s="16"/>
      <c r="AO72" s="18" t="s">
        <v>1126</v>
      </c>
      <c r="AP72" s="18"/>
      <c r="AQ72" s="18"/>
      <c r="AR72" s="65" t="s">
        <v>1796</v>
      </c>
      <c r="AS72" s="66" t="s">
        <v>1739</v>
      </c>
    </row>
    <row r="73" spans="1:45" ht="13.5" customHeight="1">
      <c r="A73" s="42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563" t="s">
        <v>2636</v>
      </c>
      <c r="S73" s="564"/>
      <c r="T73" s="564"/>
      <c r="U73" s="564"/>
      <c r="V73" s="375" t="s">
        <v>2638</v>
      </c>
      <c r="W73" s="375"/>
      <c r="X73" s="375" t="s">
        <v>2638</v>
      </c>
      <c r="Y73" s="375"/>
      <c r="Z73" s="382"/>
      <c r="AA73" s="382"/>
      <c r="AB73" s="382"/>
      <c r="AC73" s="382"/>
      <c r="AD73" s="382"/>
      <c r="AE73" s="382"/>
      <c r="AF73" s="384" t="s">
        <v>2644</v>
      </c>
      <c r="AG73" s="385"/>
      <c r="AH73" s="385"/>
      <c r="AI73" s="386"/>
      <c r="AJ73" s="380"/>
      <c r="AK73" s="381"/>
      <c r="AL73" s="380"/>
      <c r="AM73" s="381"/>
      <c r="AN73" s="16"/>
      <c r="AO73" s="18" t="s">
        <v>1127</v>
      </c>
      <c r="AP73" s="18"/>
      <c r="AQ73" s="18"/>
      <c r="AR73" s="65" t="s">
        <v>1797</v>
      </c>
      <c r="AS73" s="66" t="s">
        <v>1739</v>
      </c>
    </row>
    <row r="74" spans="1:45" ht="13.5" customHeight="1">
      <c r="A74" s="43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563" t="s">
        <v>2637</v>
      </c>
      <c r="S74" s="564"/>
      <c r="T74" s="564"/>
      <c r="U74" s="564"/>
      <c r="V74" s="375" t="s">
        <v>2638</v>
      </c>
      <c r="W74" s="375"/>
      <c r="X74" s="375" t="s">
        <v>2638</v>
      </c>
      <c r="Y74" s="375"/>
      <c r="Z74" s="382"/>
      <c r="AA74" s="382"/>
      <c r="AB74" s="382"/>
      <c r="AC74" s="382"/>
      <c r="AD74" s="382"/>
      <c r="AE74" s="382"/>
      <c r="AF74" s="384" t="s">
        <v>2644</v>
      </c>
      <c r="AG74" s="385"/>
      <c r="AH74" s="385"/>
      <c r="AI74" s="386"/>
      <c r="AJ74" s="380"/>
      <c r="AK74" s="381"/>
      <c r="AL74" s="380"/>
      <c r="AM74" s="381"/>
      <c r="AN74" s="16"/>
      <c r="AO74" s="18" t="s">
        <v>1128</v>
      </c>
      <c r="AP74" s="18"/>
      <c r="AQ74" s="18"/>
      <c r="AR74" s="65" t="s">
        <v>1798</v>
      </c>
      <c r="AS74" s="66" t="s">
        <v>1739</v>
      </c>
    </row>
    <row r="75" spans="1:45" ht="13.5" customHeight="1">
      <c r="A75" s="42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286"/>
      <c r="S75" s="285"/>
      <c r="T75" s="285"/>
      <c r="U75" s="287"/>
      <c r="V75" s="283"/>
      <c r="W75" s="283"/>
      <c r="X75" s="278"/>
      <c r="Y75" s="278"/>
      <c r="Z75" s="278"/>
      <c r="AA75" s="278"/>
      <c r="AB75" s="278"/>
      <c r="AC75" s="278"/>
      <c r="AD75" s="278"/>
      <c r="AE75" s="278"/>
      <c r="AF75" s="278"/>
      <c r="AG75" s="278"/>
      <c r="AH75" s="278"/>
      <c r="AI75" s="278"/>
      <c r="AJ75" s="278"/>
      <c r="AK75" s="278"/>
      <c r="AL75" s="278"/>
      <c r="AM75" s="278"/>
      <c r="AN75" s="16"/>
      <c r="AO75" s="18" t="s">
        <v>1129</v>
      </c>
      <c r="AP75" s="18"/>
      <c r="AQ75" s="18"/>
      <c r="AR75" s="65" t="s">
        <v>1799</v>
      </c>
      <c r="AS75" s="66" t="s">
        <v>1739</v>
      </c>
    </row>
    <row r="76" spans="1:45" ht="13.5" customHeight="1" thickBot="1">
      <c r="A76" s="17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16"/>
      <c r="Q76" s="16"/>
      <c r="R76" s="289"/>
      <c r="S76" s="289"/>
      <c r="T76" s="289"/>
      <c r="U76" s="289"/>
      <c r="V76" s="289"/>
      <c r="W76" s="289"/>
      <c r="X76" s="290"/>
      <c r="Y76" s="290"/>
      <c r="Z76" s="290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85"/>
      <c r="AM76" s="285"/>
      <c r="AN76" s="16"/>
      <c r="AO76" s="18" t="s">
        <v>1130</v>
      </c>
      <c r="AP76" s="18" t="s">
        <v>743</v>
      </c>
      <c r="AQ76" s="18" t="s">
        <v>807</v>
      </c>
      <c r="AR76" s="65" t="s">
        <v>1800</v>
      </c>
      <c r="AS76" s="66" t="s">
        <v>1739</v>
      </c>
    </row>
    <row r="77" spans="1:45" ht="13.5" customHeight="1" thickTop="1" thickBot="1">
      <c r="A77" s="17"/>
      <c r="B77" s="42"/>
      <c r="C77" s="124" t="s">
        <v>925</v>
      </c>
      <c r="D77" s="125"/>
      <c r="E77" s="125"/>
      <c r="F77" s="125"/>
      <c r="G77" s="309"/>
      <c r="H77" s="292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3"/>
      <c r="U77" s="283"/>
      <c r="V77" s="283"/>
      <c r="W77" s="283"/>
      <c r="X77" s="278"/>
      <c r="Y77" s="278"/>
      <c r="Z77" s="278"/>
      <c r="AA77" s="278"/>
      <c r="AB77" s="278"/>
      <c r="AC77" s="278"/>
      <c r="AD77" s="278"/>
      <c r="AE77" s="278"/>
      <c r="AF77" s="278"/>
      <c r="AG77" s="278"/>
      <c r="AH77" s="278"/>
      <c r="AI77" s="277"/>
      <c r="AJ77" s="277"/>
      <c r="AK77" s="26"/>
      <c r="AL77" s="16"/>
      <c r="AM77" s="16"/>
      <c r="AN77" s="16"/>
      <c r="AO77" s="18" t="s">
        <v>1131</v>
      </c>
      <c r="AP77" s="18"/>
      <c r="AQ77" s="18"/>
      <c r="AR77" s="65" t="s">
        <v>1801</v>
      </c>
      <c r="AS77" s="66" t="s">
        <v>1739</v>
      </c>
    </row>
    <row r="78" spans="1:45" ht="13.5" customHeight="1" thickTop="1">
      <c r="A78" s="17"/>
      <c r="B78" s="17"/>
      <c r="C78" s="397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398"/>
      <c r="AD78" s="398"/>
      <c r="AE78" s="398"/>
      <c r="AF78" s="398"/>
      <c r="AG78" s="398"/>
      <c r="AH78" s="398"/>
      <c r="AI78" s="398"/>
      <c r="AJ78" s="398"/>
      <c r="AK78" s="398"/>
      <c r="AL78" s="398"/>
      <c r="AM78" s="399"/>
      <c r="AN78" s="16"/>
      <c r="AO78" s="18" t="s">
        <v>1132</v>
      </c>
      <c r="AP78" s="18"/>
      <c r="AQ78" s="18"/>
      <c r="AR78" s="65" t="s">
        <v>1802</v>
      </c>
      <c r="AS78" s="66" t="s">
        <v>1739</v>
      </c>
    </row>
    <row r="79" spans="1:45" ht="13.5" customHeight="1">
      <c r="A79" s="17"/>
      <c r="B79" s="17"/>
      <c r="C79" s="400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401"/>
      <c r="X79" s="401"/>
      <c r="Y79" s="401"/>
      <c r="Z79" s="401"/>
      <c r="AA79" s="401"/>
      <c r="AB79" s="401"/>
      <c r="AC79" s="401"/>
      <c r="AD79" s="401"/>
      <c r="AE79" s="401"/>
      <c r="AF79" s="401"/>
      <c r="AG79" s="401"/>
      <c r="AH79" s="401"/>
      <c r="AI79" s="401"/>
      <c r="AJ79" s="401"/>
      <c r="AK79" s="401"/>
      <c r="AL79" s="401"/>
      <c r="AM79" s="402"/>
      <c r="AN79" s="16"/>
      <c r="AO79" s="18" t="s">
        <v>1133</v>
      </c>
      <c r="AP79" s="18"/>
      <c r="AQ79" s="18"/>
      <c r="AR79" s="65" t="s">
        <v>1803</v>
      </c>
      <c r="AS79" s="66" t="s">
        <v>1739</v>
      </c>
    </row>
    <row r="80" spans="1:45" ht="13.5" customHeight="1">
      <c r="A80" s="17"/>
      <c r="B80" s="17"/>
      <c r="C80" s="400"/>
      <c r="D80" s="401"/>
      <c r="E80" s="401"/>
      <c r="F80" s="401"/>
      <c r="G80" s="401"/>
      <c r="H80" s="401"/>
      <c r="I80" s="401"/>
      <c r="J80" s="401"/>
      <c r="K80" s="401"/>
      <c r="L80" s="401"/>
      <c r="M80" s="401"/>
      <c r="N80" s="401"/>
      <c r="O80" s="401"/>
      <c r="P80" s="401"/>
      <c r="Q80" s="401"/>
      <c r="R80" s="401"/>
      <c r="S80" s="401"/>
      <c r="T80" s="401"/>
      <c r="U80" s="401"/>
      <c r="V80" s="401"/>
      <c r="W80" s="401"/>
      <c r="X80" s="401"/>
      <c r="Y80" s="401"/>
      <c r="Z80" s="401"/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/>
      <c r="AM80" s="402"/>
      <c r="AN80" s="16"/>
      <c r="AO80" s="18" t="s">
        <v>1134</v>
      </c>
      <c r="AP80" s="18"/>
      <c r="AQ80" s="18"/>
      <c r="AR80" s="65" t="s">
        <v>1804</v>
      </c>
      <c r="AS80" s="66" t="s">
        <v>1739</v>
      </c>
    </row>
    <row r="81" spans="1:45" ht="13.5" customHeight="1" thickBot="1">
      <c r="A81" s="17"/>
      <c r="B81" s="17"/>
      <c r="C81" s="403"/>
      <c r="D81" s="404"/>
      <c r="E81" s="404"/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/>
      <c r="V81" s="404"/>
      <c r="W81" s="404"/>
      <c r="X81" s="404"/>
      <c r="Y81" s="404"/>
      <c r="Z81" s="404"/>
      <c r="AA81" s="404"/>
      <c r="AB81" s="404"/>
      <c r="AC81" s="404"/>
      <c r="AD81" s="404"/>
      <c r="AE81" s="404"/>
      <c r="AF81" s="404"/>
      <c r="AG81" s="404"/>
      <c r="AH81" s="404"/>
      <c r="AI81" s="404"/>
      <c r="AJ81" s="404"/>
      <c r="AK81" s="404"/>
      <c r="AL81" s="404"/>
      <c r="AM81" s="405"/>
      <c r="AN81" s="16"/>
      <c r="AO81" s="18" t="s">
        <v>1135</v>
      </c>
      <c r="AP81" s="18"/>
      <c r="AQ81" s="18"/>
      <c r="AR81" s="65" t="s">
        <v>1805</v>
      </c>
      <c r="AS81" s="66" t="s">
        <v>1739</v>
      </c>
    </row>
    <row r="82" spans="1:45" ht="13.5" customHeight="1" thickTop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6"/>
      <c r="Q82" s="16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16"/>
      <c r="AO82" s="18" t="s">
        <v>1136</v>
      </c>
      <c r="AP82" s="18"/>
      <c r="AQ82" s="18"/>
      <c r="AR82" s="65" t="s">
        <v>1806</v>
      </c>
      <c r="AS82" s="66" t="s">
        <v>1739</v>
      </c>
    </row>
    <row r="83" spans="1:45" ht="13.5" customHeight="1">
      <c r="A83" s="17"/>
      <c r="B83" s="388" t="s">
        <v>2633</v>
      </c>
      <c r="C83" s="388"/>
      <c r="D83" s="388"/>
      <c r="E83" s="388"/>
      <c r="F83" s="388"/>
      <c r="G83" s="388"/>
      <c r="H83" s="388"/>
      <c r="I83" s="388"/>
      <c r="J83" s="388"/>
      <c r="K83" s="388"/>
      <c r="L83" s="388"/>
      <c r="M83" s="388"/>
      <c r="N83" s="388"/>
      <c r="O83" s="388"/>
      <c r="P83" s="16"/>
      <c r="Q83" s="16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16"/>
      <c r="AO83" s="18" t="s">
        <v>1137</v>
      </c>
      <c r="AP83" s="18"/>
      <c r="AQ83" s="18"/>
      <c r="AR83" s="65" t="s">
        <v>1807</v>
      </c>
      <c r="AS83" s="66" t="s">
        <v>1739</v>
      </c>
    </row>
    <row r="84" spans="1:45" ht="13.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6"/>
      <c r="Q84" s="16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16"/>
      <c r="AO84" s="18" t="s">
        <v>1138</v>
      </c>
      <c r="AP84" s="18"/>
      <c r="AQ84" s="18"/>
      <c r="AR84" s="65" t="s">
        <v>1808</v>
      </c>
      <c r="AS84" s="66" t="s">
        <v>1739</v>
      </c>
    </row>
    <row r="85" spans="1:45" ht="13.5" customHeight="1" thickBot="1">
      <c r="A85" s="17"/>
      <c r="B85" s="387" t="s">
        <v>2629</v>
      </c>
      <c r="C85" s="387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  <c r="AA85" s="387"/>
      <c r="AB85" s="387"/>
      <c r="AC85" s="387"/>
      <c r="AD85" s="387"/>
      <c r="AE85" s="387"/>
      <c r="AF85" s="387"/>
      <c r="AG85" s="387"/>
      <c r="AH85" s="387"/>
      <c r="AI85" s="387"/>
      <c r="AJ85" s="387"/>
      <c r="AK85" s="387"/>
      <c r="AL85" s="387"/>
      <c r="AM85" s="387"/>
      <c r="AN85" s="16"/>
      <c r="AO85" s="18" t="s">
        <v>1139</v>
      </c>
      <c r="AP85" s="18"/>
      <c r="AQ85" s="18"/>
      <c r="AR85" s="65" t="s">
        <v>1809</v>
      </c>
      <c r="AS85" s="66" t="s">
        <v>1739</v>
      </c>
    </row>
    <row r="86" spans="1:45" ht="13.5" customHeight="1" thickTop="1">
      <c r="A86" s="17"/>
      <c r="B86" s="434" t="s">
        <v>916</v>
      </c>
      <c r="C86" s="464" t="s">
        <v>891</v>
      </c>
      <c r="D86" s="465"/>
      <c r="E86" s="465"/>
      <c r="F86" s="465"/>
      <c r="G86" s="465"/>
      <c r="H86" s="466"/>
      <c r="I86" s="464" t="s">
        <v>1716</v>
      </c>
      <c r="J86" s="465"/>
      <c r="K86" s="465"/>
      <c r="L86" s="465"/>
      <c r="M86" s="465"/>
      <c r="N86" s="465"/>
      <c r="O86" s="465"/>
      <c r="P86" s="470"/>
      <c r="Q86" s="448" t="s">
        <v>1702</v>
      </c>
      <c r="R86" s="449"/>
      <c r="S86" s="448" t="s">
        <v>2627</v>
      </c>
      <c r="T86" s="449"/>
      <c r="U86" s="432" t="s">
        <v>2628</v>
      </c>
      <c r="V86" s="433"/>
      <c r="W86" s="433"/>
      <c r="X86" s="433"/>
      <c r="Y86" s="433"/>
      <c r="Z86" s="433"/>
      <c r="AA86" s="433"/>
      <c r="AB86" s="433"/>
      <c r="AC86" s="433"/>
      <c r="AD86" s="433"/>
      <c r="AE86" s="433"/>
      <c r="AF86" s="433"/>
      <c r="AG86" s="433"/>
      <c r="AH86" s="433"/>
      <c r="AI86" s="433"/>
      <c r="AJ86" s="456" t="s">
        <v>1712</v>
      </c>
      <c r="AK86" s="452" t="s">
        <v>1711</v>
      </c>
      <c r="AL86" s="448" t="s">
        <v>1725</v>
      </c>
      <c r="AM86" s="449"/>
      <c r="AN86" s="16"/>
      <c r="AO86" s="18" t="s">
        <v>1140</v>
      </c>
      <c r="AP86" s="18"/>
      <c r="AQ86" s="18"/>
      <c r="AR86" s="65" t="s">
        <v>1810</v>
      </c>
      <c r="AS86" s="66" t="s">
        <v>1739</v>
      </c>
    </row>
    <row r="87" spans="1:45" ht="13.5" customHeight="1">
      <c r="A87" s="17"/>
      <c r="B87" s="435"/>
      <c r="C87" s="467"/>
      <c r="D87" s="468"/>
      <c r="E87" s="468"/>
      <c r="F87" s="468"/>
      <c r="G87" s="468"/>
      <c r="H87" s="469"/>
      <c r="I87" s="467"/>
      <c r="J87" s="468"/>
      <c r="K87" s="468"/>
      <c r="L87" s="468"/>
      <c r="M87" s="468"/>
      <c r="N87" s="468"/>
      <c r="O87" s="468"/>
      <c r="P87" s="471"/>
      <c r="Q87" s="450"/>
      <c r="R87" s="451"/>
      <c r="S87" s="450"/>
      <c r="T87" s="451"/>
      <c r="U87" s="37">
        <v>16</v>
      </c>
      <c r="V87" s="259">
        <v>17</v>
      </c>
      <c r="W87" s="259">
        <v>18</v>
      </c>
      <c r="X87" s="259">
        <v>19</v>
      </c>
      <c r="Y87" s="259">
        <v>20</v>
      </c>
      <c r="Z87" s="259">
        <v>21</v>
      </c>
      <c r="AA87" s="259">
        <v>22</v>
      </c>
      <c r="AB87" s="259">
        <v>23</v>
      </c>
      <c r="AC87" s="259">
        <v>24</v>
      </c>
      <c r="AD87" s="259">
        <v>25</v>
      </c>
      <c r="AE87" s="259">
        <v>26</v>
      </c>
      <c r="AF87" s="259">
        <v>27</v>
      </c>
      <c r="AG87" s="259">
        <v>28</v>
      </c>
      <c r="AH87" s="259">
        <v>29</v>
      </c>
      <c r="AI87" s="58">
        <v>30</v>
      </c>
      <c r="AJ87" s="457"/>
      <c r="AK87" s="453"/>
      <c r="AL87" s="450"/>
      <c r="AM87" s="451"/>
      <c r="AN87" s="16"/>
      <c r="AO87" s="18" t="s">
        <v>1141</v>
      </c>
      <c r="AP87" s="18"/>
      <c r="AQ87" s="18"/>
      <c r="AR87" s="65" t="s">
        <v>1811</v>
      </c>
      <c r="AS87" s="66" t="s">
        <v>1739</v>
      </c>
    </row>
    <row r="88" spans="1:45" ht="13.5" customHeight="1">
      <c r="A88" s="17"/>
      <c r="B88" s="35">
        <v>1</v>
      </c>
      <c r="C88" s="560">
        <f>C14</f>
        <v>0</v>
      </c>
      <c r="D88" s="561"/>
      <c r="E88" s="561"/>
      <c r="F88" s="561"/>
      <c r="G88" s="561"/>
      <c r="H88" s="562"/>
      <c r="I88" s="553">
        <f>I14</f>
        <v>0</v>
      </c>
      <c r="J88" s="554"/>
      <c r="K88" s="554"/>
      <c r="L88" s="554"/>
      <c r="M88" s="554"/>
      <c r="N88" s="554"/>
      <c r="O88" s="554"/>
      <c r="P88" s="555"/>
      <c r="Q88" s="556">
        <f t="shared" ref="Q88:Q89" si="4">IF(AL14="no llega","no llega",S14)</f>
        <v>0</v>
      </c>
      <c r="R88" s="557"/>
      <c r="S88" s="558">
        <f t="shared" ref="S88:S89" si="5">IF(AL14="no llega","",AL14)</f>
        <v>0</v>
      </c>
      <c r="T88" s="559"/>
      <c r="U88" s="52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4"/>
      <c r="AJ88" s="70">
        <f>SUM(AJ14,U88:AI88)</f>
        <v>0</v>
      </c>
      <c r="AK88" s="71">
        <f>IF(Q88&gt;0,(AJ88/Q88)*100,0)</f>
        <v>0</v>
      </c>
      <c r="AL88" s="473">
        <f>IF(ISBLANK(S14),,IF(S14&lt;=0,"no llega",IF((Q88-AJ88)&lt;=0,"0",Q88-AJ88)))</f>
        <v>0</v>
      </c>
      <c r="AM88" s="474"/>
      <c r="AN88" s="16"/>
      <c r="AO88" s="18" t="s">
        <v>1142</v>
      </c>
      <c r="AP88" s="18"/>
      <c r="AQ88" s="18"/>
      <c r="AR88" s="65" t="s">
        <v>1812</v>
      </c>
      <c r="AS88" s="66" t="s">
        <v>1739</v>
      </c>
    </row>
    <row r="89" spans="1:45" ht="13.5" customHeight="1">
      <c r="A89" s="17"/>
      <c r="B89" s="35">
        <v>2</v>
      </c>
      <c r="C89" s="560">
        <f t="shared" ref="C89:C104" si="6">C15</f>
        <v>0</v>
      </c>
      <c r="D89" s="561"/>
      <c r="E89" s="561"/>
      <c r="F89" s="561"/>
      <c r="G89" s="561"/>
      <c r="H89" s="562"/>
      <c r="I89" s="553">
        <f t="shared" ref="I89:I104" si="7">I15</f>
        <v>0</v>
      </c>
      <c r="J89" s="554"/>
      <c r="K89" s="554"/>
      <c r="L89" s="554"/>
      <c r="M89" s="554"/>
      <c r="N89" s="554"/>
      <c r="O89" s="554"/>
      <c r="P89" s="555"/>
      <c r="Q89" s="556">
        <f t="shared" si="4"/>
        <v>0</v>
      </c>
      <c r="R89" s="557"/>
      <c r="S89" s="558">
        <f t="shared" si="5"/>
        <v>0</v>
      </c>
      <c r="T89" s="559"/>
      <c r="U89" s="52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4"/>
      <c r="AJ89" s="70">
        <f t="shared" ref="AJ89:AJ104" si="8">SUM(AJ15,U89:AI89)</f>
        <v>0</v>
      </c>
      <c r="AK89" s="71">
        <f t="shared" ref="AK89:AK104" si="9">IF(Q89&gt;0,(AJ89/Q89)*100,0)</f>
        <v>0</v>
      </c>
      <c r="AL89" s="473">
        <f t="shared" ref="AL89:AL104" si="10">IF(ISBLANK(S15),,IF(S15&lt;=0,"no llega",IF((Q89-AJ89)&lt;=0,"0",Q89-AJ89)))</f>
        <v>0</v>
      </c>
      <c r="AM89" s="474"/>
      <c r="AN89" s="16"/>
      <c r="AO89" s="18" t="s">
        <v>1143</v>
      </c>
      <c r="AP89" s="18"/>
      <c r="AQ89" s="18"/>
      <c r="AR89" s="65" t="s">
        <v>1813</v>
      </c>
      <c r="AS89" s="66" t="s">
        <v>1739</v>
      </c>
    </row>
    <row r="90" spans="1:45" ht="13.5" customHeight="1">
      <c r="A90" s="17"/>
      <c r="B90" s="35">
        <v>3</v>
      </c>
      <c r="C90" s="560">
        <f t="shared" si="6"/>
        <v>0</v>
      </c>
      <c r="D90" s="561"/>
      <c r="E90" s="561"/>
      <c r="F90" s="561"/>
      <c r="G90" s="561"/>
      <c r="H90" s="562"/>
      <c r="I90" s="553">
        <f t="shared" si="7"/>
        <v>0</v>
      </c>
      <c r="J90" s="554"/>
      <c r="K90" s="554"/>
      <c r="L90" s="554"/>
      <c r="M90" s="554"/>
      <c r="N90" s="554"/>
      <c r="O90" s="554"/>
      <c r="P90" s="555"/>
      <c r="Q90" s="556">
        <f>IF(AL16="no llega","no llega",S16)</f>
        <v>0</v>
      </c>
      <c r="R90" s="557"/>
      <c r="S90" s="558">
        <f>IF(AL16="no llega","",AL16)</f>
        <v>0</v>
      </c>
      <c r="T90" s="559"/>
      <c r="U90" s="52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4"/>
      <c r="AJ90" s="70">
        <f t="shared" si="8"/>
        <v>0</v>
      </c>
      <c r="AK90" s="71">
        <f t="shared" si="9"/>
        <v>0</v>
      </c>
      <c r="AL90" s="473">
        <f t="shared" si="10"/>
        <v>0</v>
      </c>
      <c r="AM90" s="474"/>
      <c r="AN90" s="16"/>
      <c r="AO90" s="18" t="s">
        <v>1144</v>
      </c>
      <c r="AP90" s="18"/>
      <c r="AQ90" s="18"/>
      <c r="AR90" s="65" t="s">
        <v>1814</v>
      </c>
      <c r="AS90" s="66" t="s">
        <v>1739</v>
      </c>
    </row>
    <row r="91" spans="1:45" ht="13.5" customHeight="1">
      <c r="A91" s="17"/>
      <c r="B91" s="35">
        <v>4</v>
      </c>
      <c r="C91" s="560">
        <f t="shared" si="6"/>
        <v>0</v>
      </c>
      <c r="D91" s="561"/>
      <c r="E91" s="561"/>
      <c r="F91" s="561"/>
      <c r="G91" s="561"/>
      <c r="H91" s="562"/>
      <c r="I91" s="553">
        <f t="shared" si="7"/>
        <v>0</v>
      </c>
      <c r="J91" s="554"/>
      <c r="K91" s="554"/>
      <c r="L91" s="554"/>
      <c r="M91" s="554"/>
      <c r="N91" s="554"/>
      <c r="O91" s="554"/>
      <c r="P91" s="555"/>
      <c r="Q91" s="556">
        <f t="shared" ref="Q91:Q104" si="11">IF(AL17="no llega","no llega",S17)</f>
        <v>0</v>
      </c>
      <c r="R91" s="557"/>
      <c r="S91" s="558">
        <f t="shared" ref="S91:S104" si="12">IF(AL17="no llega","",AL17)</f>
        <v>0</v>
      </c>
      <c r="T91" s="559"/>
      <c r="U91" s="52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4"/>
      <c r="AJ91" s="70">
        <f t="shared" si="8"/>
        <v>0</v>
      </c>
      <c r="AK91" s="71">
        <f t="shared" si="9"/>
        <v>0</v>
      </c>
      <c r="AL91" s="473">
        <f t="shared" si="10"/>
        <v>0</v>
      </c>
      <c r="AM91" s="474"/>
      <c r="AN91" s="16"/>
      <c r="AO91" s="18" t="s">
        <v>1145</v>
      </c>
      <c r="AP91" s="18"/>
      <c r="AQ91" s="18"/>
      <c r="AR91" s="65" t="s">
        <v>1815</v>
      </c>
      <c r="AS91" s="66" t="s">
        <v>1733</v>
      </c>
    </row>
    <row r="92" spans="1:45" ht="13.5" customHeight="1">
      <c r="A92" s="17"/>
      <c r="B92" s="35">
        <v>5</v>
      </c>
      <c r="C92" s="560">
        <f t="shared" si="6"/>
        <v>0</v>
      </c>
      <c r="D92" s="561"/>
      <c r="E92" s="561"/>
      <c r="F92" s="561"/>
      <c r="G92" s="561"/>
      <c r="H92" s="562"/>
      <c r="I92" s="553">
        <f t="shared" si="7"/>
        <v>0</v>
      </c>
      <c r="J92" s="554"/>
      <c r="K92" s="554"/>
      <c r="L92" s="554"/>
      <c r="M92" s="554"/>
      <c r="N92" s="554"/>
      <c r="O92" s="554"/>
      <c r="P92" s="555"/>
      <c r="Q92" s="556">
        <f t="shared" si="11"/>
        <v>0</v>
      </c>
      <c r="R92" s="557"/>
      <c r="S92" s="558">
        <f t="shared" si="12"/>
        <v>0</v>
      </c>
      <c r="T92" s="559"/>
      <c r="U92" s="52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4"/>
      <c r="AJ92" s="70">
        <f t="shared" si="8"/>
        <v>0</v>
      </c>
      <c r="AK92" s="71">
        <f t="shared" si="9"/>
        <v>0</v>
      </c>
      <c r="AL92" s="473">
        <f t="shared" si="10"/>
        <v>0</v>
      </c>
      <c r="AM92" s="474"/>
      <c r="AN92" s="16"/>
      <c r="AO92" s="18" t="s">
        <v>1146</v>
      </c>
      <c r="AP92" s="18"/>
      <c r="AQ92" s="18"/>
      <c r="AR92" s="65" t="s">
        <v>1816</v>
      </c>
      <c r="AS92" s="66" t="s">
        <v>1733</v>
      </c>
    </row>
    <row r="93" spans="1:45" ht="13.5" customHeight="1">
      <c r="A93" s="17"/>
      <c r="B93" s="35">
        <v>6</v>
      </c>
      <c r="C93" s="560">
        <f t="shared" si="6"/>
        <v>0</v>
      </c>
      <c r="D93" s="561"/>
      <c r="E93" s="561"/>
      <c r="F93" s="561"/>
      <c r="G93" s="561"/>
      <c r="H93" s="562"/>
      <c r="I93" s="553">
        <f t="shared" si="7"/>
        <v>0</v>
      </c>
      <c r="J93" s="554"/>
      <c r="K93" s="554"/>
      <c r="L93" s="554"/>
      <c r="M93" s="554"/>
      <c r="N93" s="554"/>
      <c r="O93" s="554"/>
      <c r="P93" s="555"/>
      <c r="Q93" s="556">
        <f t="shared" si="11"/>
        <v>0</v>
      </c>
      <c r="R93" s="557"/>
      <c r="S93" s="558">
        <f t="shared" si="12"/>
        <v>0</v>
      </c>
      <c r="T93" s="559"/>
      <c r="U93" s="52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4"/>
      <c r="AJ93" s="70">
        <f t="shared" si="8"/>
        <v>0</v>
      </c>
      <c r="AK93" s="71">
        <f t="shared" si="9"/>
        <v>0</v>
      </c>
      <c r="AL93" s="473">
        <f t="shared" si="10"/>
        <v>0</v>
      </c>
      <c r="AM93" s="474"/>
      <c r="AN93" s="16"/>
      <c r="AO93" s="18" t="s">
        <v>1147</v>
      </c>
      <c r="AP93" s="18"/>
      <c r="AQ93" s="18"/>
      <c r="AR93" s="65" t="s">
        <v>1817</v>
      </c>
      <c r="AS93" s="66" t="s">
        <v>1733</v>
      </c>
    </row>
    <row r="94" spans="1:45" ht="13.5" customHeight="1">
      <c r="A94" s="17"/>
      <c r="B94" s="35">
        <v>7</v>
      </c>
      <c r="C94" s="560">
        <f t="shared" si="6"/>
        <v>0</v>
      </c>
      <c r="D94" s="561"/>
      <c r="E94" s="561"/>
      <c r="F94" s="561"/>
      <c r="G94" s="561"/>
      <c r="H94" s="562"/>
      <c r="I94" s="553">
        <f t="shared" si="7"/>
        <v>0</v>
      </c>
      <c r="J94" s="554"/>
      <c r="K94" s="554"/>
      <c r="L94" s="554"/>
      <c r="M94" s="554"/>
      <c r="N94" s="554"/>
      <c r="O94" s="554"/>
      <c r="P94" s="555"/>
      <c r="Q94" s="556">
        <f t="shared" si="11"/>
        <v>0</v>
      </c>
      <c r="R94" s="557"/>
      <c r="S94" s="558">
        <f t="shared" si="12"/>
        <v>0</v>
      </c>
      <c r="T94" s="559"/>
      <c r="U94" s="52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4"/>
      <c r="AJ94" s="70">
        <f t="shared" si="8"/>
        <v>0</v>
      </c>
      <c r="AK94" s="71">
        <f t="shared" si="9"/>
        <v>0</v>
      </c>
      <c r="AL94" s="473">
        <f t="shared" si="10"/>
        <v>0</v>
      </c>
      <c r="AM94" s="474"/>
      <c r="AN94" s="16"/>
      <c r="AO94" s="18" t="s">
        <v>1148</v>
      </c>
      <c r="AP94" s="18"/>
      <c r="AQ94" s="18"/>
      <c r="AR94" s="65" t="s">
        <v>1818</v>
      </c>
      <c r="AS94" s="66" t="s">
        <v>1733</v>
      </c>
    </row>
    <row r="95" spans="1:45" ht="13.5" customHeight="1">
      <c r="A95" s="17"/>
      <c r="B95" s="35">
        <v>8</v>
      </c>
      <c r="C95" s="560">
        <f t="shared" si="6"/>
        <v>0</v>
      </c>
      <c r="D95" s="561"/>
      <c r="E95" s="561"/>
      <c r="F95" s="561"/>
      <c r="G95" s="561"/>
      <c r="H95" s="562"/>
      <c r="I95" s="553">
        <f t="shared" si="7"/>
        <v>0</v>
      </c>
      <c r="J95" s="554"/>
      <c r="K95" s="554"/>
      <c r="L95" s="554"/>
      <c r="M95" s="554"/>
      <c r="N95" s="554"/>
      <c r="O95" s="554"/>
      <c r="P95" s="555"/>
      <c r="Q95" s="556">
        <f t="shared" si="11"/>
        <v>0</v>
      </c>
      <c r="R95" s="557"/>
      <c r="S95" s="558">
        <f t="shared" si="12"/>
        <v>0</v>
      </c>
      <c r="T95" s="559"/>
      <c r="U95" s="52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4"/>
      <c r="AJ95" s="70">
        <f t="shared" si="8"/>
        <v>0</v>
      </c>
      <c r="AK95" s="71">
        <f t="shared" si="9"/>
        <v>0</v>
      </c>
      <c r="AL95" s="473">
        <f t="shared" si="10"/>
        <v>0</v>
      </c>
      <c r="AM95" s="474"/>
      <c r="AN95" s="16"/>
      <c r="AO95" s="18" t="s">
        <v>1149</v>
      </c>
      <c r="AP95" s="18"/>
      <c r="AQ95" s="18"/>
      <c r="AR95" s="65" t="s">
        <v>1819</v>
      </c>
      <c r="AS95" s="66" t="s">
        <v>1733</v>
      </c>
    </row>
    <row r="96" spans="1:45" ht="13.5" customHeight="1">
      <c r="A96" s="17"/>
      <c r="B96" s="35">
        <v>9</v>
      </c>
      <c r="C96" s="560">
        <f t="shared" si="6"/>
        <v>0</v>
      </c>
      <c r="D96" s="561"/>
      <c r="E96" s="561"/>
      <c r="F96" s="561"/>
      <c r="G96" s="561"/>
      <c r="H96" s="562"/>
      <c r="I96" s="553">
        <f t="shared" si="7"/>
        <v>0</v>
      </c>
      <c r="J96" s="554"/>
      <c r="K96" s="554"/>
      <c r="L96" s="554"/>
      <c r="M96" s="554"/>
      <c r="N96" s="554"/>
      <c r="O96" s="554"/>
      <c r="P96" s="555"/>
      <c r="Q96" s="556">
        <f t="shared" si="11"/>
        <v>0</v>
      </c>
      <c r="R96" s="557"/>
      <c r="S96" s="558">
        <f t="shared" si="12"/>
        <v>0</v>
      </c>
      <c r="T96" s="559"/>
      <c r="U96" s="52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4"/>
      <c r="AJ96" s="70">
        <f t="shared" si="8"/>
        <v>0</v>
      </c>
      <c r="AK96" s="71">
        <f t="shared" si="9"/>
        <v>0</v>
      </c>
      <c r="AL96" s="473">
        <f t="shared" si="10"/>
        <v>0</v>
      </c>
      <c r="AM96" s="474"/>
      <c r="AN96" s="16"/>
      <c r="AO96" s="18" t="s">
        <v>1150</v>
      </c>
      <c r="AP96" s="18"/>
      <c r="AQ96" s="18"/>
      <c r="AR96" s="65" t="s">
        <v>926</v>
      </c>
      <c r="AS96" s="66" t="s">
        <v>1820</v>
      </c>
    </row>
    <row r="97" spans="1:45" ht="13.5" customHeight="1">
      <c r="A97" s="17"/>
      <c r="B97" s="35">
        <v>10</v>
      </c>
      <c r="C97" s="560">
        <f t="shared" si="6"/>
        <v>0</v>
      </c>
      <c r="D97" s="561"/>
      <c r="E97" s="561"/>
      <c r="F97" s="561"/>
      <c r="G97" s="561"/>
      <c r="H97" s="562"/>
      <c r="I97" s="553">
        <f t="shared" si="7"/>
        <v>0</v>
      </c>
      <c r="J97" s="554"/>
      <c r="K97" s="554"/>
      <c r="L97" s="554"/>
      <c r="M97" s="554"/>
      <c r="N97" s="554"/>
      <c r="O97" s="554"/>
      <c r="P97" s="555"/>
      <c r="Q97" s="556">
        <f t="shared" si="11"/>
        <v>0</v>
      </c>
      <c r="R97" s="557"/>
      <c r="S97" s="558">
        <f t="shared" si="12"/>
        <v>0</v>
      </c>
      <c r="T97" s="559"/>
      <c r="U97" s="52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4"/>
      <c r="AJ97" s="70">
        <f t="shared" si="8"/>
        <v>0</v>
      </c>
      <c r="AK97" s="71">
        <f t="shared" si="9"/>
        <v>0</v>
      </c>
      <c r="AL97" s="473">
        <f t="shared" si="10"/>
        <v>0</v>
      </c>
      <c r="AM97" s="474"/>
      <c r="AN97" s="16"/>
      <c r="AO97" s="18" t="s">
        <v>1151</v>
      </c>
      <c r="AP97" s="18"/>
      <c r="AQ97" s="18"/>
      <c r="AR97" s="65" t="s">
        <v>1821</v>
      </c>
      <c r="AS97" s="66" t="s">
        <v>1733</v>
      </c>
    </row>
    <row r="98" spans="1:45" ht="13.5" customHeight="1">
      <c r="A98" s="17"/>
      <c r="B98" s="35">
        <v>11</v>
      </c>
      <c r="C98" s="560">
        <f t="shared" si="6"/>
        <v>0</v>
      </c>
      <c r="D98" s="561"/>
      <c r="E98" s="561"/>
      <c r="F98" s="561"/>
      <c r="G98" s="561"/>
      <c r="H98" s="562"/>
      <c r="I98" s="553">
        <f t="shared" si="7"/>
        <v>0</v>
      </c>
      <c r="J98" s="554"/>
      <c r="K98" s="554"/>
      <c r="L98" s="554"/>
      <c r="M98" s="554"/>
      <c r="N98" s="554"/>
      <c r="O98" s="554"/>
      <c r="P98" s="555"/>
      <c r="Q98" s="556">
        <f t="shared" si="11"/>
        <v>0</v>
      </c>
      <c r="R98" s="557"/>
      <c r="S98" s="558">
        <f t="shared" si="12"/>
        <v>0</v>
      </c>
      <c r="T98" s="559"/>
      <c r="U98" s="52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4"/>
      <c r="AJ98" s="70">
        <f t="shared" si="8"/>
        <v>0</v>
      </c>
      <c r="AK98" s="71">
        <f t="shared" si="9"/>
        <v>0</v>
      </c>
      <c r="AL98" s="473">
        <f t="shared" si="10"/>
        <v>0</v>
      </c>
      <c r="AM98" s="474"/>
      <c r="AN98" s="16"/>
      <c r="AO98" s="18" t="s">
        <v>1152</v>
      </c>
      <c r="AP98" s="18"/>
      <c r="AQ98" s="18"/>
      <c r="AR98" s="65" t="s">
        <v>1822</v>
      </c>
      <c r="AS98" s="66" t="s">
        <v>1739</v>
      </c>
    </row>
    <row r="99" spans="1:45" ht="13.5" customHeight="1">
      <c r="A99" s="17"/>
      <c r="B99" s="35">
        <v>12</v>
      </c>
      <c r="C99" s="560">
        <f t="shared" si="6"/>
        <v>0</v>
      </c>
      <c r="D99" s="561"/>
      <c r="E99" s="561"/>
      <c r="F99" s="561"/>
      <c r="G99" s="561"/>
      <c r="H99" s="562"/>
      <c r="I99" s="553">
        <f t="shared" si="7"/>
        <v>0</v>
      </c>
      <c r="J99" s="554"/>
      <c r="K99" s="554"/>
      <c r="L99" s="554"/>
      <c r="M99" s="554"/>
      <c r="N99" s="554"/>
      <c r="O99" s="554"/>
      <c r="P99" s="555"/>
      <c r="Q99" s="556">
        <f t="shared" si="11"/>
        <v>0</v>
      </c>
      <c r="R99" s="557"/>
      <c r="S99" s="558">
        <f t="shared" si="12"/>
        <v>0</v>
      </c>
      <c r="T99" s="559"/>
      <c r="U99" s="52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4"/>
      <c r="AJ99" s="70">
        <f t="shared" si="8"/>
        <v>0</v>
      </c>
      <c r="AK99" s="71">
        <f t="shared" si="9"/>
        <v>0</v>
      </c>
      <c r="AL99" s="473">
        <f t="shared" si="10"/>
        <v>0</v>
      </c>
      <c r="AM99" s="474"/>
      <c r="AN99" s="16"/>
      <c r="AO99" s="18" t="s">
        <v>1153</v>
      </c>
      <c r="AP99" s="18"/>
      <c r="AQ99" s="18"/>
      <c r="AR99" s="65" t="s">
        <v>1823</v>
      </c>
      <c r="AS99" s="66" t="s">
        <v>1739</v>
      </c>
    </row>
    <row r="100" spans="1:45" ht="13.5" customHeight="1">
      <c r="A100" s="17"/>
      <c r="B100" s="35">
        <v>13</v>
      </c>
      <c r="C100" s="560">
        <f t="shared" si="6"/>
        <v>0</v>
      </c>
      <c r="D100" s="561"/>
      <c r="E100" s="561"/>
      <c r="F100" s="561"/>
      <c r="G100" s="561"/>
      <c r="H100" s="562"/>
      <c r="I100" s="553">
        <f t="shared" si="7"/>
        <v>0</v>
      </c>
      <c r="J100" s="554"/>
      <c r="K100" s="554"/>
      <c r="L100" s="554"/>
      <c r="M100" s="554"/>
      <c r="N100" s="554"/>
      <c r="O100" s="554"/>
      <c r="P100" s="555"/>
      <c r="Q100" s="556">
        <f t="shared" si="11"/>
        <v>0</v>
      </c>
      <c r="R100" s="557"/>
      <c r="S100" s="558">
        <f t="shared" si="12"/>
        <v>0</v>
      </c>
      <c r="T100" s="559"/>
      <c r="U100" s="52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4"/>
      <c r="AJ100" s="70">
        <f t="shared" si="8"/>
        <v>0</v>
      </c>
      <c r="AK100" s="71">
        <f t="shared" si="9"/>
        <v>0</v>
      </c>
      <c r="AL100" s="473">
        <f t="shared" si="10"/>
        <v>0</v>
      </c>
      <c r="AM100" s="474"/>
      <c r="AN100" s="16"/>
      <c r="AO100" s="18" t="s">
        <v>1154</v>
      </c>
      <c r="AP100" s="18"/>
      <c r="AQ100" s="18"/>
      <c r="AR100" s="65" t="s">
        <v>1824</v>
      </c>
      <c r="AS100" s="66" t="s">
        <v>1739</v>
      </c>
    </row>
    <row r="101" spans="1:45" ht="13.5" customHeight="1">
      <c r="A101" s="17"/>
      <c r="B101" s="35">
        <v>14</v>
      </c>
      <c r="C101" s="560">
        <f t="shared" si="6"/>
        <v>0</v>
      </c>
      <c r="D101" s="561"/>
      <c r="E101" s="561"/>
      <c r="F101" s="561"/>
      <c r="G101" s="561"/>
      <c r="H101" s="562"/>
      <c r="I101" s="553">
        <f t="shared" si="7"/>
        <v>0</v>
      </c>
      <c r="J101" s="554"/>
      <c r="K101" s="554"/>
      <c r="L101" s="554"/>
      <c r="M101" s="554"/>
      <c r="N101" s="554"/>
      <c r="O101" s="554"/>
      <c r="P101" s="555"/>
      <c r="Q101" s="556">
        <f t="shared" si="11"/>
        <v>0</v>
      </c>
      <c r="R101" s="557"/>
      <c r="S101" s="558">
        <f t="shared" si="12"/>
        <v>0</v>
      </c>
      <c r="T101" s="559"/>
      <c r="U101" s="52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4"/>
      <c r="AJ101" s="70">
        <f t="shared" si="8"/>
        <v>0</v>
      </c>
      <c r="AK101" s="71">
        <f t="shared" si="9"/>
        <v>0</v>
      </c>
      <c r="AL101" s="473">
        <f t="shared" si="10"/>
        <v>0</v>
      </c>
      <c r="AM101" s="474"/>
      <c r="AN101" s="16"/>
      <c r="AO101" s="18" t="s">
        <v>1155</v>
      </c>
      <c r="AP101" s="18"/>
      <c r="AQ101" s="18"/>
      <c r="AR101" s="65" t="s">
        <v>1825</v>
      </c>
      <c r="AS101" s="66" t="s">
        <v>1733</v>
      </c>
    </row>
    <row r="102" spans="1:45" ht="13.5" customHeight="1">
      <c r="A102" s="17"/>
      <c r="B102" s="35">
        <v>15</v>
      </c>
      <c r="C102" s="560">
        <f t="shared" si="6"/>
        <v>0</v>
      </c>
      <c r="D102" s="561"/>
      <c r="E102" s="561"/>
      <c r="F102" s="561"/>
      <c r="G102" s="561"/>
      <c r="H102" s="562"/>
      <c r="I102" s="553">
        <f t="shared" si="7"/>
        <v>0</v>
      </c>
      <c r="J102" s="554"/>
      <c r="K102" s="554"/>
      <c r="L102" s="554"/>
      <c r="M102" s="554"/>
      <c r="N102" s="554"/>
      <c r="O102" s="554"/>
      <c r="P102" s="555"/>
      <c r="Q102" s="556">
        <f t="shared" si="11"/>
        <v>0</v>
      </c>
      <c r="R102" s="557"/>
      <c r="S102" s="558">
        <f t="shared" si="12"/>
        <v>0</v>
      </c>
      <c r="T102" s="559"/>
      <c r="U102" s="52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4"/>
      <c r="AJ102" s="70">
        <f t="shared" si="8"/>
        <v>0</v>
      </c>
      <c r="AK102" s="71">
        <f t="shared" si="9"/>
        <v>0</v>
      </c>
      <c r="AL102" s="473">
        <f t="shared" si="10"/>
        <v>0</v>
      </c>
      <c r="AM102" s="474"/>
      <c r="AN102" s="16"/>
      <c r="AO102" s="18" t="s">
        <v>1156</v>
      </c>
      <c r="AP102" s="18"/>
      <c r="AQ102" s="18"/>
      <c r="AR102" s="65" t="s">
        <v>1826</v>
      </c>
      <c r="AS102" s="66" t="s">
        <v>1733</v>
      </c>
    </row>
    <row r="103" spans="1:45" ht="13.5" customHeight="1">
      <c r="A103" s="17"/>
      <c r="B103" s="35">
        <v>16</v>
      </c>
      <c r="C103" s="560">
        <f t="shared" si="6"/>
        <v>0</v>
      </c>
      <c r="D103" s="561"/>
      <c r="E103" s="561"/>
      <c r="F103" s="561"/>
      <c r="G103" s="561"/>
      <c r="H103" s="562"/>
      <c r="I103" s="553">
        <f t="shared" si="7"/>
        <v>0</v>
      </c>
      <c r="J103" s="554"/>
      <c r="K103" s="554"/>
      <c r="L103" s="554"/>
      <c r="M103" s="554"/>
      <c r="N103" s="554"/>
      <c r="O103" s="554"/>
      <c r="P103" s="555"/>
      <c r="Q103" s="556">
        <f t="shared" si="11"/>
        <v>0</v>
      </c>
      <c r="R103" s="557"/>
      <c r="S103" s="558">
        <f t="shared" si="12"/>
        <v>0</v>
      </c>
      <c r="T103" s="559"/>
      <c r="U103" s="52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4"/>
      <c r="AJ103" s="70">
        <f t="shared" si="8"/>
        <v>0</v>
      </c>
      <c r="AK103" s="71">
        <f t="shared" si="9"/>
        <v>0</v>
      </c>
      <c r="AL103" s="473">
        <f t="shared" si="10"/>
        <v>0</v>
      </c>
      <c r="AM103" s="474"/>
      <c r="AN103" s="16"/>
      <c r="AO103" s="18" t="s">
        <v>1157</v>
      </c>
      <c r="AP103" s="18"/>
      <c r="AQ103" s="18"/>
      <c r="AR103" s="65" t="s">
        <v>927</v>
      </c>
      <c r="AS103" s="66" t="s">
        <v>1827</v>
      </c>
    </row>
    <row r="104" spans="1:45" ht="13.5" customHeight="1" thickBot="1">
      <c r="A104" s="17"/>
      <c r="B104" s="36">
        <v>17</v>
      </c>
      <c r="C104" s="566">
        <f t="shared" si="6"/>
        <v>0</v>
      </c>
      <c r="D104" s="567"/>
      <c r="E104" s="567"/>
      <c r="F104" s="567"/>
      <c r="G104" s="567"/>
      <c r="H104" s="568"/>
      <c r="I104" s="569">
        <f t="shared" si="7"/>
        <v>0</v>
      </c>
      <c r="J104" s="570"/>
      <c r="K104" s="570"/>
      <c r="L104" s="570"/>
      <c r="M104" s="570"/>
      <c r="N104" s="570"/>
      <c r="O104" s="570"/>
      <c r="P104" s="571"/>
      <c r="Q104" s="572">
        <f t="shared" si="11"/>
        <v>0</v>
      </c>
      <c r="R104" s="573"/>
      <c r="S104" s="574">
        <f t="shared" si="12"/>
        <v>0</v>
      </c>
      <c r="T104" s="575"/>
      <c r="U104" s="55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7"/>
      <c r="AJ104" s="180">
        <f t="shared" si="8"/>
        <v>0</v>
      </c>
      <c r="AK104" s="71">
        <f t="shared" si="9"/>
        <v>0</v>
      </c>
      <c r="AL104" s="473">
        <f t="shared" si="10"/>
        <v>0</v>
      </c>
      <c r="AM104" s="474"/>
      <c r="AN104" s="16"/>
      <c r="AO104" s="18" t="s">
        <v>1158</v>
      </c>
      <c r="AP104" s="18"/>
      <c r="AQ104" s="18"/>
      <c r="AR104" s="65" t="s">
        <v>1828</v>
      </c>
      <c r="AS104" s="66" t="s">
        <v>1733</v>
      </c>
    </row>
    <row r="105" spans="1:45" ht="13.5" customHeight="1" thickTop="1">
      <c r="A105" s="17"/>
      <c r="B105" s="27"/>
      <c r="C105" s="28"/>
      <c r="D105" s="28"/>
      <c r="E105" s="28"/>
      <c r="F105" s="28"/>
      <c r="G105" s="181"/>
      <c r="H105" s="28"/>
      <c r="I105" s="23"/>
      <c r="J105" s="16"/>
      <c r="K105" s="16"/>
      <c r="L105" s="16"/>
      <c r="M105" s="16"/>
      <c r="N105" s="16"/>
      <c r="O105" s="16"/>
      <c r="P105" s="16"/>
      <c r="Q105" s="303">
        <f>SUM(Q88:R104)</f>
        <v>0</v>
      </c>
      <c r="R105" s="303"/>
      <c r="S105" s="303">
        <f>SUM(S88:T104)</f>
        <v>0</v>
      </c>
      <c r="T105" s="303"/>
      <c r="U105" s="304">
        <f>SUM(U88:U104)</f>
        <v>0</v>
      </c>
      <c r="V105" s="304">
        <f t="shared" ref="V105:AI105" si="13">SUM(V88:V104)</f>
        <v>0</v>
      </c>
      <c r="W105" s="304">
        <f t="shared" si="13"/>
        <v>0</v>
      </c>
      <c r="X105" s="304">
        <f t="shared" si="13"/>
        <v>0</v>
      </c>
      <c r="Y105" s="304">
        <f t="shared" si="13"/>
        <v>0</v>
      </c>
      <c r="Z105" s="304">
        <f t="shared" si="13"/>
        <v>0</v>
      </c>
      <c r="AA105" s="304">
        <f t="shared" si="13"/>
        <v>0</v>
      </c>
      <c r="AB105" s="304">
        <f t="shared" si="13"/>
        <v>0</v>
      </c>
      <c r="AC105" s="304">
        <f t="shared" si="13"/>
        <v>0</v>
      </c>
      <c r="AD105" s="304">
        <f t="shared" si="13"/>
        <v>0</v>
      </c>
      <c r="AE105" s="304">
        <f t="shared" si="13"/>
        <v>0</v>
      </c>
      <c r="AF105" s="304">
        <f t="shared" si="13"/>
        <v>0</v>
      </c>
      <c r="AG105" s="304">
        <f t="shared" si="13"/>
        <v>0</v>
      </c>
      <c r="AH105" s="304">
        <f t="shared" si="13"/>
        <v>0</v>
      </c>
      <c r="AI105" s="304">
        <f t="shared" si="13"/>
        <v>0</v>
      </c>
      <c r="AJ105" s="303">
        <f>SUM(AJ88:AJ104)</f>
        <v>0</v>
      </c>
      <c r="AK105" s="305"/>
      <c r="AL105" s="305">
        <f>SUM(AL88:AM104)</f>
        <v>0</v>
      </c>
      <c r="AM105" s="305"/>
      <c r="AN105" s="16"/>
      <c r="AO105" s="18" t="s">
        <v>1159</v>
      </c>
      <c r="AP105" s="18"/>
      <c r="AQ105" s="18"/>
      <c r="AR105" s="65" t="s">
        <v>1829</v>
      </c>
      <c r="AS105" s="66" t="s">
        <v>1733</v>
      </c>
    </row>
    <row r="106" spans="1:45" ht="13.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6"/>
      <c r="Q106" s="306"/>
      <c r="R106" s="306"/>
      <c r="S106" s="307"/>
      <c r="T106" s="307"/>
      <c r="U106" s="307">
        <f>U105+'ANEXO 1'!U146+'ANEXO 2'!U148+'ANEXO 3'!U148+'ANEXO 4'!U148+'ANEXO 5'!U148</f>
        <v>0</v>
      </c>
      <c r="V106" s="307">
        <f>V105+'ANEXO 1'!V146+'ANEXO 2'!V148+'ANEXO 3'!V148+'ANEXO 4'!V148+'ANEXO 5'!V148</f>
        <v>0</v>
      </c>
      <c r="W106" s="307">
        <f>W105+'ANEXO 1'!W146+'ANEXO 2'!W148+'ANEXO 3'!W148+'ANEXO 4'!W148+'ANEXO 5'!W148</f>
        <v>0</v>
      </c>
      <c r="X106" s="307">
        <f>X105+'ANEXO 1'!X146+'ANEXO 2'!X148+'ANEXO 3'!X148+'ANEXO 4'!X148+'ANEXO 5'!X148</f>
        <v>0</v>
      </c>
      <c r="Y106" s="307">
        <f>Y105+'ANEXO 1'!Y146+'ANEXO 2'!Y148+'ANEXO 3'!Y148+'ANEXO 4'!Y148+'ANEXO 5'!Y148</f>
        <v>0</v>
      </c>
      <c r="Z106" s="307">
        <f>Z105+'ANEXO 1'!Z146+'ANEXO 2'!Z148+'ANEXO 3'!Z148+'ANEXO 4'!Z148+'ANEXO 5'!Z148</f>
        <v>0</v>
      </c>
      <c r="AA106" s="307">
        <f>AA105+'ANEXO 1'!AA146+'ANEXO 2'!AA148+'ANEXO 3'!AA148+'ANEXO 4'!AA148+'ANEXO 5'!AA148</f>
        <v>0</v>
      </c>
      <c r="AB106" s="307">
        <f>AB105+'ANEXO 1'!AB146+'ANEXO 2'!AB148+'ANEXO 3'!AB148+'ANEXO 4'!AB148+'ANEXO 5'!AB148</f>
        <v>0</v>
      </c>
      <c r="AC106" s="307">
        <f>AC105+'ANEXO 1'!AC146+'ANEXO 2'!AC148+'ANEXO 3'!AC148+'ANEXO 4'!AC148+'ANEXO 5'!AC148</f>
        <v>0</v>
      </c>
      <c r="AD106" s="307">
        <f>AD105+'ANEXO 1'!AD146+'ANEXO 2'!AD148+'ANEXO 3'!AD148+'ANEXO 4'!AD148+'ANEXO 5'!AD148</f>
        <v>0</v>
      </c>
      <c r="AE106" s="307">
        <f>AE105+'ANEXO 1'!AE146+'ANEXO 2'!AE148+'ANEXO 3'!AE148+'ANEXO 4'!AE148+'ANEXO 5'!AE148</f>
        <v>0</v>
      </c>
      <c r="AF106" s="307">
        <f>AF105+'ANEXO 1'!AF146+'ANEXO 2'!AF148+'ANEXO 3'!AF148+'ANEXO 4'!AF148+'ANEXO 5'!AF148</f>
        <v>0</v>
      </c>
      <c r="AG106" s="307">
        <f>AG105+'ANEXO 1'!AG146+'ANEXO 2'!AG148+'ANEXO 3'!AG148+'ANEXO 4'!AG148+'ANEXO 5'!AG148</f>
        <v>0</v>
      </c>
      <c r="AH106" s="307">
        <f>AH105+'ANEXO 1'!AH146+'ANEXO 2'!AH148+'ANEXO 3'!AH148+'ANEXO 4'!AH148+'ANEXO 5'!AH148</f>
        <v>0</v>
      </c>
      <c r="AI106" s="307">
        <f>AI105+'ANEXO 1'!AI146+'ANEXO 2'!AI148+'ANEXO 3'!AI148+'ANEXO 4'!AI148+'ANEXO 5'!AI148</f>
        <v>0</v>
      </c>
      <c r="AJ106" s="308"/>
      <c r="AK106" s="308"/>
      <c r="AL106" s="307"/>
      <c r="AM106" s="307"/>
      <c r="AN106" s="16"/>
      <c r="AO106" s="18" t="s">
        <v>1160</v>
      </c>
      <c r="AP106" s="18"/>
      <c r="AQ106" s="18"/>
      <c r="AR106" s="65" t="s">
        <v>1830</v>
      </c>
      <c r="AS106" s="66" t="s">
        <v>1739</v>
      </c>
    </row>
    <row r="107" spans="1:45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6"/>
      <c r="Q107" s="16"/>
      <c r="R107" s="16"/>
      <c r="S107" s="16"/>
      <c r="T107" s="16"/>
      <c r="U107" s="16"/>
      <c r="V107" s="16"/>
      <c r="W107" s="16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16"/>
      <c r="AM107" s="16"/>
      <c r="AN107" s="16"/>
      <c r="AO107" s="18" t="s">
        <v>1161</v>
      </c>
      <c r="AP107" s="18"/>
      <c r="AQ107" s="18"/>
      <c r="AR107" s="65" t="s">
        <v>1831</v>
      </c>
      <c r="AS107" s="66" t="s">
        <v>1739</v>
      </c>
    </row>
    <row r="108" spans="1:45" ht="13.5" customHeight="1">
      <c r="A108" s="472" t="s">
        <v>739</v>
      </c>
      <c r="B108" s="472"/>
      <c r="C108" s="472"/>
      <c r="D108" s="472"/>
      <c r="E108" s="472"/>
      <c r="F108" s="472"/>
      <c r="G108" s="472"/>
      <c r="H108" s="472"/>
      <c r="I108" s="472"/>
      <c r="J108" s="472"/>
      <c r="K108" s="472"/>
      <c r="L108" s="472"/>
      <c r="M108" s="472"/>
      <c r="N108" s="472"/>
      <c r="O108" s="472"/>
      <c r="P108" s="472"/>
      <c r="Q108" s="472"/>
      <c r="R108" s="472"/>
      <c r="S108" s="472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18" t="s">
        <v>1162</v>
      </c>
      <c r="AP108" s="18"/>
      <c r="AQ108" s="18"/>
      <c r="AR108" s="65" t="s">
        <v>1832</v>
      </c>
      <c r="AS108" s="66" t="s">
        <v>1739</v>
      </c>
    </row>
    <row r="109" spans="1:45" ht="13.5" customHeight="1">
      <c r="A109" s="472"/>
      <c r="B109" s="472"/>
      <c r="C109" s="472"/>
      <c r="D109" s="472"/>
      <c r="E109" s="472"/>
      <c r="F109" s="472"/>
      <c r="G109" s="472"/>
      <c r="H109" s="472"/>
      <c r="I109" s="472"/>
      <c r="J109" s="472"/>
      <c r="K109" s="472"/>
      <c r="L109" s="472"/>
      <c r="M109" s="472"/>
      <c r="N109" s="472"/>
      <c r="O109" s="472"/>
      <c r="P109" s="472"/>
      <c r="Q109" s="472"/>
      <c r="R109" s="472"/>
      <c r="S109" s="472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18" t="s">
        <v>1163</v>
      </c>
      <c r="AP109" s="18"/>
      <c r="AQ109" s="18"/>
      <c r="AR109" s="65" t="s">
        <v>1833</v>
      </c>
      <c r="AS109" s="66" t="s">
        <v>1739</v>
      </c>
    </row>
    <row r="110" spans="1:45" ht="13.5" customHeight="1">
      <c r="A110" s="472"/>
      <c r="B110" s="472"/>
      <c r="C110" s="472"/>
      <c r="D110" s="472"/>
      <c r="E110" s="472"/>
      <c r="F110" s="472"/>
      <c r="G110" s="472"/>
      <c r="H110" s="472"/>
      <c r="I110" s="472"/>
      <c r="J110" s="472"/>
      <c r="K110" s="472"/>
      <c r="L110" s="472"/>
      <c r="M110" s="472"/>
      <c r="N110" s="472"/>
      <c r="O110" s="472"/>
      <c r="P110" s="472"/>
      <c r="Q110" s="472"/>
      <c r="R110" s="472"/>
      <c r="S110" s="472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18" t="s">
        <v>1164</v>
      </c>
      <c r="AP110" s="18"/>
      <c r="AQ110" s="18"/>
      <c r="AR110" s="65" t="s">
        <v>1834</v>
      </c>
      <c r="AS110" s="66" t="s">
        <v>1733</v>
      </c>
    </row>
    <row r="111" spans="1:45" ht="13.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6"/>
      <c r="Q111" s="16"/>
      <c r="R111" s="16"/>
      <c r="S111" s="16"/>
      <c r="T111" s="16"/>
      <c r="U111" s="16"/>
      <c r="V111" s="16"/>
      <c r="W111" s="16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N111" s="20"/>
      <c r="AO111" s="18" t="s">
        <v>1165</v>
      </c>
      <c r="AP111" s="18"/>
      <c r="AQ111" s="18"/>
      <c r="AR111" s="65" t="s">
        <v>1835</v>
      </c>
      <c r="AS111" s="66" t="s">
        <v>1733</v>
      </c>
    </row>
    <row r="112" spans="1:45" ht="13.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6"/>
      <c r="Q112" s="16"/>
      <c r="R112" s="16"/>
      <c r="S112" s="16"/>
      <c r="T112" s="17"/>
      <c r="U112" s="17"/>
      <c r="V112" s="17"/>
      <c r="W112" s="17"/>
      <c r="X112" s="26"/>
      <c r="Y112" s="26"/>
      <c r="Z112" s="26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N112" s="20"/>
      <c r="AO112" s="18" t="s">
        <v>1166</v>
      </c>
      <c r="AP112" s="18"/>
      <c r="AQ112" s="18"/>
      <c r="AR112" s="65" t="s">
        <v>1836</v>
      </c>
      <c r="AS112" s="66" t="s">
        <v>1733</v>
      </c>
    </row>
    <row r="113" spans="1:45" ht="13.5" customHeight="1">
      <c r="A113" s="14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6"/>
      <c r="Q113" s="16"/>
      <c r="R113" s="16"/>
      <c r="S113" s="16"/>
      <c r="T113" s="17"/>
      <c r="U113" s="17"/>
      <c r="V113" s="17"/>
      <c r="W113" s="17"/>
      <c r="X113" s="26"/>
      <c r="Y113" s="26"/>
      <c r="Z113" s="26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O113" s="18" t="s">
        <v>1167</v>
      </c>
      <c r="AP113" s="18"/>
      <c r="AQ113" s="18"/>
      <c r="AR113" s="65" t="s">
        <v>1837</v>
      </c>
      <c r="AS113" s="66" t="s">
        <v>1733</v>
      </c>
    </row>
    <row r="114" spans="1:45" ht="13.5" customHeight="1">
      <c r="A114" s="14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4"/>
      <c r="U114" s="14"/>
      <c r="V114" s="14"/>
      <c r="W114" s="14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O114" s="18" t="s">
        <v>1168</v>
      </c>
      <c r="AP114" s="18"/>
      <c r="AQ114" s="18"/>
      <c r="AR114" s="65" t="s">
        <v>1838</v>
      </c>
      <c r="AS114" s="66" t="s">
        <v>1733</v>
      </c>
    </row>
    <row r="115" spans="1:45" ht="13.5" customHeight="1">
      <c r="A115" s="14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4"/>
      <c r="U115" s="14"/>
      <c r="V115" s="14"/>
      <c r="W115" s="14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O115" s="18" t="s">
        <v>1169</v>
      </c>
      <c r="AP115" s="18"/>
      <c r="AQ115" s="18"/>
      <c r="AR115" s="65" t="s">
        <v>1839</v>
      </c>
      <c r="AS115" s="66" t="s">
        <v>1733</v>
      </c>
    </row>
    <row r="116" spans="1:45" ht="13.5" customHeight="1">
      <c r="A116" s="14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4"/>
      <c r="U116" s="14"/>
      <c r="V116" s="14"/>
      <c r="W116" s="14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O116" s="18" t="s">
        <v>1170</v>
      </c>
      <c r="AP116" s="18"/>
      <c r="AQ116" s="18"/>
      <c r="AR116" s="65" t="s">
        <v>1840</v>
      </c>
      <c r="AS116" s="66" t="s">
        <v>1733</v>
      </c>
    </row>
    <row r="117" spans="1:45" ht="13.5" customHeight="1">
      <c r="A117" s="14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4"/>
      <c r="U117" s="14"/>
      <c r="V117" s="14"/>
      <c r="W117" s="14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O117" s="18" t="s">
        <v>1171</v>
      </c>
      <c r="AP117" s="18"/>
      <c r="AQ117" s="18"/>
      <c r="AR117" s="65" t="s">
        <v>1841</v>
      </c>
      <c r="AS117" s="66" t="s">
        <v>1733</v>
      </c>
    </row>
    <row r="118" spans="1:45" ht="13.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O118" s="18" t="s">
        <v>1172</v>
      </c>
      <c r="AP118" s="18"/>
      <c r="AQ118" s="18"/>
      <c r="AR118" s="65" t="s">
        <v>1842</v>
      </c>
      <c r="AS118" s="66" t="s">
        <v>1733</v>
      </c>
    </row>
    <row r="119" spans="1:45" ht="13.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O119" s="18" t="s">
        <v>1173</v>
      </c>
      <c r="AP119" s="18"/>
      <c r="AQ119" s="18"/>
      <c r="AR119" s="65" t="s">
        <v>1843</v>
      </c>
      <c r="AS119" s="66" t="s">
        <v>1733</v>
      </c>
    </row>
    <row r="120" spans="1:45" ht="13.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29"/>
      <c r="Y120" s="29"/>
      <c r="Z120" s="29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O120" s="18" t="s">
        <v>1174</v>
      </c>
      <c r="AP120" s="18"/>
      <c r="AQ120" s="18"/>
      <c r="AR120" s="65" t="s">
        <v>1844</v>
      </c>
      <c r="AS120" s="66" t="s">
        <v>1733</v>
      </c>
    </row>
    <row r="121" spans="1:45" ht="13.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O121" s="18" t="s">
        <v>1175</v>
      </c>
      <c r="AP121" s="18"/>
      <c r="AQ121" s="18"/>
      <c r="AR121" s="65" t="s">
        <v>1845</v>
      </c>
      <c r="AS121" s="66" t="s">
        <v>1733</v>
      </c>
    </row>
    <row r="122" spans="1:45" ht="13.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32"/>
      <c r="Y122" s="32"/>
      <c r="Z122" s="32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O122" s="18" t="s">
        <v>1176</v>
      </c>
      <c r="AP122" s="18"/>
      <c r="AQ122" s="18"/>
      <c r="AR122" s="65" t="s">
        <v>1846</v>
      </c>
      <c r="AS122" s="66" t="s">
        <v>1733</v>
      </c>
    </row>
    <row r="123" spans="1:45" ht="13.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O123" s="18" t="s">
        <v>1177</v>
      </c>
      <c r="AP123" s="18"/>
      <c r="AQ123" s="18"/>
      <c r="AR123" s="65" t="s">
        <v>1847</v>
      </c>
      <c r="AS123" s="66" t="s">
        <v>1733</v>
      </c>
    </row>
    <row r="124" spans="1:45" ht="13.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O124" s="18" t="s">
        <v>1178</v>
      </c>
      <c r="AP124" s="18"/>
      <c r="AQ124" s="18"/>
      <c r="AR124" s="65" t="s">
        <v>1848</v>
      </c>
      <c r="AS124" s="66" t="s">
        <v>1733</v>
      </c>
    </row>
    <row r="125" spans="1:45" ht="13.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O125" s="18" t="s">
        <v>1179</v>
      </c>
      <c r="AP125" s="18"/>
      <c r="AQ125" s="18"/>
      <c r="AR125" s="65" t="s">
        <v>1849</v>
      </c>
      <c r="AS125" s="66" t="s">
        <v>1733</v>
      </c>
    </row>
    <row r="126" spans="1:45" ht="13.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O126" s="18" t="s">
        <v>1180</v>
      </c>
      <c r="AP126" s="18"/>
      <c r="AQ126" s="18"/>
      <c r="AR126" s="65" t="s">
        <v>1850</v>
      </c>
      <c r="AS126" s="66" t="s">
        <v>1733</v>
      </c>
    </row>
    <row r="127" spans="1:45" ht="13.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18" t="s">
        <v>1181</v>
      </c>
      <c r="AP127" s="18"/>
      <c r="AQ127" s="18"/>
      <c r="AR127" s="65" t="s">
        <v>1851</v>
      </c>
      <c r="AS127" s="66" t="s">
        <v>1733</v>
      </c>
    </row>
    <row r="128" spans="1:45" ht="13.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18" t="s">
        <v>1182</v>
      </c>
      <c r="AP128" s="18"/>
      <c r="AQ128" s="18"/>
      <c r="AR128" s="65" t="s">
        <v>1852</v>
      </c>
      <c r="AS128" s="66" t="s">
        <v>1733</v>
      </c>
    </row>
    <row r="129" spans="1:45" ht="13.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18" t="s">
        <v>1183</v>
      </c>
      <c r="AP129" s="18"/>
      <c r="AQ129" s="18"/>
      <c r="AR129" s="65" t="s">
        <v>1853</v>
      </c>
      <c r="AS129" s="66" t="s">
        <v>1733</v>
      </c>
    </row>
    <row r="130" spans="1:45" ht="13.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18" t="s">
        <v>1184</v>
      </c>
      <c r="AP130" s="18"/>
      <c r="AQ130" s="18"/>
      <c r="AR130" s="65" t="s">
        <v>1854</v>
      </c>
      <c r="AS130" s="66" t="s">
        <v>1733</v>
      </c>
    </row>
    <row r="131" spans="1:45" ht="13.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18" t="s">
        <v>1185</v>
      </c>
      <c r="AP131" s="18"/>
      <c r="AQ131" s="18"/>
      <c r="AR131" s="65" t="s">
        <v>1855</v>
      </c>
      <c r="AS131" s="66" t="s">
        <v>1733</v>
      </c>
    </row>
    <row r="132" spans="1:45" ht="13.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18" t="s">
        <v>1186</v>
      </c>
      <c r="AP132" s="18"/>
      <c r="AQ132" s="18"/>
      <c r="AR132" s="65" t="s">
        <v>1856</v>
      </c>
      <c r="AS132" s="66" t="s">
        <v>1733</v>
      </c>
    </row>
    <row r="133" spans="1:45" ht="13.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18" t="s">
        <v>1187</v>
      </c>
      <c r="AP133" s="18"/>
      <c r="AQ133" s="18"/>
      <c r="AR133" s="65" t="s">
        <v>1857</v>
      </c>
      <c r="AS133" s="66" t="s">
        <v>1733</v>
      </c>
    </row>
    <row r="134" spans="1:45" ht="13.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18" t="s">
        <v>1188</v>
      </c>
      <c r="AP134" s="18"/>
      <c r="AQ134" s="18"/>
      <c r="AR134" s="65" t="s">
        <v>1028</v>
      </c>
      <c r="AS134" s="66" t="s">
        <v>1858</v>
      </c>
    </row>
    <row r="135" spans="1:45" ht="13.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18" t="s">
        <v>1189</v>
      </c>
      <c r="AP135" s="18"/>
      <c r="AQ135" s="18"/>
      <c r="AR135" s="65" t="s">
        <v>1859</v>
      </c>
      <c r="AS135" s="66" t="s">
        <v>1733</v>
      </c>
    </row>
    <row r="136" spans="1:45" ht="13.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9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18" t="s">
        <v>1190</v>
      </c>
      <c r="AP136" s="18"/>
      <c r="AQ136" s="18"/>
      <c r="AR136" s="65" t="s">
        <v>1860</v>
      </c>
      <c r="AS136" s="66" t="s">
        <v>1733</v>
      </c>
    </row>
    <row r="137" spans="1:45" ht="13.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9"/>
      <c r="U137" s="9"/>
      <c r="V137" s="9"/>
      <c r="W137" s="9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18" t="s">
        <v>1191</v>
      </c>
      <c r="AP137" s="18"/>
      <c r="AQ137" s="18"/>
      <c r="AR137" s="65" t="s">
        <v>1861</v>
      </c>
      <c r="AS137" s="66" t="s">
        <v>1733</v>
      </c>
    </row>
    <row r="138" spans="1:45" ht="13.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9"/>
      <c r="U138" s="9"/>
      <c r="V138" s="9"/>
      <c r="W138" s="9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18" t="s">
        <v>1192</v>
      </c>
      <c r="AP138" s="18"/>
      <c r="AQ138" s="18"/>
      <c r="AR138" s="65" t="s">
        <v>1862</v>
      </c>
      <c r="AS138" s="66" t="s">
        <v>1733</v>
      </c>
    </row>
    <row r="139" spans="1:45" ht="13.5" customHeight="1">
      <c r="A139" s="9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9"/>
      <c r="U139" s="9"/>
      <c r="V139" s="9"/>
      <c r="W139" s="9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18" t="s">
        <v>1193</v>
      </c>
      <c r="AP139" s="18"/>
      <c r="AQ139" s="18"/>
      <c r="AR139" s="65" t="s">
        <v>1863</v>
      </c>
      <c r="AS139" s="66" t="s">
        <v>1733</v>
      </c>
    </row>
    <row r="140" spans="1:45" ht="13.5" customHeight="1">
      <c r="A140" s="9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9"/>
      <c r="U140" s="9"/>
      <c r="V140" s="9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18" t="s">
        <v>1194</v>
      </c>
      <c r="AP140" s="18"/>
      <c r="AQ140" s="18"/>
      <c r="AR140" s="65" t="s">
        <v>1864</v>
      </c>
      <c r="AS140" s="66" t="s">
        <v>1733</v>
      </c>
    </row>
    <row r="141" spans="1:45" ht="13.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18" t="s">
        <v>1195</v>
      </c>
      <c r="AP141" s="18"/>
      <c r="AQ141" s="18"/>
      <c r="AR141" s="65" t="s">
        <v>1865</v>
      </c>
      <c r="AS141" s="66" t="s">
        <v>1733</v>
      </c>
    </row>
    <row r="142" spans="1:45" ht="13.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18" t="s">
        <v>1196</v>
      </c>
      <c r="AP142" s="18"/>
      <c r="AQ142" s="18"/>
      <c r="AR142" s="65" t="s">
        <v>1866</v>
      </c>
      <c r="AS142" s="66" t="s">
        <v>1733</v>
      </c>
    </row>
    <row r="143" spans="1:45" ht="13.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10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18" t="s">
        <v>1197</v>
      </c>
      <c r="AP143" s="18"/>
      <c r="AQ143" s="18"/>
      <c r="AR143" s="65" t="s">
        <v>1867</v>
      </c>
      <c r="AS143" s="66" t="s">
        <v>1733</v>
      </c>
    </row>
    <row r="144" spans="1:45" ht="13.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10"/>
      <c r="U144" s="10"/>
      <c r="V144" s="10"/>
      <c r="W144" s="10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18" t="s">
        <v>1198</v>
      </c>
      <c r="AP144" s="18"/>
      <c r="AQ144" s="18"/>
      <c r="AR144" s="65" t="s">
        <v>1868</v>
      </c>
      <c r="AS144" s="66" t="s">
        <v>1733</v>
      </c>
    </row>
    <row r="145" spans="1:45" ht="13.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AO145" s="18" t="s">
        <v>1199</v>
      </c>
      <c r="AP145" s="18"/>
      <c r="AQ145" s="18"/>
      <c r="AR145" s="65" t="s">
        <v>1869</v>
      </c>
      <c r="AS145" s="66" t="s">
        <v>1733</v>
      </c>
    </row>
    <row r="146" spans="1:45" ht="13.5" customHeight="1">
      <c r="A146" s="1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AO146" s="18" t="s">
        <v>1200</v>
      </c>
      <c r="AP146" s="18"/>
      <c r="AQ146" s="18"/>
      <c r="AR146" s="65" t="s">
        <v>1870</v>
      </c>
      <c r="AS146" s="66" t="s">
        <v>1733</v>
      </c>
    </row>
    <row r="147" spans="1:45" ht="13.5" customHeight="1">
      <c r="A147" s="1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AO147" s="18" t="s">
        <v>1201</v>
      </c>
      <c r="AP147" s="18"/>
      <c r="AQ147" s="18"/>
      <c r="AR147" s="65" t="s">
        <v>1871</v>
      </c>
      <c r="AS147" s="66" t="s">
        <v>1733</v>
      </c>
    </row>
    <row r="148" spans="1:45" ht="13.5" customHeight="1">
      <c r="A148" s="11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AO148" s="18" t="s">
        <v>1202</v>
      </c>
      <c r="AP148" s="18"/>
      <c r="AQ148" s="18"/>
      <c r="AR148" s="65" t="s">
        <v>1872</v>
      </c>
      <c r="AS148" s="66" t="s">
        <v>1733</v>
      </c>
    </row>
    <row r="149" spans="1:45" ht="13.5" customHeight="1">
      <c r="A149" s="11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9"/>
      <c r="U149" s="9"/>
      <c r="V149" s="9"/>
      <c r="W149" s="12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18" t="s">
        <v>1203</v>
      </c>
      <c r="AP149" s="18"/>
      <c r="AQ149" s="18"/>
      <c r="AR149" s="65" t="s">
        <v>1873</v>
      </c>
      <c r="AS149" s="66" t="s">
        <v>1733</v>
      </c>
    </row>
    <row r="150" spans="1:45" ht="13.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2"/>
      <c r="U150" s="12"/>
      <c r="V150" s="12"/>
      <c r="W150" s="13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18" t="s">
        <v>1204</v>
      </c>
      <c r="AP150" s="18"/>
      <c r="AQ150" s="18"/>
      <c r="AR150" s="65" t="s">
        <v>1874</v>
      </c>
      <c r="AS150" s="66" t="s">
        <v>1733</v>
      </c>
    </row>
    <row r="151" spans="1:45" ht="13.5" customHeight="1">
      <c r="A151" s="9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AO151" s="18" t="s">
        <v>1205</v>
      </c>
      <c r="AP151" s="18"/>
      <c r="AQ151" s="18"/>
      <c r="AR151" s="65" t="s">
        <v>1875</v>
      </c>
      <c r="AS151" s="66" t="s">
        <v>1739</v>
      </c>
    </row>
    <row r="152" spans="1:45" ht="13.5" customHeight="1">
      <c r="A152" s="12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AO152" s="18" t="s">
        <v>1206</v>
      </c>
      <c r="AP152" s="18"/>
      <c r="AQ152" s="18"/>
      <c r="AR152" s="65" t="s">
        <v>928</v>
      </c>
      <c r="AS152" s="66" t="s">
        <v>1876</v>
      </c>
    </row>
    <row r="153" spans="1:45" ht="13.5" customHeight="1">
      <c r="A153" s="13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AO153" s="18" t="s">
        <v>1207</v>
      </c>
      <c r="AP153" s="18"/>
      <c r="AQ153" s="18"/>
      <c r="AR153" s="65" t="s">
        <v>1877</v>
      </c>
      <c r="AS153" s="66" t="s">
        <v>1733</v>
      </c>
    </row>
    <row r="154" spans="1:45" ht="13.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AO154" s="18" t="s">
        <v>1208</v>
      </c>
      <c r="AP154" s="18"/>
      <c r="AQ154" s="18"/>
      <c r="AR154" s="65" t="s">
        <v>1878</v>
      </c>
      <c r="AS154" s="66" t="s">
        <v>1733</v>
      </c>
    </row>
    <row r="155" spans="1:45" ht="13.5" customHeight="1">
      <c r="A155" s="14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AO155" s="18" t="s">
        <v>1209</v>
      </c>
      <c r="AP155" s="18"/>
      <c r="AQ155" s="18"/>
      <c r="AR155" s="65" t="s">
        <v>1879</v>
      </c>
      <c r="AS155" s="66" t="s">
        <v>1733</v>
      </c>
    </row>
    <row r="156" spans="1:45" ht="13.5" customHeight="1">
      <c r="A156" s="14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AO156" s="18" t="s">
        <v>1210</v>
      </c>
      <c r="AP156" s="18"/>
      <c r="AQ156" s="18"/>
      <c r="AR156" s="65" t="s">
        <v>1880</v>
      </c>
      <c r="AS156" s="66" t="s">
        <v>1733</v>
      </c>
    </row>
    <row r="157" spans="1:45" ht="13.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AO157" s="18" t="s">
        <v>1211</v>
      </c>
      <c r="AP157" s="18"/>
      <c r="AQ157" s="18"/>
      <c r="AR157" s="65" t="s">
        <v>1881</v>
      </c>
      <c r="AS157" s="66" t="s">
        <v>1733</v>
      </c>
    </row>
    <row r="158" spans="1:45" ht="13.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AO158" s="18" t="s">
        <v>1212</v>
      </c>
      <c r="AP158" s="18"/>
      <c r="AQ158" s="18"/>
      <c r="AR158" s="65" t="s">
        <v>1882</v>
      </c>
      <c r="AS158" s="66" t="s">
        <v>1733</v>
      </c>
    </row>
    <row r="159" spans="1:45" ht="13.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AO159" s="18" t="s">
        <v>1213</v>
      </c>
      <c r="AP159" s="18"/>
      <c r="AQ159" s="18"/>
      <c r="AR159" s="65" t="s">
        <v>1883</v>
      </c>
      <c r="AS159" s="66" t="s">
        <v>1733</v>
      </c>
    </row>
    <row r="160" spans="1:45" ht="13.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AO160" s="18" t="s">
        <v>1214</v>
      </c>
      <c r="AP160" s="18"/>
      <c r="AQ160" s="18"/>
      <c r="AR160" s="65" t="s">
        <v>1884</v>
      </c>
      <c r="AS160" s="66" t="s">
        <v>1733</v>
      </c>
    </row>
    <row r="161" spans="1:45" ht="13.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18" t="s">
        <v>1215</v>
      </c>
      <c r="AP161" s="18"/>
      <c r="AQ161" s="18"/>
      <c r="AR161" s="65" t="s">
        <v>1885</v>
      </c>
      <c r="AS161" s="66" t="s">
        <v>1733</v>
      </c>
    </row>
    <row r="162" spans="1:45" ht="13.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18" t="s">
        <v>1216</v>
      </c>
      <c r="AP162" s="18"/>
      <c r="AQ162" s="18"/>
      <c r="AR162" s="65" t="s">
        <v>1886</v>
      </c>
      <c r="AS162" s="66" t="s">
        <v>1733</v>
      </c>
    </row>
    <row r="163" spans="1:45" ht="13.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18" t="s">
        <v>1217</v>
      </c>
      <c r="AP163" s="18"/>
      <c r="AQ163" s="18"/>
      <c r="AR163" s="65" t="s">
        <v>1887</v>
      </c>
      <c r="AS163" s="66" t="s">
        <v>1733</v>
      </c>
    </row>
    <row r="164" spans="1:45" ht="13.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18" t="s">
        <v>1218</v>
      </c>
      <c r="AP164" s="18"/>
      <c r="AQ164" s="18"/>
      <c r="AR164" s="65" t="s">
        <v>1888</v>
      </c>
      <c r="AS164" s="66" t="s">
        <v>1733</v>
      </c>
    </row>
    <row r="165" spans="1:45" ht="13.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18" t="s">
        <v>1219</v>
      </c>
      <c r="AP165" s="18"/>
      <c r="AQ165" s="18"/>
      <c r="AR165" s="65" t="s">
        <v>1889</v>
      </c>
      <c r="AS165" s="66" t="s">
        <v>1733</v>
      </c>
    </row>
    <row r="166" spans="1:45" ht="13.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18" t="s">
        <v>1220</v>
      </c>
      <c r="AP166" s="18"/>
      <c r="AQ166" s="18"/>
      <c r="AR166" s="65" t="s">
        <v>1890</v>
      </c>
      <c r="AS166" s="66" t="s">
        <v>1733</v>
      </c>
    </row>
    <row r="167" spans="1:45" ht="13.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18" t="s">
        <v>1221</v>
      </c>
      <c r="AP167" s="18"/>
      <c r="AQ167" s="18"/>
      <c r="AR167" s="65" t="s">
        <v>1891</v>
      </c>
      <c r="AS167" s="66" t="s">
        <v>1733</v>
      </c>
    </row>
    <row r="168" spans="1:45" ht="13.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18" t="s">
        <v>1222</v>
      </c>
      <c r="AP168" s="18"/>
      <c r="AQ168" s="18"/>
      <c r="AR168" s="65" t="s">
        <v>1892</v>
      </c>
      <c r="AS168" s="66" t="s">
        <v>1733</v>
      </c>
    </row>
    <row r="169" spans="1:45" ht="13.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18" t="s">
        <v>1223</v>
      </c>
      <c r="AP169" s="18"/>
      <c r="AQ169" s="18"/>
      <c r="AR169" s="65" t="s">
        <v>1893</v>
      </c>
      <c r="AS169" s="66" t="s">
        <v>1733</v>
      </c>
    </row>
    <row r="170" spans="1:45" ht="13.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18" t="s">
        <v>1224</v>
      </c>
      <c r="AP170" s="18"/>
      <c r="AQ170" s="18"/>
      <c r="AR170" s="65" t="s">
        <v>1894</v>
      </c>
      <c r="AS170" s="66" t="s">
        <v>1733</v>
      </c>
    </row>
    <row r="171" spans="1:45" ht="13.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18" t="s">
        <v>1225</v>
      </c>
      <c r="AP171" s="18"/>
      <c r="AQ171" s="18"/>
      <c r="AR171" s="65" t="s">
        <v>1895</v>
      </c>
      <c r="AS171" s="66" t="s">
        <v>1733</v>
      </c>
    </row>
    <row r="172" spans="1:45" ht="13.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18" t="s">
        <v>1226</v>
      </c>
      <c r="AP172" s="18"/>
      <c r="AQ172" s="18"/>
      <c r="AR172" s="65" t="s">
        <v>1896</v>
      </c>
      <c r="AS172" s="66" t="s">
        <v>1733</v>
      </c>
    </row>
    <row r="173" spans="1:45" ht="13.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18" t="s">
        <v>1227</v>
      </c>
      <c r="AP173" s="18"/>
      <c r="AQ173" s="18"/>
      <c r="AR173" s="65" t="s">
        <v>1897</v>
      </c>
      <c r="AS173" s="66" t="s">
        <v>1733</v>
      </c>
    </row>
    <row r="174" spans="1:45" ht="13.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18" t="s">
        <v>1228</v>
      </c>
      <c r="AP174" s="18"/>
      <c r="AQ174" s="18"/>
      <c r="AR174" s="65" t="s">
        <v>1898</v>
      </c>
      <c r="AS174" s="66" t="s">
        <v>1733</v>
      </c>
    </row>
    <row r="175" spans="1:45" ht="13.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18" t="s">
        <v>1229</v>
      </c>
      <c r="AP175" s="18"/>
      <c r="AQ175" s="18"/>
      <c r="AR175" s="65" t="s">
        <v>1899</v>
      </c>
      <c r="AS175" s="66" t="s">
        <v>1733</v>
      </c>
    </row>
    <row r="176" spans="1:45" ht="13.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18" t="s">
        <v>1230</v>
      </c>
      <c r="AP176" s="18"/>
      <c r="AQ176" s="18"/>
      <c r="AR176" s="65" t="s">
        <v>1900</v>
      </c>
      <c r="AS176" s="66" t="s">
        <v>1733</v>
      </c>
    </row>
    <row r="177" spans="1:45" ht="13.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18" t="s">
        <v>1231</v>
      </c>
      <c r="AP177" s="18"/>
      <c r="AQ177" s="18"/>
      <c r="AR177" s="65" t="s">
        <v>1901</v>
      </c>
      <c r="AS177" s="66" t="s">
        <v>1733</v>
      </c>
    </row>
    <row r="178" spans="1:45" ht="13.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18" t="s">
        <v>1232</v>
      </c>
      <c r="AP178" s="18"/>
      <c r="AQ178" s="18"/>
      <c r="AR178" s="65" t="s">
        <v>1902</v>
      </c>
      <c r="AS178" s="66" t="s">
        <v>1733</v>
      </c>
    </row>
    <row r="179" spans="1:45" ht="13.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18" t="s">
        <v>1233</v>
      </c>
      <c r="AP179" s="18"/>
      <c r="AQ179" s="18"/>
      <c r="AR179" s="65" t="s">
        <v>1903</v>
      </c>
      <c r="AS179" s="66" t="s">
        <v>1733</v>
      </c>
    </row>
    <row r="180" spans="1:45" ht="13.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18" t="s">
        <v>1234</v>
      </c>
      <c r="AP180" s="18"/>
      <c r="AQ180" s="18"/>
      <c r="AR180" s="65" t="s">
        <v>1904</v>
      </c>
      <c r="AS180" s="66" t="s">
        <v>1733</v>
      </c>
    </row>
    <row r="181" spans="1:45" ht="13.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18" t="s">
        <v>1235</v>
      </c>
      <c r="AP181" s="18"/>
      <c r="AQ181" s="18"/>
      <c r="AR181" s="65" t="s">
        <v>1905</v>
      </c>
      <c r="AS181" s="66" t="s">
        <v>1733</v>
      </c>
    </row>
    <row r="182" spans="1:45" ht="13.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18" t="s">
        <v>1236</v>
      </c>
      <c r="AP182" s="18"/>
      <c r="AQ182" s="18"/>
      <c r="AR182" s="65" t="s">
        <v>1906</v>
      </c>
      <c r="AS182" s="66" t="s">
        <v>1733</v>
      </c>
    </row>
    <row r="183" spans="1:45" ht="13.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18" t="s">
        <v>1237</v>
      </c>
      <c r="AP183" s="18"/>
      <c r="AQ183" s="18"/>
      <c r="AR183" s="65" t="s">
        <v>1907</v>
      </c>
      <c r="AS183" s="66" t="s">
        <v>1733</v>
      </c>
    </row>
    <row r="184" spans="1:45" ht="13.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18" t="s">
        <v>1238</v>
      </c>
      <c r="AP184" s="18"/>
      <c r="AQ184" s="18"/>
      <c r="AR184" s="65" t="s">
        <v>1908</v>
      </c>
      <c r="AS184" s="66" t="s">
        <v>1733</v>
      </c>
    </row>
    <row r="185" spans="1:45" ht="13.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18" t="s">
        <v>1239</v>
      </c>
      <c r="AP185" s="18"/>
      <c r="AQ185" s="18"/>
      <c r="AR185" s="65" t="s">
        <v>1909</v>
      </c>
      <c r="AS185" s="66" t="s">
        <v>1733</v>
      </c>
    </row>
    <row r="186" spans="1:45" ht="13.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18" t="s">
        <v>1240</v>
      </c>
      <c r="AP186" s="18"/>
      <c r="AQ186" s="18"/>
      <c r="AR186" s="65" t="s">
        <v>1910</v>
      </c>
      <c r="AS186" s="66" t="s">
        <v>1733</v>
      </c>
    </row>
    <row r="187" spans="1:45" ht="13.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18" t="s">
        <v>1241</v>
      </c>
      <c r="AP187" s="18"/>
      <c r="AQ187" s="18"/>
      <c r="AR187" s="65" t="s">
        <v>1911</v>
      </c>
      <c r="AS187" s="66" t="s">
        <v>1733</v>
      </c>
    </row>
    <row r="188" spans="1:45" ht="13.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18" t="s">
        <v>1242</v>
      </c>
      <c r="AP188" s="18"/>
      <c r="AQ188" s="18"/>
      <c r="AR188" s="65" t="s">
        <v>1912</v>
      </c>
      <c r="AS188" s="66" t="s">
        <v>1733</v>
      </c>
    </row>
    <row r="189" spans="1:45" ht="13.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18" t="s">
        <v>1243</v>
      </c>
      <c r="AP189" s="18"/>
      <c r="AQ189" s="18"/>
      <c r="AR189" s="65" t="s">
        <v>1913</v>
      </c>
      <c r="AS189" s="66" t="s">
        <v>1733</v>
      </c>
    </row>
    <row r="190" spans="1:45" ht="13.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18" t="s">
        <v>1244</v>
      </c>
      <c r="AP190" s="18"/>
      <c r="AQ190" s="18"/>
      <c r="AR190" s="65" t="s">
        <v>1914</v>
      </c>
      <c r="AS190" s="66" t="s">
        <v>1733</v>
      </c>
    </row>
    <row r="191" spans="1:45" ht="13.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18" t="s">
        <v>1245</v>
      </c>
      <c r="AP191" s="18"/>
      <c r="AQ191" s="18"/>
      <c r="AR191" s="65" t="s">
        <v>1915</v>
      </c>
      <c r="AS191" s="66" t="s">
        <v>1733</v>
      </c>
    </row>
    <row r="192" spans="1:45" ht="13.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18" t="s">
        <v>1246</v>
      </c>
      <c r="AP192" s="18"/>
      <c r="AQ192" s="18"/>
      <c r="AR192" s="65" t="s">
        <v>1916</v>
      </c>
      <c r="AS192" s="66" t="s">
        <v>1733</v>
      </c>
    </row>
    <row r="193" spans="1:45" ht="13.5" customHeight="1">
      <c r="A193" s="9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18" t="s">
        <v>1247</v>
      </c>
      <c r="AP193" s="18"/>
      <c r="AQ193" s="18"/>
      <c r="AR193" s="65" t="s">
        <v>1917</v>
      </c>
      <c r="AS193" s="66" t="s">
        <v>1733</v>
      </c>
    </row>
    <row r="194" spans="1:45" ht="13.5" customHeight="1">
      <c r="A194" s="9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18" t="s">
        <v>1248</v>
      </c>
      <c r="AP194" s="18"/>
      <c r="AQ194" s="18"/>
      <c r="AR194" s="65" t="s">
        <v>1918</v>
      </c>
      <c r="AS194" s="66" t="s">
        <v>1733</v>
      </c>
    </row>
    <row r="195" spans="1:45" ht="13.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18" t="s">
        <v>1249</v>
      </c>
      <c r="AP195" s="18"/>
      <c r="AQ195" s="18"/>
      <c r="AR195" s="65" t="s">
        <v>929</v>
      </c>
      <c r="AS195" s="66" t="s">
        <v>1858</v>
      </c>
    </row>
    <row r="196" spans="1:45" ht="13.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18" t="s">
        <v>1250</v>
      </c>
      <c r="AP196" s="18"/>
      <c r="AQ196" s="18"/>
      <c r="AR196" s="65" t="s">
        <v>1919</v>
      </c>
      <c r="AS196" s="66" t="s">
        <v>1733</v>
      </c>
    </row>
    <row r="197" spans="1:45" ht="13.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18" t="s">
        <v>1251</v>
      </c>
      <c r="AP197" s="18"/>
      <c r="AQ197" s="18"/>
      <c r="AR197" s="65" t="s">
        <v>1920</v>
      </c>
      <c r="AS197" s="66" t="s">
        <v>1733</v>
      </c>
    </row>
    <row r="198" spans="1:45" ht="13.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18" t="s">
        <v>1252</v>
      </c>
      <c r="AP198" s="18"/>
      <c r="AQ198" s="18"/>
      <c r="AR198" s="65" t="s">
        <v>1921</v>
      </c>
      <c r="AS198" s="66" t="s">
        <v>1733</v>
      </c>
    </row>
    <row r="199" spans="1:45" ht="13.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18" t="s">
        <v>1253</v>
      </c>
      <c r="AP199" s="18"/>
      <c r="AQ199" s="18"/>
      <c r="AR199" s="65" t="s">
        <v>930</v>
      </c>
      <c r="AS199" s="66" t="s">
        <v>1876</v>
      </c>
    </row>
    <row r="200" spans="1:45" ht="13.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18" t="s">
        <v>1254</v>
      </c>
      <c r="AP200" s="18"/>
      <c r="AQ200" s="18"/>
      <c r="AR200" s="65" t="s">
        <v>1029</v>
      </c>
      <c r="AS200" s="66" t="s">
        <v>1876</v>
      </c>
    </row>
    <row r="201" spans="1:45" ht="13.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18" t="s">
        <v>1255</v>
      </c>
      <c r="AP201" s="18"/>
      <c r="AQ201" s="18"/>
      <c r="AR201" s="65" t="s">
        <v>1030</v>
      </c>
      <c r="AS201" s="66" t="s">
        <v>1876</v>
      </c>
    </row>
    <row r="202" spans="1:45" ht="13.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18" t="s">
        <v>1256</v>
      </c>
      <c r="AP202" s="18"/>
      <c r="AQ202" s="18"/>
      <c r="AR202" s="65" t="s">
        <v>1922</v>
      </c>
      <c r="AS202" s="66" t="s">
        <v>1733</v>
      </c>
    </row>
    <row r="203" spans="1:45" ht="13.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18" t="s">
        <v>1257</v>
      </c>
      <c r="AP203" s="18"/>
      <c r="AQ203" s="18"/>
      <c r="AR203" s="65" t="s">
        <v>1923</v>
      </c>
      <c r="AS203" s="66" t="s">
        <v>1733</v>
      </c>
    </row>
    <row r="204" spans="1:45" ht="13.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18" t="s">
        <v>1258</v>
      </c>
      <c r="AP204" s="18"/>
      <c r="AQ204" s="18"/>
      <c r="AR204" s="65" t="s">
        <v>1924</v>
      </c>
      <c r="AS204" s="66" t="s">
        <v>1733</v>
      </c>
    </row>
    <row r="205" spans="1:45" ht="13.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18" t="s">
        <v>1259</v>
      </c>
      <c r="AP205" s="18"/>
      <c r="AQ205" s="18"/>
      <c r="AR205" s="65" t="s">
        <v>1925</v>
      </c>
      <c r="AS205" s="66" t="s">
        <v>1733</v>
      </c>
    </row>
    <row r="206" spans="1:45" ht="13.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18" t="s">
        <v>1260</v>
      </c>
      <c r="AP206" s="18"/>
      <c r="AQ206" s="18"/>
      <c r="AR206" s="65" t="s">
        <v>1926</v>
      </c>
      <c r="AS206" s="66" t="s">
        <v>1733</v>
      </c>
    </row>
    <row r="207" spans="1:45" ht="13.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18" t="s">
        <v>1261</v>
      </c>
      <c r="AP207" s="18"/>
      <c r="AQ207" s="18"/>
      <c r="AR207" s="65" t="s">
        <v>1927</v>
      </c>
      <c r="AS207" s="66" t="s">
        <v>1733</v>
      </c>
    </row>
    <row r="208" spans="1:45" ht="13.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18" t="s">
        <v>1262</v>
      </c>
      <c r="AP208" s="18"/>
      <c r="AQ208" s="18"/>
      <c r="AR208" s="65" t="s">
        <v>1928</v>
      </c>
      <c r="AS208" s="66" t="s">
        <v>1733</v>
      </c>
    </row>
    <row r="209" spans="1:45" ht="13.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18" t="s">
        <v>1263</v>
      </c>
      <c r="AP209" s="18"/>
      <c r="AQ209" s="18"/>
      <c r="AR209" s="65" t="s">
        <v>1929</v>
      </c>
      <c r="AS209" s="66" t="s">
        <v>1733</v>
      </c>
    </row>
    <row r="210" spans="1:45" ht="13.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18" t="s">
        <v>1264</v>
      </c>
      <c r="AP210" s="18"/>
      <c r="AQ210" s="18"/>
      <c r="AR210" s="65" t="s">
        <v>1930</v>
      </c>
      <c r="AS210" s="66" t="s">
        <v>1733</v>
      </c>
    </row>
    <row r="211" spans="1:45" ht="13.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18" t="s">
        <v>1265</v>
      </c>
      <c r="AP211" s="18"/>
      <c r="AQ211" s="18"/>
      <c r="AR211" s="65" t="s">
        <v>1931</v>
      </c>
      <c r="AS211" s="66" t="s">
        <v>1733</v>
      </c>
    </row>
    <row r="212" spans="1:45" ht="13.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18" t="s">
        <v>1266</v>
      </c>
      <c r="AP212" s="18"/>
      <c r="AQ212" s="18"/>
      <c r="AR212" s="65" t="s">
        <v>1932</v>
      </c>
      <c r="AS212" s="66" t="s">
        <v>1733</v>
      </c>
    </row>
    <row r="213" spans="1:45" ht="13.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18" t="s">
        <v>1267</v>
      </c>
      <c r="AP213" s="18"/>
      <c r="AQ213" s="18"/>
      <c r="AR213" s="65" t="s">
        <v>1933</v>
      </c>
      <c r="AS213" s="66" t="s">
        <v>1733</v>
      </c>
    </row>
    <row r="214" spans="1:45" ht="13.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18" t="s">
        <v>1268</v>
      </c>
      <c r="AP214" s="18"/>
      <c r="AQ214" s="18"/>
      <c r="AR214" s="65" t="s">
        <v>1934</v>
      </c>
      <c r="AS214" s="66" t="s">
        <v>1733</v>
      </c>
    </row>
    <row r="215" spans="1:45" ht="13.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18" t="s">
        <v>1269</v>
      </c>
      <c r="AP215" s="18"/>
      <c r="AQ215" s="18"/>
      <c r="AR215" s="65" t="s">
        <v>1935</v>
      </c>
      <c r="AS215" s="66" t="s">
        <v>1733</v>
      </c>
    </row>
    <row r="216" spans="1:45" ht="13.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18" t="s">
        <v>1270</v>
      </c>
      <c r="AP216" s="18"/>
      <c r="AQ216" s="18"/>
      <c r="AR216" s="65" t="s">
        <v>931</v>
      </c>
      <c r="AS216" s="66" t="s">
        <v>1827</v>
      </c>
    </row>
    <row r="217" spans="1:45" ht="13.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18" t="s">
        <v>1271</v>
      </c>
      <c r="AP217" s="18"/>
      <c r="AQ217" s="18"/>
      <c r="AR217" s="65" t="s">
        <v>1936</v>
      </c>
      <c r="AS217" s="66" t="s">
        <v>1733</v>
      </c>
    </row>
    <row r="218" spans="1:45" ht="13.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18" t="s">
        <v>1272</v>
      </c>
      <c r="AP218" s="18"/>
      <c r="AQ218" s="18"/>
      <c r="AR218" s="65" t="s">
        <v>1937</v>
      </c>
      <c r="AS218" s="66" t="s">
        <v>1733</v>
      </c>
    </row>
    <row r="219" spans="1:45" ht="13.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18" t="s">
        <v>1273</v>
      </c>
      <c r="AP219" s="18"/>
      <c r="AQ219" s="18"/>
      <c r="AR219" s="65" t="s">
        <v>1938</v>
      </c>
      <c r="AS219" s="66" t="s">
        <v>1733</v>
      </c>
    </row>
    <row r="220" spans="1:45" ht="13.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18" t="s">
        <v>1274</v>
      </c>
      <c r="AP220" s="18"/>
      <c r="AQ220" s="18"/>
      <c r="AR220" s="65" t="s">
        <v>1939</v>
      </c>
      <c r="AS220" s="66" t="s">
        <v>1733</v>
      </c>
    </row>
    <row r="221" spans="1:45" ht="13.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18" t="s">
        <v>1275</v>
      </c>
      <c r="AP221" s="18"/>
      <c r="AQ221" s="18"/>
      <c r="AR221" s="65" t="s">
        <v>1940</v>
      </c>
      <c r="AS221" s="66" t="s">
        <v>1733</v>
      </c>
    </row>
    <row r="222" spans="1:45" ht="13.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18" t="s">
        <v>1276</v>
      </c>
      <c r="AP222" s="18"/>
      <c r="AQ222" s="18"/>
      <c r="AR222" s="65" t="s">
        <v>932</v>
      </c>
      <c r="AS222" s="66" t="s">
        <v>1858</v>
      </c>
    </row>
    <row r="223" spans="1:45" ht="13.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18" t="s">
        <v>1277</v>
      </c>
      <c r="AP223" s="18"/>
      <c r="AQ223" s="18"/>
      <c r="AR223" s="65" t="s">
        <v>1941</v>
      </c>
      <c r="AS223" s="66" t="s">
        <v>1733</v>
      </c>
    </row>
    <row r="224" spans="1:45" ht="13.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18" t="s">
        <v>1278</v>
      </c>
      <c r="AP224" s="18"/>
      <c r="AQ224" s="18"/>
      <c r="AR224" s="65" t="s">
        <v>1942</v>
      </c>
      <c r="AS224" s="66" t="s">
        <v>1733</v>
      </c>
    </row>
    <row r="225" spans="1:45" ht="13.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18" t="s">
        <v>1279</v>
      </c>
      <c r="AP225" s="18"/>
      <c r="AQ225" s="18"/>
      <c r="AR225" s="65" t="s">
        <v>1943</v>
      </c>
      <c r="AS225" s="66" t="s">
        <v>1733</v>
      </c>
    </row>
    <row r="226" spans="1:45" ht="13.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18" t="s">
        <v>1280</v>
      </c>
      <c r="AP226" s="18"/>
      <c r="AQ226" s="18"/>
      <c r="AR226" s="65" t="s">
        <v>1944</v>
      </c>
      <c r="AS226" s="66" t="s">
        <v>1733</v>
      </c>
    </row>
    <row r="227" spans="1:45" ht="13.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18" t="s">
        <v>1281</v>
      </c>
      <c r="AP227" s="18"/>
      <c r="AQ227" s="18"/>
      <c r="AR227" s="65" t="s">
        <v>1945</v>
      </c>
      <c r="AS227" s="66" t="s">
        <v>1733</v>
      </c>
    </row>
    <row r="228" spans="1:45" ht="13.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18" t="s">
        <v>1282</v>
      </c>
      <c r="AP228" s="18"/>
      <c r="AQ228" s="18"/>
      <c r="AR228" s="65" t="s">
        <v>1946</v>
      </c>
      <c r="AS228" s="66" t="s">
        <v>1733</v>
      </c>
    </row>
    <row r="229" spans="1:45" ht="13.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18" t="s">
        <v>1283</v>
      </c>
      <c r="AP229" s="18"/>
      <c r="AQ229" s="18"/>
      <c r="AR229" s="65" t="s">
        <v>1947</v>
      </c>
      <c r="AS229" s="66" t="s">
        <v>1733</v>
      </c>
    </row>
    <row r="230" spans="1:45" ht="13.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18" t="s">
        <v>1284</v>
      </c>
      <c r="AP230" s="18"/>
      <c r="AQ230" s="18"/>
      <c r="AR230" s="65" t="s">
        <v>933</v>
      </c>
      <c r="AS230" s="66" t="s">
        <v>1827</v>
      </c>
    </row>
    <row r="231" spans="1:45" ht="13.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18" t="s">
        <v>1285</v>
      </c>
      <c r="AP231" s="18"/>
      <c r="AQ231" s="18"/>
      <c r="AR231" s="65" t="s">
        <v>934</v>
      </c>
      <c r="AS231" s="66" t="s">
        <v>1827</v>
      </c>
    </row>
    <row r="232" spans="1:45" ht="13.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18" t="s">
        <v>1286</v>
      </c>
      <c r="AP232" s="18"/>
      <c r="AQ232" s="18"/>
      <c r="AR232" s="65" t="s">
        <v>935</v>
      </c>
      <c r="AS232" s="66" t="s">
        <v>1827</v>
      </c>
    </row>
    <row r="233" spans="1:45" ht="13.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18" t="s">
        <v>1287</v>
      </c>
      <c r="AP233" s="18"/>
      <c r="AQ233" s="18"/>
      <c r="AR233" s="65" t="s">
        <v>1948</v>
      </c>
      <c r="AS233" s="66" t="s">
        <v>1733</v>
      </c>
    </row>
    <row r="234" spans="1:45" ht="13.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18" t="s">
        <v>1288</v>
      </c>
      <c r="AP234" s="18"/>
      <c r="AQ234" s="18"/>
      <c r="AR234" s="65" t="s">
        <v>1949</v>
      </c>
      <c r="AS234" s="66" t="s">
        <v>1733</v>
      </c>
    </row>
    <row r="235" spans="1:45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18" t="s">
        <v>1289</v>
      </c>
      <c r="AP235" s="18"/>
      <c r="AQ235" s="18"/>
      <c r="AR235" s="65" t="s">
        <v>1950</v>
      </c>
      <c r="AS235" s="66" t="s">
        <v>1733</v>
      </c>
    </row>
    <row r="236" spans="1:45" ht="13.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18" t="s">
        <v>1290</v>
      </c>
      <c r="AP236" s="18"/>
      <c r="AQ236" s="18"/>
      <c r="AR236" s="65" t="s">
        <v>1951</v>
      </c>
      <c r="AS236" s="66" t="s">
        <v>1733</v>
      </c>
    </row>
    <row r="237" spans="1:45" ht="13.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18" t="s">
        <v>1291</v>
      </c>
      <c r="AP237" s="18"/>
      <c r="AQ237" s="18"/>
      <c r="AR237" s="65" t="s">
        <v>1952</v>
      </c>
      <c r="AS237" s="66" t="s">
        <v>1733</v>
      </c>
    </row>
    <row r="238" spans="1:45" ht="13.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18" t="s">
        <v>1292</v>
      </c>
      <c r="AP238" s="18"/>
      <c r="AQ238" s="18"/>
      <c r="AR238" s="65" t="s">
        <v>1953</v>
      </c>
      <c r="AS238" s="66" t="s">
        <v>1733</v>
      </c>
    </row>
    <row r="239" spans="1:45" ht="13.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18" t="s">
        <v>1293</v>
      </c>
      <c r="AP239" s="18"/>
      <c r="AQ239" s="18"/>
      <c r="AR239" s="65" t="s">
        <v>1954</v>
      </c>
      <c r="AS239" s="66" t="s">
        <v>1733</v>
      </c>
    </row>
    <row r="240" spans="1:45" ht="13.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18" t="s">
        <v>1294</v>
      </c>
      <c r="AP240" s="18"/>
      <c r="AQ240" s="18"/>
      <c r="AR240" s="65" t="s">
        <v>1955</v>
      </c>
      <c r="AS240" s="66" t="s">
        <v>1733</v>
      </c>
    </row>
    <row r="241" spans="1:45" ht="13.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18" t="s">
        <v>1295</v>
      </c>
      <c r="AP241" s="18"/>
      <c r="AQ241" s="18"/>
      <c r="AR241" s="65" t="s">
        <v>1956</v>
      </c>
      <c r="AS241" s="66" t="s">
        <v>1733</v>
      </c>
    </row>
    <row r="242" spans="1:45" ht="13.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18" t="s">
        <v>1296</v>
      </c>
      <c r="AP242" s="18"/>
      <c r="AQ242" s="18"/>
      <c r="AR242" s="65" t="s">
        <v>1957</v>
      </c>
      <c r="AS242" s="66" t="s">
        <v>1733</v>
      </c>
    </row>
    <row r="243" spans="1:45" ht="13.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18" t="s">
        <v>1297</v>
      </c>
      <c r="AP243" s="18"/>
      <c r="AQ243" s="18"/>
      <c r="AR243" s="65" t="s">
        <v>1958</v>
      </c>
      <c r="AS243" s="66" t="s">
        <v>1733</v>
      </c>
    </row>
    <row r="244" spans="1:45" ht="13.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18" t="s">
        <v>1298</v>
      </c>
      <c r="AP244" s="18"/>
      <c r="AQ244" s="18"/>
      <c r="AR244" s="65" t="s">
        <v>1959</v>
      </c>
      <c r="AS244" s="66" t="s">
        <v>1733</v>
      </c>
    </row>
    <row r="245" spans="1:45" ht="13.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18" t="s">
        <v>1299</v>
      </c>
      <c r="AP245" s="18"/>
      <c r="AQ245" s="18"/>
      <c r="AR245" s="65" t="s">
        <v>1960</v>
      </c>
      <c r="AS245" s="66" t="s">
        <v>1733</v>
      </c>
    </row>
    <row r="246" spans="1:45" ht="13.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18" t="s">
        <v>1300</v>
      </c>
      <c r="AP246" s="18"/>
      <c r="AQ246" s="18"/>
      <c r="AR246" s="65" t="s">
        <v>1961</v>
      </c>
      <c r="AS246" s="66" t="s">
        <v>1733</v>
      </c>
    </row>
    <row r="247" spans="1:45" ht="13.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18" t="s">
        <v>1301</v>
      </c>
      <c r="AP247" s="18"/>
      <c r="AQ247" s="18"/>
      <c r="AR247" s="65" t="s">
        <v>1962</v>
      </c>
      <c r="AS247" s="66" t="s">
        <v>1733</v>
      </c>
    </row>
    <row r="248" spans="1:45" ht="13.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18" t="s">
        <v>1302</v>
      </c>
      <c r="AP248" s="18"/>
      <c r="AQ248" s="18"/>
      <c r="AR248" s="65" t="s">
        <v>1963</v>
      </c>
      <c r="AS248" s="66" t="s">
        <v>1733</v>
      </c>
    </row>
    <row r="249" spans="1:45" ht="13.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18" t="s">
        <v>1303</v>
      </c>
      <c r="AP249" s="18"/>
      <c r="AQ249" s="18"/>
      <c r="AR249" s="65" t="s">
        <v>1964</v>
      </c>
      <c r="AS249" s="66" t="s">
        <v>1733</v>
      </c>
    </row>
    <row r="250" spans="1:45" ht="13.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18" t="s">
        <v>1304</v>
      </c>
      <c r="AP250" s="18"/>
      <c r="AQ250" s="18"/>
      <c r="AR250" s="65" t="s">
        <v>1965</v>
      </c>
      <c r="AS250" s="66" t="s">
        <v>1733</v>
      </c>
    </row>
    <row r="251" spans="1:45" ht="13.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18" t="s">
        <v>1305</v>
      </c>
      <c r="AP251" s="18"/>
      <c r="AQ251" s="18"/>
      <c r="AR251" s="65" t="s">
        <v>1966</v>
      </c>
      <c r="AS251" s="66" t="s">
        <v>1733</v>
      </c>
    </row>
    <row r="252" spans="1:45" ht="13.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18" t="s">
        <v>1306</v>
      </c>
      <c r="AP252" s="18"/>
      <c r="AQ252" s="18"/>
      <c r="AR252" s="65" t="s">
        <v>1967</v>
      </c>
      <c r="AS252" s="66" t="s">
        <v>1733</v>
      </c>
    </row>
    <row r="253" spans="1:45" ht="13.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18" t="s">
        <v>1307</v>
      </c>
      <c r="AP253" s="18"/>
      <c r="AQ253" s="18"/>
      <c r="AR253" s="65" t="s">
        <v>1968</v>
      </c>
      <c r="AS253" s="66" t="s">
        <v>1733</v>
      </c>
    </row>
    <row r="254" spans="1:45" ht="13.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18" t="s">
        <v>1308</v>
      </c>
      <c r="AP254" s="18"/>
      <c r="AQ254" s="18"/>
      <c r="AR254" s="65" t="s">
        <v>1969</v>
      </c>
      <c r="AS254" s="66" t="s">
        <v>1733</v>
      </c>
    </row>
    <row r="255" spans="1:45" ht="13.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18" t="s">
        <v>1309</v>
      </c>
      <c r="AP255" s="18"/>
      <c r="AQ255" s="18"/>
      <c r="AR255" s="65" t="s">
        <v>1970</v>
      </c>
      <c r="AS255" s="66" t="s">
        <v>1733</v>
      </c>
    </row>
    <row r="256" spans="1:45" ht="13.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18" t="s">
        <v>1310</v>
      </c>
      <c r="AP256" s="18"/>
      <c r="AQ256" s="18"/>
      <c r="AR256" s="65" t="s">
        <v>1971</v>
      </c>
      <c r="AS256" s="66" t="s">
        <v>1733</v>
      </c>
    </row>
    <row r="257" spans="1:45" ht="13.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18" t="s">
        <v>1311</v>
      </c>
      <c r="AP257" s="18"/>
      <c r="AQ257" s="18"/>
      <c r="AR257" s="65" t="s">
        <v>1972</v>
      </c>
      <c r="AS257" s="66" t="s">
        <v>1733</v>
      </c>
    </row>
    <row r="258" spans="1:45" ht="13.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18" t="s">
        <v>1312</v>
      </c>
      <c r="AP258" s="18"/>
      <c r="AQ258" s="18"/>
      <c r="AR258" s="65" t="s">
        <v>1973</v>
      </c>
      <c r="AS258" s="66" t="s">
        <v>1733</v>
      </c>
    </row>
    <row r="259" spans="1:45" ht="13.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18" t="s">
        <v>1313</v>
      </c>
      <c r="AP259" s="18"/>
      <c r="AQ259" s="18"/>
      <c r="AR259" s="65" t="s">
        <v>1974</v>
      </c>
      <c r="AS259" s="66" t="s">
        <v>1733</v>
      </c>
    </row>
    <row r="260" spans="1:45" ht="13.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18" t="s">
        <v>1314</v>
      </c>
      <c r="AP260" s="18"/>
      <c r="AQ260" s="18"/>
      <c r="AR260" s="65" t="s">
        <v>1975</v>
      </c>
      <c r="AS260" s="66" t="s">
        <v>1733</v>
      </c>
    </row>
    <row r="261" spans="1:45" ht="13.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18" t="s">
        <v>1315</v>
      </c>
      <c r="AP261" s="18"/>
      <c r="AQ261" s="18"/>
      <c r="AR261" s="65" t="s">
        <v>1976</v>
      </c>
      <c r="AS261" s="66" t="s">
        <v>1733</v>
      </c>
    </row>
    <row r="262" spans="1:45" ht="13.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18" t="s">
        <v>1316</v>
      </c>
      <c r="AP262" s="18"/>
      <c r="AQ262" s="18"/>
      <c r="AR262" s="65" t="s">
        <v>1977</v>
      </c>
      <c r="AS262" s="66" t="s">
        <v>1733</v>
      </c>
    </row>
    <row r="263" spans="1:45" ht="13.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18" t="s">
        <v>1317</v>
      </c>
      <c r="AP263" s="18" t="s">
        <v>743</v>
      </c>
      <c r="AQ263" s="18" t="s">
        <v>741</v>
      </c>
      <c r="AR263" s="65" t="s">
        <v>1978</v>
      </c>
      <c r="AS263" s="66" t="s">
        <v>1733</v>
      </c>
    </row>
    <row r="264" spans="1:45" ht="13.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18" t="s">
        <v>1318</v>
      </c>
      <c r="AP264" s="18"/>
      <c r="AQ264" s="18"/>
      <c r="AR264" s="65" t="s">
        <v>1979</v>
      </c>
      <c r="AS264" s="66" t="s">
        <v>1733</v>
      </c>
    </row>
    <row r="265" spans="1:45" ht="13.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18" t="s">
        <v>1319</v>
      </c>
      <c r="AP265" s="18" t="s">
        <v>743</v>
      </c>
      <c r="AQ265" s="18" t="s">
        <v>809</v>
      </c>
      <c r="AR265" s="65" t="s">
        <v>1980</v>
      </c>
      <c r="AS265" s="66" t="s">
        <v>1733</v>
      </c>
    </row>
    <row r="266" spans="1:45" ht="13.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18" t="s">
        <v>1320</v>
      </c>
      <c r="AP266" s="18"/>
      <c r="AQ266" s="18"/>
      <c r="AR266" s="65" t="s">
        <v>936</v>
      </c>
      <c r="AS266" s="66" t="s">
        <v>1876</v>
      </c>
    </row>
    <row r="267" spans="1:45" ht="13.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18" t="s">
        <v>1321</v>
      </c>
      <c r="AP267" s="18"/>
      <c r="AQ267" s="18"/>
      <c r="AR267" s="65" t="s">
        <v>937</v>
      </c>
      <c r="AS267" s="66" t="s">
        <v>1876</v>
      </c>
    </row>
    <row r="268" spans="1:45" ht="13.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18" t="s">
        <v>1322</v>
      </c>
      <c r="AP268" s="18"/>
      <c r="AQ268" s="18"/>
      <c r="AR268" s="65" t="s">
        <v>1981</v>
      </c>
      <c r="AS268" s="66" t="s">
        <v>1739</v>
      </c>
    </row>
    <row r="269" spans="1:45" ht="13.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18" t="s">
        <v>1323</v>
      </c>
      <c r="AP269" s="18"/>
      <c r="AQ269" s="18"/>
      <c r="AR269" s="65" t="s">
        <v>1982</v>
      </c>
      <c r="AS269" s="66" t="s">
        <v>1733</v>
      </c>
    </row>
    <row r="270" spans="1:45" ht="13.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18" t="s">
        <v>1324</v>
      </c>
      <c r="AP270" s="18"/>
      <c r="AQ270" s="18"/>
      <c r="AR270" s="65" t="s">
        <v>1983</v>
      </c>
      <c r="AS270" s="66" t="s">
        <v>1733</v>
      </c>
    </row>
    <row r="271" spans="1:45" ht="13.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18" t="s">
        <v>1325</v>
      </c>
      <c r="AP271" s="18"/>
      <c r="AQ271" s="18"/>
      <c r="AR271" s="65" t="s">
        <v>1984</v>
      </c>
      <c r="AS271" s="66" t="s">
        <v>1733</v>
      </c>
    </row>
    <row r="272" spans="1:45" ht="13.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18" t="s">
        <v>1326</v>
      </c>
      <c r="AP272" s="18"/>
      <c r="AQ272" s="18"/>
      <c r="AR272" s="65" t="s">
        <v>1985</v>
      </c>
      <c r="AS272" s="66" t="s">
        <v>1733</v>
      </c>
    </row>
    <row r="273" spans="1:45" ht="13.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18" t="s">
        <v>1327</v>
      </c>
      <c r="AP273" s="18"/>
      <c r="AQ273" s="18"/>
      <c r="AR273" s="65" t="s">
        <v>1986</v>
      </c>
      <c r="AS273" s="66" t="s">
        <v>1733</v>
      </c>
    </row>
    <row r="274" spans="1:45" ht="13.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18" t="s">
        <v>1328</v>
      </c>
      <c r="AP274" s="18"/>
      <c r="AQ274" s="18"/>
      <c r="AR274" s="65" t="s">
        <v>1987</v>
      </c>
      <c r="AS274" s="66" t="s">
        <v>1733</v>
      </c>
    </row>
    <row r="275" spans="1:45" ht="13.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18" t="s">
        <v>1329</v>
      </c>
      <c r="AP275" s="18"/>
      <c r="AQ275" s="18"/>
      <c r="AR275" s="65" t="s">
        <v>1988</v>
      </c>
      <c r="AS275" s="66" t="s">
        <v>1733</v>
      </c>
    </row>
    <row r="276" spans="1:45" ht="13.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18" t="s">
        <v>1330</v>
      </c>
      <c r="AP276" s="18"/>
      <c r="AQ276" s="18"/>
      <c r="AR276" s="65" t="s">
        <v>1989</v>
      </c>
      <c r="AS276" s="66" t="s">
        <v>1733</v>
      </c>
    </row>
    <row r="277" spans="1:45" ht="13.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18" t="s">
        <v>1331</v>
      </c>
      <c r="AP277" s="18"/>
      <c r="AQ277" s="18"/>
      <c r="AR277" s="65" t="s">
        <v>1990</v>
      </c>
      <c r="AS277" s="66" t="s">
        <v>1739</v>
      </c>
    </row>
    <row r="278" spans="1:45" ht="13.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18" t="s">
        <v>1332</v>
      </c>
      <c r="AP278" s="18"/>
      <c r="AQ278" s="18"/>
      <c r="AR278" s="65" t="s">
        <v>1991</v>
      </c>
      <c r="AS278" s="66" t="s">
        <v>1739</v>
      </c>
    </row>
    <row r="279" spans="1:45" ht="13.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18" t="s">
        <v>1333</v>
      </c>
      <c r="AP279" s="18"/>
      <c r="AQ279" s="18"/>
      <c r="AR279" s="65" t="s">
        <v>1992</v>
      </c>
      <c r="AS279" s="66" t="s">
        <v>1739</v>
      </c>
    </row>
    <row r="280" spans="1:45" ht="13.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18" t="s">
        <v>1334</v>
      </c>
      <c r="AP280" s="18"/>
      <c r="AQ280" s="18"/>
      <c r="AR280" s="65" t="s">
        <v>1993</v>
      </c>
      <c r="AS280" s="66" t="s">
        <v>1733</v>
      </c>
    </row>
    <row r="281" spans="1:45" ht="13.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18" t="s">
        <v>1335</v>
      </c>
      <c r="AP281" s="18"/>
      <c r="AQ281" s="18"/>
      <c r="AR281" s="65" t="s">
        <v>1994</v>
      </c>
      <c r="AS281" s="66" t="s">
        <v>1733</v>
      </c>
    </row>
    <row r="282" spans="1:45" ht="13.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18" t="s">
        <v>1336</v>
      </c>
      <c r="AP282" s="18"/>
      <c r="AQ282" s="18"/>
      <c r="AR282" s="65" t="s">
        <v>1995</v>
      </c>
      <c r="AS282" s="66" t="s">
        <v>1733</v>
      </c>
    </row>
    <row r="283" spans="1:45" ht="13.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18" t="s">
        <v>1337</v>
      </c>
      <c r="AP283" s="18"/>
      <c r="AQ283" s="18"/>
      <c r="AR283" s="65" t="s">
        <v>1996</v>
      </c>
      <c r="AS283" s="66" t="s">
        <v>1733</v>
      </c>
    </row>
    <row r="284" spans="1:45" ht="13.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18" t="s">
        <v>1338</v>
      </c>
      <c r="AP284" s="18"/>
      <c r="AQ284" s="18"/>
      <c r="AR284" s="65" t="s">
        <v>1997</v>
      </c>
      <c r="AS284" s="66" t="s">
        <v>1733</v>
      </c>
    </row>
    <row r="285" spans="1:45" ht="13.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18" t="s">
        <v>1339</v>
      </c>
      <c r="AP285" s="18"/>
      <c r="AQ285" s="18"/>
      <c r="AR285" s="65" t="s">
        <v>1998</v>
      </c>
      <c r="AS285" s="66" t="s">
        <v>1733</v>
      </c>
    </row>
    <row r="286" spans="1:45" ht="13.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18" t="s">
        <v>1340</v>
      </c>
      <c r="AP286" s="18"/>
      <c r="AQ286" s="18"/>
      <c r="AR286" s="65" t="s">
        <v>1999</v>
      </c>
      <c r="AS286" s="66" t="s">
        <v>1733</v>
      </c>
    </row>
    <row r="287" spans="1:45" ht="13.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18" t="s">
        <v>1341</v>
      </c>
      <c r="AP287" s="18"/>
      <c r="AQ287" s="18"/>
      <c r="AR287" s="65" t="s">
        <v>2000</v>
      </c>
      <c r="AS287" s="66" t="s">
        <v>1733</v>
      </c>
    </row>
    <row r="288" spans="1:45" ht="13.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18" t="s">
        <v>1342</v>
      </c>
      <c r="AP288" s="18"/>
      <c r="AQ288" s="18"/>
      <c r="AR288" s="65" t="s">
        <v>2001</v>
      </c>
      <c r="AS288" s="66" t="s">
        <v>1733</v>
      </c>
    </row>
    <row r="289" spans="1:45" ht="13.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18" t="s">
        <v>1343</v>
      </c>
      <c r="AP289" s="18"/>
      <c r="AQ289" s="18"/>
      <c r="AR289" s="65" t="s">
        <v>2002</v>
      </c>
      <c r="AS289" s="66" t="s">
        <v>1733</v>
      </c>
    </row>
    <row r="290" spans="1:45" ht="13.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18" t="s">
        <v>1344</v>
      </c>
      <c r="AP290" s="18"/>
      <c r="AQ290" s="18"/>
      <c r="AR290" s="65" t="s">
        <v>2003</v>
      </c>
      <c r="AS290" s="66" t="s">
        <v>1733</v>
      </c>
    </row>
    <row r="291" spans="1:45" ht="13.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18" t="s">
        <v>1345</v>
      </c>
      <c r="AP291" s="18"/>
      <c r="AQ291" s="18"/>
      <c r="AR291" s="65" t="s">
        <v>2004</v>
      </c>
      <c r="AS291" s="66" t="s">
        <v>1733</v>
      </c>
    </row>
    <row r="292" spans="1:45" ht="13.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18" t="s">
        <v>1346</v>
      </c>
      <c r="AP292" s="18"/>
      <c r="AQ292" s="18"/>
      <c r="AR292" s="65" t="s">
        <v>938</v>
      </c>
      <c r="AS292" s="66" t="s">
        <v>1876</v>
      </c>
    </row>
    <row r="293" spans="1:45" ht="13.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18" t="s">
        <v>1347</v>
      </c>
      <c r="AP293" s="18"/>
      <c r="AQ293" s="18"/>
      <c r="AR293" s="65" t="s">
        <v>2005</v>
      </c>
      <c r="AS293" s="66" t="s">
        <v>1733</v>
      </c>
    </row>
    <row r="294" spans="1:45" ht="13.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18" t="s">
        <v>1348</v>
      </c>
      <c r="AP294" s="18"/>
      <c r="AQ294" s="18"/>
      <c r="AR294" s="65" t="s">
        <v>2006</v>
      </c>
      <c r="AS294" s="66" t="s">
        <v>1733</v>
      </c>
    </row>
    <row r="295" spans="1:45" ht="13.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18" t="s">
        <v>1349</v>
      </c>
      <c r="AP295" s="18"/>
      <c r="AQ295" s="18"/>
      <c r="AR295" s="65" t="s">
        <v>2007</v>
      </c>
      <c r="AS295" s="66" t="s">
        <v>1733</v>
      </c>
    </row>
    <row r="296" spans="1:45" ht="13.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18" t="s">
        <v>1350</v>
      </c>
      <c r="AP296" s="18"/>
      <c r="AQ296" s="18"/>
      <c r="AR296" s="65" t="s">
        <v>2008</v>
      </c>
      <c r="AS296" s="66" t="s">
        <v>1733</v>
      </c>
    </row>
    <row r="297" spans="1:45" ht="13.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18" t="s">
        <v>1351</v>
      </c>
      <c r="AP297" s="18"/>
      <c r="AQ297" s="18"/>
      <c r="AR297" s="65" t="s">
        <v>2009</v>
      </c>
      <c r="AS297" s="66" t="s">
        <v>1733</v>
      </c>
    </row>
    <row r="298" spans="1:45" ht="13.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18" t="s">
        <v>1352</v>
      </c>
      <c r="AP298" s="18"/>
      <c r="AQ298" s="18"/>
      <c r="AR298" s="65" t="s">
        <v>2010</v>
      </c>
      <c r="AS298" s="66" t="s">
        <v>1733</v>
      </c>
    </row>
    <row r="299" spans="1:45" ht="13.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18" t="s">
        <v>1353</v>
      </c>
      <c r="AP299" s="18"/>
      <c r="AQ299" s="18"/>
      <c r="AR299" s="65" t="s">
        <v>2011</v>
      </c>
      <c r="AS299" s="66" t="s">
        <v>1733</v>
      </c>
    </row>
    <row r="300" spans="1:45" ht="13.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18" t="s">
        <v>1354</v>
      </c>
      <c r="AP300" s="18"/>
      <c r="AQ300" s="18"/>
      <c r="AR300" s="65" t="s">
        <v>2012</v>
      </c>
      <c r="AS300" s="66" t="s">
        <v>1733</v>
      </c>
    </row>
    <row r="301" spans="1:45" ht="13.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18" t="s">
        <v>1355</v>
      </c>
      <c r="AP301" s="18"/>
      <c r="AQ301" s="18"/>
      <c r="AR301" s="65" t="s">
        <v>2013</v>
      </c>
      <c r="AS301" s="66" t="s">
        <v>1733</v>
      </c>
    </row>
    <row r="302" spans="1:45" ht="13.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18" t="s">
        <v>1356</v>
      </c>
      <c r="AP302" s="18"/>
      <c r="AQ302" s="18"/>
      <c r="AR302" s="65" t="s">
        <v>2014</v>
      </c>
      <c r="AS302" s="66" t="s">
        <v>1733</v>
      </c>
    </row>
    <row r="303" spans="1:45" ht="13.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18" t="s">
        <v>1357</v>
      </c>
      <c r="AP303" s="18"/>
      <c r="AQ303" s="18"/>
      <c r="AR303" s="65" t="s">
        <v>2015</v>
      </c>
      <c r="AS303" s="66" t="s">
        <v>1733</v>
      </c>
    </row>
    <row r="304" spans="1:45" ht="13.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18" t="s">
        <v>1358</v>
      </c>
      <c r="AP304" s="18"/>
      <c r="AQ304" s="18"/>
      <c r="AR304" s="65" t="s">
        <v>2016</v>
      </c>
      <c r="AS304" s="66" t="s">
        <v>1733</v>
      </c>
    </row>
    <row r="305" spans="1:45" ht="13.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18" t="s">
        <v>1359</v>
      </c>
      <c r="AP305" s="18"/>
      <c r="AQ305" s="18"/>
      <c r="AR305" s="65" t="s">
        <v>2017</v>
      </c>
      <c r="AS305" s="66" t="s">
        <v>1733</v>
      </c>
    </row>
    <row r="306" spans="1:45" ht="13.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18" t="s">
        <v>1360</v>
      </c>
      <c r="AP306" s="18"/>
      <c r="AQ306" s="18"/>
      <c r="AR306" s="65" t="s">
        <v>2018</v>
      </c>
      <c r="AS306" s="66" t="s">
        <v>1733</v>
      </c>
    </row>
    <row r="307" spans="1:45" ht="13.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18" t="s">
        <v>1361</v>
      </c>
      <c r="AP307" s="18"/>
      <c r="AQ307" s="18"/>
      <c r="AR307" s="65" t="s">
        <v>2019</v>
      </c>
      <c r="AS307" s="66" t="s">
        <v>1733</v>
      </c>
    </row>
    <row r="308" spans="1:45" ht="13.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18" t="s">
        <v>1362</v>
      </c>
      <c r="AP308" s="18"/>
      <c r="AQ308" s="18"/>
      <c r="AR308" s="65" t="s">
        <v>2020</v>
      </c>
      <c r="AS308" s="66" t="s">
        <v>1733</v>
      </c>
    </row>
    <row r="309" spans="1:45" ht="13.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18" t="s">
        <v>1363</v>
      </c>
      <c r="AP309" s="18"/>
      <c r="AQ309" s="18"/>
      <c r="AR309" s="65" t="s">
        <v>2021</v>
      </c>
      <c r="AS309" s="66" t="s">
        <v>1733</v>
      </c>
    </row>
    <row r="310" spans="1:45" ht="13.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18" t="s">
        <v>1364</v>
      </c>
      <c r="AP310" s="18"/>
      <c r="AQ310" s="18"/>
      <c r="AR310" s="65" t="s">
        <v>2022</v>
      </c>
      <c r="AS310" s="66" t="s">
        <v>1733</v>
      </c>
    </row>
    <row r="311" spans="1:45" ht="13.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18" t="s">
        <v>1365</v>
      </c>
      <c r="AP311" s="18"/>
      <c r="AQ311" s="18"/>
      <c r="AR311" s="65" t="s">
        <v>2023</v>
      </c>
      <c r="AS311" s="66" t="s">
        <v>1733</v>
      </c>
    </row>
    <row r="312" spans="1:45" ht="13.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18" t="s">
        <v>1366</v>
      </c>
      <c r="AP312" s="18"/>
      <c r="AQ312" s="18"/>
      <c r="AR312" s="65" t="s">
        <v>2024</v>
      </c>
      <c r="AS312" s="66" t="s">
        <v>1739</v>
      </c>
    </row>
    <row r="313" spans="1:45" ht="13.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18" t="s">
        <v>1367</v>
      </c>
      <c r="AP313" s="18"/>
      <c r="AQ313" s="18"/>
      <c r="AR313" s="65" t="s">
        <v>2025</v>
      </c>
      <c r="AS313" s="66" t="s">
        <v>1733</v>
      </c>
    </row>
    <row r="314" spans="1:45" ht="13.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18" t="s">
        <v>1368</v>
      </c>
      <c r="AP314" s="18"/>
      <c r="AQ314" s="18"/>
      <c r="AR314" s="65" t="s">
        <v>2026</v>
      </c>
      <c r="AS314" s="66" t="s">
        <v>1733</v>
      </c>
    </row>
    <row r="315" spans="1:45" ht="13.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18" t="s">
        <v>1369</v>
      </c>
      <c r="AP315" s="18"/>
      <c r="AQ315" s="18"/>
      <c r="AR315" s="65" t="s">
        <v>2027</v>
      </c>
      <c r="AS315" s="66" t="s">
        <v>1733</v>
      </c>
    </row>
    <row r="316" spans="1:45" ht="13.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18" t="s">
        <v>1370</v>
      </c>
      <c r="AP316" s="18"/>
      <c r="AQ316" s="18"/>
      <c r="AR316" s="65" t="s">
        <v>2028</v>
      </c>
      <c r="AS316" s="66" t="s">
        <v>1733</v>
      </c>
    </row>
    <row r="317" spans="1:45" ht="13.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18" t="s">
        <v>1371</v>
      </c>
      <c r="AP317" s="18"/>
      <c r="AQ317" s="18"/>
      <c r="AR317" s="65" t="s">
        <v>2029</v>
      </c>
      <c r="AS317" s="66" t="s">
        <v>1733</v>
      </c>
    </row>
    <row r="318" spans="1:45" ht="13.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18" t="s">
        <v>1372</v>
      </c>
      <c r="AP318" s="18"/>
      <c r="AQ318" s="18"/>
      <c r="AR318" s="65" t="s">
        <v>2030</v>
      </c>
      <c r="AS318" s="66" t="s">
        <v>1733</v>
      </c>
    </row>
    <row r="319" spans="1:45" ht="13.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18" t="s">
        <v>1373</v>
      </c>
      <c r="AP319" s="18"/>
      <c r="AQ319" s="18"/>
      <c r="AR319" s="65" t="s">
        <v>2031</v>
      </c>
      <c r="AS319" s="66" t="s">
        <v>1733</v>
      </c>
    </row>
    <row r="320" spans="1:45" ht="13.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18" t="s">
        <v>1374</v>
      </c>
      <c r="AP320" s="18"/>
      <c r="AQ320" s="18"/>
      <c r="AR320" s="65" t="s">
        <v>2032</v>
      </c>
      <c r="AS320" s="66" t="s">
        <v>1733</v>
      </c>
    </row>
    <row r="321" spans="1:45" ht="13.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18" t="s">
        <v>1375</v>
      </c>
      <c r="AP321" s="18"/>
      <c r="AQ321" s="18"/>
      <c r="AR321" s="65" t="s">
        <v>2033</v>
      </c>
      <c r="AS321" s="66" t="s">
        <v>1733</v>
      </c>
    </row>
    <row r="322" spans="1:45" ht="13.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18" t="s">
        <v>1376</v>
      </c>
      <c r="AP322" s="18"/>
      <c r="AQ322" s="18"/>
      <c r="AR322" s="65" t="s">
        <v>2034</v>
      </c>
      <c r="AS322" s="66" t="s">
        <v>1733</v>
      </c>
    </row>
    <row r="323" spans="1:45" ht="13.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18" t="s">
        <v>1377</v>
      </c>
      <c r="AP323" s="18"/>
      <c r="AQ323" s="18"/>
      <c r="AR323" s="65" t="s">
        <v>939</v>
      </c>
      <c r="AS323" s="66" t="s">
        <v>1876</v>
      </c>
    </row>
    <row r="324" spans="1:45" ht="13.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18" t="s">
        <v>1378</v>
      </c>
      <c r="AP324" s="18"/>
      <c r="AQ324" s="18"/>
      <c r="AR324" s="65" t="s">
        <v>1031</v>
      </c>
      <c r="AS324" s="66" t="s">
        <v>1876</v>
      </c>
    </row>
    <row r="325" spans="1:45" ht="13.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18" t="s">
        <v>1379</v>
      </c>
      <c r="AP325" s="18"/>
      <c r="AQ325" s="18"/>
      <c r="AR325" s="65" t="s">
        <v>940</v>
      </c>
      <c r="AS325" s="66" t="s">
        <v>1876</v>
      </c>
    </row>
    <row r="326" spans="1:45" ht="13.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18" t="s">
        <v>1380</v>
      </c>
      <c r="AP326" s="18"/>
      <c r="AQ326" s="18"/>
      <c r="AR326" s="65" t="s">
        <v>1032</v>
      </c>
      <c r="AS326" s="66" t="s">
        <v>1876</v>
      </c>
    </row>
    <row r="327" spans="1:45" ht="13.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18" t="s">
        <v>1381</v>
      </c>
      <c r="AP327" s="18"/>
      <c r="AQ327" s="18"/>
      <c r="AR327" s="65" t="s">
        <v>2035</v>
      </c>
      <c r="AS327" s="66" t="s">
        <v>1733</v>
      </c>
    </row>
    <row r="328" spans="1:45" ht="13.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18" t="s">
        <v>1382</v>
      </c>
      <c r="AP328" s="18"/>
      <c r="AQ328" s="18"/>
      <c r="AR328" s="65" t="s">
        <v>2036</v>
      </c>
      <c r="AS328" s="66" t="s">
        <v>1733</v>
      </c>
    </row>
    <row r="329" spans="1:45" ht="13.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18" t="s">
        <v>1383</v>
      </c>
      <c r="AP329" s="18"/>
      <c r="AQ329" s="18"/>
      <c r="AR329" s="65" t="s">
        <v>941</v>
      </c>
      <c r="AS329" s="66" t="s">
        <v>1827</v>
      </c>
    </row>
    <row r="330" spans="1:45" ht="13.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18" t="s">
        <v>1384</v>
      </c>
      <c r="AP330" s="18"/>
      <c r="AQ330" s="18"/>
      <c r="AR330" s="65" t="s">
        <v>2037</v>
      </c>
      <c r="AS330" s="66" t="s">
        <v>1733</v>
      </c>
    </row>
    <row r="331" spans="1:45" ht="13.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18" t="s">
        <v>1385</v>
      </c>
      <c r="AP331" s="18"/>
      <c r="AQ331" s="18"/>
      <c r="AR331" s="65" t="s">
        <v>2038</v>
      </c>
      <c r="AS331" s="66" t="s">
        <v>1733</v>
      </c>
    </row>
    <row r="332" spans="1:45" ht="13.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18" t="s">
        <v>1386</v>
      </c>
      <c r="AP332" s="18"/>
      <c r="AQ332" s="18"/>
      <c r="AR332" s="65" t="s">
        <v>2039</v>
      </c>
      <c r="AS332" s="66" t="s">
        <v>1733</v>
      </c>
    </row>
    <row r="333" spans="1:45" ht="13.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18" t="s">
        <v>1387</v>
      </c>
      <c r="AP333" s="18"/>
      <c r="AQ333" s="18"/>
      <c r="AR333" s="65" t="s">
        <v>2040</v>
      </c>
      <c r="AS333" s="66" t="s">
        <v>1733</v>
      </c>
    </row>
    <row r="334" spans="1:45" ht="13.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18" t="s">
        <v>1388</v>
      </c>
      <c r="AP334" s="18"/>
      <c r="AQ334" s="18"/>
      <c r="AR334" s="65" t="s">
        <v>2041</v>
      </c>
      <c r="AS334" s="66" t="s">
        <v>1733</v>
      </c>
    </row>
    <row r="335" spans="1:45" ht="13.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18" t="s">
        <v>1389</v>
      </c>
      <c r="AP335" s="18"/>
      <c r="AQ335" s="18"/>
      <c r="AR335" s="65" t="s">
        <v>2042</v>
      </c>
      <c r="AS335" s="66" t="s">
        <v>1733</v>
      </c>
    </row>
    <row r="336" spans="1:45" ht="13.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18" t="s">
        <v>1390</v>
      </c>
      <c r="AP336" s="18"/>
      <c r="AQ336" s="18"/>
      <c r="AR336" s="65" t="s">
        <v>2043</v>
      </c>
      <c r="AS336" s="66" t="s">
        <v>1733</v>
      </c>
    </row>
    <row r="337" spans="1:45" ht="13.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18" t="s">
        <v>1391</v>
      </c>
      <c r="AP337" s="18"/>
      <c r="AQ337" s="18"/>
      <c r="AR337" s="65" t="s">
        <v>2044</v>
      </c>
      <c r="AS337" s="66" t="s">
        <v>1733</v>
      </c>
    </row>
    <row r="338" spans="1:45" ht="13.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18" t="s">
        <v>1392</v>
      </c>
      <c r="AP338" s="18"/>
      <c r="AQ338" s="18"/>
      <c r="AR338" s="65" t="s">
        <v>2045</v>
      </c>
      <c r="AS338" s="66" t="s">
        <v>1733</v>
      </c>
    </row>
    <row r="339" spans="1:45" ht="13.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18" t="s">
        <v>1393</v>
      </c>
      <c r="AP339" s="18"/>
      <c r="AQ339" s="18"/>
      <c r="AR339" s="65" t="s">
        <v>2046</v>
      </c>
      <c r="AS339" s="66" t="s">
        <v>1733</v>
      </c>
    </row>
    <row r="340" spans="1:45" ht="13.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18" t="s">
        <v>1394</v>
      </c>
      <c r="AP340" s="18"/>
      <c r="AQ340" s="18"/>
      <c r="AR340" s="65" t="s">
        <v>2047</v>
      </c>
      <c r="AS340" s="66" t="s">
        <v>1733</v>
      </c>
    </row>
    <row r="341" spans="1:45" ht="13.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18" t="s">
        <v>1395</v>
      </c>
      <c r="AP341" s="18"/>
      <c r="AQ341" s="18"/>
      <c r="AR341" s="65" t="s">
        <v>2048</v>
      </c>
      <c r="AS341" s="66" t="s">
        <v>1733</v>
      </c>
    </row>
    <row r="342" spans="1:45" ht="13.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18" t="s">
        <v>1396</v>
      </c>
      <c r="AP342" s="18"/>
      <c r="AQ342" s="18"/>
      <c r="AR342" s="65" t="s">
        <v>2049</v>
      </c>
      <c r="AS342" s="66" t="s">
        <v>1733</v>
      </c>
    </row>
    <row r="343" spans="1:45" ht="13.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18" t="s">
        <v>1397</v>
      </c>
      <c r="AP343" s="18"/>
      <c r="AQ343" s="18"/>
      <c r="AR343" s="65" t="s">
        <v>2050</v>
      </c>
      <c r="AS343" s="66" t="s">
        <v>1733</v>
      </c>
    </row>
    <row r="344" spans="1:45" ht="13.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18" t="s">
        <v>1398</v>
      </c>
      <c r="AP344" s="18"/>
      <c r="AQ344" s="18"/>
      <c r="AR344" s="65" t="s">
        <v>2051</v>
      </c>
      <c r="AS344" s="66" t="s">
        <v>1733</v>
      </c>
    </row>
    <row r="345" spans="1:45" ht="13.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18" t="s">
        <v>1399</v>
      </c>
      <c r="AP345" s="18"/>
      <c r="AQ345" s="18"/>
      <c r="AR345" s="65" t="s">
        <v>2052</v>
      </c>
      <c r="AS345" s="66" t="s">
        <v>1733</v>
      </c>
    </row>
    <row r="346" spans="1:45" ht="13.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18" t="s">
        <v>1400</v>
      </c>
      <c r="AP346" s="18"/>
      <c r="AQ346" s="18"/>
      <c r="AR346" s="65" t="s">
        <v>2053</v>
      </c>
      <c r="AS346" s="66" t="s">
        <v>1733</v>
      </c>
    </row>
    <row r="347" spans="1:45" ht="13.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18" t="s">
        <v>1401</v>
      </c>
      <c r="AP347" s="18"/>
      <c r="AQ347" s="18"/>
      <c r="AR347" s="65" t="s">
        <v>2054</v>
      </c>
      <c r="AS347" s="66" t="s">
        <v>1733</v>
      </c>
    </row>
    <row r="348" spans="1:45" ht="13.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18" t="s">
        <v>1402</v>
      </c>
      <c r="AP348" s="18"/>
      <c r="AQ348" s="18"/>
      <c r="AR348" s="65" t="s">
        <v>2055</v>
      </c>
      <c r="AS348" s="66" t="s">
        <v>1733</v>
      </c>
    </row>
    <row r="349" spans="1:45" ht="13.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18" t="s">
        <v>1403</v>
      </c>
      <c r="AP349" s="18"/>
      <c r="AQ349" s="18"/>
      <c r="AR349" s="65" t="s">
        <v>2056</v>
      </c>
      <c r="AS349" s="66" t="s">
        <v>1733</v>
      </c>
    </row>
    <row r="350" spans="1:45" ht="13.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18" t="s">
        <v>1404</v>
      </c>
      <c r="AP350" s="18"/>
      <c r="AQ350" s="18"/>
      <c r="AR350" s="65" t="s">
        <v>2057</v>
      </c>
      <c r="AS350" s="66" t="s">
        <v>1733</v>
      </c>
    </row>
    <row r="351" spans="1:45" ht="13.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18" t="s">
        <v>1405</v>
      </c>
      <c r="AP351" s="18"/>
      <c r="AQ351" s="18"/>
      <c r="AR351" s="65" t="s">
        <v>2058</v>
      </c>
      <c r="AS351" s="66" t="s">
        <v>1733</v>
      </c>
    </row>
    <row r="352" spans="1:45" ht="13.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18" t="s">
        <v>1406</v>
      </c>
      <c r="AP352" s="18"/>
      <c r="AQ352" s="18"/>
      <c r="AR352" s="65" t="s">
        <v>2059</v>
      </c>
      <c r="AS352" s="66" t="s">
        <v>1733</v>
      </c>
    </row>
    <row r="353" spans="1:45" ht="13.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18" t="s">
        <v>1407</v>
      </c>
      <c r="AP353" s="18"/>
      <c r="AQ353" s="18"/>
      <c r="AR353" s="65" t="s">
        <v>2060</v>
      </c>
      <c r="AS353" s="66" t="s">
        <v>1733</v>
      </c>
    </row>
    <row r="354" spans="1:45" ht="13.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18" t="s">
        <v>1408</v>
      </c>
      <c r="AP354" s="18"/>
      <c r="AQ354" s="18"/>
      <c r="AR354" s="65" t="s">
        <v>2061</v>
      </c>
      <c r="AS354" s="66" t="s">
        <v>1733</v>
      </c>
    </row>
    <row r="355" spans="1:45" ht="13.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18" t="s">
        <v>1409</v>
      </c>
      <c r="AP355" s="18"/>
      <c r="AQ355" s="18"/>
      <c r="AR355" s="65" t="s">
        <v>942</v>
      </c>
      <c r="AS355" s="66" t="s">
        <v>1827</v>
      </c>
    </row>
    <row r="356" spans="1:45" ht="13.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18" t="s">
        <v>1410</v>
      </c>
      <c r="AP356" s="18"/>
      <c r="AQ356" s="18"/>
      <c r="AR356" s="65" t="s">
        <v>1033</v>
      </c>
      <c r="AS356" s="66" t="s">
        <v>1827</v>
      </c>
    </row>
    <row r="357" spans="1:45" ht="13.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18" t="s">
        <v>1411</v>
      </c>
      <c r="AP357" s="18"/>
      <c r="AQ357" s="18"/>
      <c r="AR357" s="65" t="s">
        <v>943</v>
      </c>
      <c r="AS357" s="66" t="s">
        <v>1827</v>
      </c>
    </row>
    <row r="358" spans="1:45" ht="13.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18" t="s">
        <v>1412</v>
      </c>
      <c r="AP358" s="18"/>
      <c r="AQ358" s="18"/>
      <c r="AR358" s="65" t="s">
        <v>2062</v>
      </c>
      <c r="AS358" s="66" t="s">
        <v>1733</v>
      </c>
    </row>
    <row r="359" spans="1:45" ht="13.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18" t="s">
        <v>1413</v>
      </c>
      <c r="AP359" s="18"/>
      <c r="AQ359" s="18"/>
      <c r="AR359" s="65" t="s">
        <v>2063</v>
      </c>
      <c r="AS359" s="66" t="s">
        <v>1733</v>
      </c>
    </row>
    <row r="360" spans="1:45" ht="13.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18" t="s">
        <v>1414</v>
      </c>
      <c r="AP360" s="18"/>
      <c r="AQ360" s="18"/>
      <c r="AR360" s="65" t="s">
        <v>2064</v>
      </c>
      <c r="AS360" s="66" t="s">
        <v>1733</v>
      </c>
    </row>
    <row r="361" spans="1:45" ht="13.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18" t="s">
        <v>1415</v>
      </c>
      <c r="AP361" s="18"/>
      <c r="AQ361" s="18"/>
      <c r="AR361" s="65" t="s">
        <v>2065</v>
      </c>
      <c r="AS361" s="66" t="s">
        <v>1739</v>
      </c>
    </row>
    <row r="362" spans="1:45" ht="13.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18" t="s">
        <v>1416</v>
      </c>
      <c r="AP362" s="18"/>
      <c r="AQ362" s="18"/>
      <c r="AR362" s="65" t="s">
        <v>2066</v>
      </c>
      <c r="AS362" s="66" t="s">
        <v>1739</v>
      </c>
    </row>
    <row r="363" spans="1:45" ht="13.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18" t="s">
        <v>1417</v>
      </c>
      <c r="AP363" s="18"/>
      <c r="AQ363" s="18"/>
      <c r="AR363" s="65" t="s">
        <v>2067</v>
      </c>
      <c r="AS363" s="66" t="s">
        <v>1739</v>
      </c>
    </row>
    <row r="364" spans="1:45" ht="13.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18" t="s">
        <v>1418</v>
      </c>
      <c r="AP364" s="18"/>
      <c r="AQ364" s="18"/>
      <c r="AR364" s="65" t="s">
        <v>2068</v>
      </c>
      <c r="AS364" s="66" t="s">
        <v>1739</v>
      </c>
    </row>
    <row r="365" spans="1:45" ht="13.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18" t="s">
        <v>1419</v>
      </c>
      <c r="AP365" s="18"/>
      <c r="AQ365" s="18"/>
      <c r="AR365" s="65" t="s">
        <v>2069</v>
      </c>
      <c r="AS365" s="66" t="s">
        <v>1733</v>
      </c>
    </row>
    <row r="366" spans="1:45" ht="13.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18" t="s">
        <v>1420</v>
      </c>
      <c r="AP366" s="18"/>
      <c r="AQ366" s="18"/>
      <c r="AR366" s="65" t="s">
        <v>2070</v>
      </c>
      <c r="AS366" s="66" t="s">
        <v>1733</v>
      </c>
    </row>
    <row r="367" spans="1:45" ht="13.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18" t="s">
        <v>1421</v>
      </c>
      <c r="AP367" s="18"/>
      <c r="AQ367" s="18"/>
      <c r="AR367" s="65" t="s">
        <v>2071</v>
      </c>
      <c r="AS367" s="66" t="s">
        <v>1733</v>
      </c>
    </row>
    <row r="368" spans="1:45" ht="13.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18" t="s">
        <v>1422</v>
      </c>
      <c r="AP368" s="18"/>
      <c r="AQ368" s="18"/>
      <c r="AR368" s="65" t="s">
        <v>2072</v>
      </c>
      <c r="AS368" s="66" t="s">
        <v>1733</v>
      </c>
    </row>
    <row r="369" spans="1:45" ht="13.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18" t="s">
        <v>1423</v>
      </c>
      <c r="AP369" s="18"/>
      <c r="AQ369" s="18"/>
      <c r="AR369" s="65" t="s">
        <v>2073</v>
      </c>
      <c r="AS369" s="66" t="s">
        <v>1733</v>
      </c>
    </row>
    <row r="370" spans="1:45" ht="13.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18" t="s">
        <v>1424</v>
      </c>
      <c r="AP370" s="18"/>
      <c r="AQ370" s="18"/>
      <c r="AR370" s="65" t="s">
        <v>2074</v>
      </c>
      <c r="AS370" s="66" t="s">
        <v>1733</v>
      </c>
    </row>
    <row r="371" spans="1:45" ht="13.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18" t="s">
        <v>1425</v>
      </c>
      <c r="AP371" s="18"/>
      <c r="AQ371" s="18"/>
      <c r="AR371" s="65" t="s">
        <v>2075</v>
      </c>
      <c r="AS371" s="66" t="s">
        <v>1733</v>
      </c>
    </row>
    <row r="372" spans="1:45" ht="13.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18" t="s">
        <v>1426</v>
      </c>
      <c r="AP372" s="18"/>
      <c r="AQ372" s="18"/>
      <c r="AR372" s="65" t="s">
        <v>2076</v>
      </c>
      <c r="AS372" s="66" t="s">
        <v>1733</v>
      </c>
    </row>
    <row r="373" spans="1:45" ht="13.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18" t="s">
        <v>1427</v>
      </c>
      <c r="AP373" s="18"/>
      <c r="AQ373" s="18"/>
      <c r="AR373" s="65" t="s">
        <v>2077</v>
      </c>
      <c r="AS373" s="66" t="s">
        <v>1733</v>
      </c>
    </row>
    <row r="374" spans="1:45" ht="13.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18" t="s">
        <v>1428</v>
      </c>
      <c r="AP374" s="18"/>
      <c r="AQ374" s="18"/>
      <c r="AR374" s="65" t="s">
        <v>2078</v>
      </c>
      <c r="AS374" s="66" t="s">
        <v>1733</v>
      </c>
    </row>
    <row r="375" spans="1:45" ht="13.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18" t="s">
        <v>1429</v>
      </c>
      <c r="AP375" s="18"/>
      <c r="AQ375" s="18"/>
      <c r="AR375" s="65" t="s">
        <v>2079</v>
      </c>
      <c r="AS375" s="66" t="s">
        <v>1733</v>
      </c>
    </row>
    <row r="376" spans="1:45" ht="13.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18" t="s">
        <v>1430</v>
      </c>
      <c r="AP376" s="18"/>
      <c r="AQ376" s="18"/>
      <c r="AR376" s="65" t="s">
        <v>2080</v>
      </c>
      <c r="AS376" s="66" t="s">
        <v>1733</v>
      </c>
    </row>
    <row r="377" spans="1:45" ht="13.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18" t="s">
        <v>1431</v>
      </c>
      <c r="AP377" s="18"/>
      <c r="AQ377" s="18"/>
      <c r="AR377" s="65" t="s">
        <v>2081</v>
      </c>
      <c r="AS377" s="66" t="s">
        <v>1733</v>
      </c>
    </row>
    <row r="378" spans="1:45" ht="13.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18" t="s">
        <v>1432</v>
      </c>
      <c r="AP378" s="18"/>
      <c r="AQ378" s="18"/>
      <c r="AR378" s="65" t="s">
        <v>2082</v>
      </c>
      <c r="AS378" s="66" t="s">
        <v>1733</v>
      </c>
    </row>
    <row r="379" spans="1:45" ht="13.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18" t="s">
        <v>1433</v>
      </c>
      <c r="AP379" s="18"/>
      <c r="AQ379" s="18"/>
      <c r="AR379" s="65" t="s">
        <v>2083</v>
      </c>
      <c r="AS379" s="66" t="s">
        <v>1733</v>
      </c>
    </row>
    <row r="380" spans="1:45" ht="13.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18" t="s">
        <v>1434</v>
      </c>
      <c r="AP380" s="18"/>
      <c r="AQ380" s="18"/>
      <c r="AR380" s="65" t="s">
        <v>2084</v>
      </c>
      <c r="AS380" s="66" t="s">
        <v>1733</v>
      </c>
    </row>
    <row r="381" spans="1:45" ht="13.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18" t="s">
        <v>1435</v>
      </c>
      <c r="AP381" s="18"/>
      <c r="AQ381" s="18"/>
      <c r="AR381" s="65" t="s">
        <v>944</v>
      </c>
      <c r="AS381" s="66" t="s">
        <v>1876</v>
      </c>
    </row>
    <row r="382" spans="1:45" ht="13.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18" t="s">
        <v>1436</v>
      </c>
      <c r="AP382" s="18"/>
      <c r="AQ382" s="18"/>
      <c r="AR382" s="65" t="s">
        <v>2085</v>
      </c>
      <c r="AS382" s="66" t="s">
        <v>1739</v>
      </c>
    </row>
    <row r="383" spans="1:45" ht="13.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18" t="s">
        <v>1437</v>
      </c>
      <c r="AP383" s="18"/>
      <c r="AQ383" s="18"/>
      <c r="AR383" s="65" t="s">
        <v>945</v>
      </c>
      <c r="AS383" s="66" t="s">
        <v>1858</v>
      </c>
    </row>
    <row r="384" spans="1:45" ht="13.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18" t="s">
        <v>1438</v>
      </c>
      <c r="AP384" s="18"/>
      <c r="AQ384" s="18"/>
      <c r="AR384" s="65" t="s">
        <v>2086</v>
      </c>
      <c r="AS384" s="66" t="s">
        <v>1733</v>
      </c>
    </row>
    <row r="385" spans="1:45" ht="13.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18" t="s">
        <v>1439</v>
      </c>
      <c r="AP385" s="18" t="s">
        <v>743</v>
      </c>
      <c r="AQ385" s="18" t="s">
        <v>808</v>
      </c>
      <c r="AR385" s="65" t="s">
        <v>2087</v>
      </c>
      <c r="AS385" s="66" t="s">
        <v>1733</v>
      </c>
    </row>
    <row r="386" spans="1:45" ht="13.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18" t="s">
        <v>1440</v>
      </c>
      <c r="AP386" s="18"/>
      <c r="AQ386" s="18"/>
      <c r="AR386" s="65" t="s">
        <v>2088</v>
      </c>
      <c r="AS386" s="66" t="s">
        <v>1733</v>
      </c>
    </row>
    <row r="387" spans="1:45" ht="13.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18" t="s">
        <v>1441</v>
      </c>
      <c r="AP387" s="18"/>
      <c r="AQ387" s="18"/>
      <c r="AR387" s="65" t="s">
        <v>2089</v>
      </c>
      <c r="AS387" s="66" t="s">
        <v>1733</v>
      </c>
    </row>
    <row r="388" spans="1:45" ht="13.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18" t="s">
        <v>1442</v>
      </c>
      <c r="AP388" s="18"/>
      <c r="AQ388" s="18"/>
      <c r="AR388" s="65" t="s">
        <v>2090</v>
      </c>
      <c r="AS388" s="66" t="s">
        <v>1733</v>
      </c>
    </row>
    <row r="389" spans="1:45" ht="13.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18" t="s">
        <v>1443</v>
      </c>
      <c r="AP389" s="18"/>
      <c r="AQ389" s="18"/>
      <c r="AR389" s="65" t="s">
        <v>2091</v>
      </c>
      <c r="AS389" s="66" t="s">
        <v>1733</v>
      </c>
    </row>
    <row r="390" spans="1:45" ht="13.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18" t="s">
        <v>1444</v>
      </c>
      <c r="AP390" s="18"/>
      <c r="AQ390" s="18"/>
      <c r="AR390" s="65" t="s">
        <v>2092</v>
      </c>
      <c r="AS390" s="66" t="s">
        <v>1733</v>
      </c>
    </row>
    <row r="391" spans="1:45" ht="13.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18" t="s">
        <v>1445</v>
      </c>
      <c r="AP391" s="18"/>
      <c r="AQ391" s="18"/>
      <c r="AR391" s="65" t="s">
        <v>2093</v>
      </c>
      <c r="AS391" s="66" t="s">
        <v>1733</v>
      </c>
    </row>
    <row r="392" spans="1:45" ht="13.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18" t="s">
        <v>1446</v>
      </c>
      <c r="AP392" s="18"/>
      <c r="AQ392" s="18"/>
      <c r="AR392" s="65" t="s">
        <v>2094</v>
      </c>
      <c r="AS392" s="66" t="s">
        <v>1733</v>
      </c>
    </row>
    <row r="393" spans="1:45" ht="13.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18" t="s">
        <v>1447</v>
      </c>
      <c r="AP393" s="18"/>
      <c r="AQ393" s="18"/>
      <c r="AR393" s="65" t="s">
        <v>2095</v>
      </c>
      <c r="AS393" s="66" t="s">
        <v>1733</v>
      </c>
    </row>
    <row r="394" spans="1:45" ht="13.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18" t="s">
        <v>1448</v>
      </c>
      <c r="AP394" s="18" t="s">
        <v>743</v>
      </c>
      <c r="AQ394" s="18" t="s">
        <v>810</v>
      </c>
      <c r="AR394" s="65" t="s">
        <v>2096</v>
      </c>
      <c r="AS394" s="66" t="s">
        <v>1733</v>
      </c>
    </row>
    <row r="395" spans="1:45" ht="13.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18" t="s">
        <v>1449</v>
      </c>
      <c r="AP395" s="18"/>
      <c r="AQ395" s="18"/>
      <c r="AR395" s="65" t="s">
        <v>2097</v>
      </c>
      <c r="AS395" s="66" t="s">
        <v>1733</v>
      </c>
    </row>
    <row r="396" spans="1:45" ht="13.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18" t="s">
        <v>1450</v>
      </c>
      <c r="AP396" s="18"/>
      <c r="AQ396" s="18"/>
      <c r="AR396" s="65" t="s">
        <v>2098</v>
      </c>
      <c r="AS396" s="66" t="s">
        <v>1733</v>
      </c>
    </row>
    <row r="397" spans="1:45" ht="13.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18" t="s">
        <v>1451</v>
      </c>
      <c r="AP397" s="18"/>
      <c r="AQ397" s="18"/>
      <c r="AR397" s="65" t="s">
        <v>2099</v>
      </c>
      <c r="AS397" s="66" t="s">
        <v>1733</v>
      </c>
    </row>
    <row r="398" spans="1:45" ht="13.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18" t="s">
        <v>1452</v>
      </c>
      <c r="AP398" s="18"/>
      <c r="AQ398" s="18"/>
      <c r="AR398" s="65" t="s">
        <v>2100</v>
      </c>
      <c r="AS398" s="66" t="s">
        <v>1733</v>
      </c>
    </row>
    <row r="399" spans="1:45" ht="13.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18" t="s">
        <v>1453</v>
      </c>
      <c r="AP399" s="18"/>
      <c r="AQ399" s="18"/>
      <c r="AR399" s="65" t="s">
        <v>2101</v>
      </c>
      <c r="AS399" s="66" t="s">
        <v>1733</v>
      </c>
    </row>
    <row r="400" spans="1:45" ht="13.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18" t="s">
        <v>1454</v>
      </c>
      <c r="AP400" s="18"/>
      <c r="AQ400" s="18"/>
      <c r="AR400" s="65" t="s">
        <v>2102</v>
      </c>
      <c r="AS400" s="66" t="s">
        <v>1733</v>
      </c>
    </row>
    <row r="401" spans="1:45" ht="13.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18" t="s">
        <v>1455</v>
      </c>
      <c r="AP401" s="18"/>
      <c r="AQ401" s="18"/>
      <c r="AR401" s="65" t="s">
        <v>2103</v>
      </c>
      <c r="AS401" s="66" t="s">
        <v>1733</v>
      </c>
    </row>
    <row r="402" spans="1:45" ht="13.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18" t="s">
        <v>1456</v>
      </c>
      <c r="AP402" s="18"/>
      <c r="AQ402" s="18"/>
      <c r="AR402" s="65" t="s">
        <v>2104</v>
      </c>
      <c r="AS402" s="66" t="s">
        <v>1733</v>
      </c>
    </row>
    <row r="403" spans="1:45" ht="13.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18" t="s">
        <v>1457</v>
      </c>
      <c r="AP403" s="18"/>
      <c r="AQ403" s="18"/>
      <c r="AR403" s="65" t="s">
        <v>2105</v>
      </c>
      <c r="AS403" s="66" t="s">
        <v>1733</v>
      </c>
    </row>
    <row r="404" spans="1:45" ht="13.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18" t="s">
        <v>1458</v>
      </c>
      <c r="AP404" s="18"/>
      <c r="AQ404" s="18"/>
      <c r="AR404" s="65" t="s">
        <v>2106</v>
      </c>
      <c r="AS404" s="66" t="s">
        <v>1733</v>
      </c>
    </row>
    <row r="405" spans="1:45" ht="13.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18" t="s">
        <v>1459</v>
      </c>
      <c r="AP405" s="18"/>
      <c r="AQ405" s="18"/>
      <c r="AR405" s="65" t="s">
        <v>2107</v>
      </c>
      <c r="AS405" s="66" t="s">
        <v>1733</v>
      </c>
    </row>
    <row r="406" spans="1:45" ht="13.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18" t="s">
        <v>1460</v>
      </c>
      <c r="AP406" s="18"/>
      <c r="AQ406" s="18"/>
      <c r="AR406" s="65" t="s">
        <v>2108</v>
      </c>
      <c r="AS406" s="66" t="s">
        <v>1733</v>
      </c>
    </row>
    <row r="407" spans="1:45" ht="13.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18" t="s">
        <v>1461</v>
      </c>
      <c r="AP407" s="18"/>
      <c r="AQ407" s="18"/>
      <c r="AR407" s="65" t="s">
        <v>2109</v>
      </c>
      <c r="AS407" s="66" t="s">
        <v>1733</v>
      </c>
    </row>
    <row r="408" spans="1:45" ht="13.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18" t="s">
        <v>1462</v>
      </c>
      <c r="AP408" s="18"/>
      <c r="AQ408" s="18"/>
      <c r="AR408" s="65" t="s">
        <v>2110</v>
      </c>
      <c r="AS408" s="66" t="s">
        <v>1733</v>
      </c>
    </row>
    <row r="409" spans="1:45" ht="13.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18" t="s">
        <v>1463</v>
      </c>
      <c r="AP409" s="18" t="s">
        <v>743</v>
      </c>
      <c r="AQ409" s="18" t="s">
        <v>798</v>
      </c>
      <c r="AR409" s="65" t="s">
        <v>2111</v>
      </c>
      <c r="AS409" s="66" t="s">
        <v>1733</v>
      </c>
    </row>
    <row r="410" spans="1:45" ht="13.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18" t="s">
        <v>1464</v>
      </c>
      <c r="AP410" s="18"/>
      <c r="AQ410" s="18"/>
      <c r="AR410" s="65" t="s">
        <v>2112</v>
      </c>
      <c r="AS410" s="66" t="s">
        <v>1733</v>
      </c>
    </row>
    <row r="411" spans="1:45" ht="13.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18" t="s">
        <v>1465</v>
      </c>
      <c r="AP411" s="18"/>
      <c r="AQ411" s="18"/>
      <c r="AR411" s="65" t="s">
        <v>2113</v>
      </c>
      <c r="AS411" s="66" t="s">
        <v>1733</v>
      </c>
    </row>
    <row r="412" spans="1:45" ht="13.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18" t="s">
        <v>1466</v>
      </c>
      <c r="AP412" s="18"/>
      <c r="AQ412" s="18"/>
      <c r="AR412" s="65" t="s">
        <v>2114</v>
      </c>
      <c r="AS412" s="66" t="s">
        <v>1733</v>
      </c>
    </row>
    <row r="413" spans="1:45" ht="13.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18" t="s">
        <v>1467</v>
      </c>
      <c r="AP413" s="18"/>
      <c r="AQ413" s="18"/>
      <c r="AR413" s="65" t="s">
        <v>2115</v>
      </c>
      <c r="AS413" s="66" t="s">
        <v>1733</v>
      </c>
    </row>
    <row r="414" spans="1:45" ht="13.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18" t="s">
        <v>1468</v>
      </c>
      <c r="AP414" s="18"/>
      <c r="AQ414" s="18"/>
      <c r="AR414" s="65" t="s">
        <v>2116</v>
      </c>
      <c r="AS414" s="66" t="s">
        <v>1733</v>
      </c>
    </row>
    <row r="415" spans="1:45" ht="13.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18" t="s">
        <v>1469</v>
      </c>
      <c r="AP415" s="18"/>
      <c r="AQ415" s="18"/>
      <c r="AR415" s="65" t="s">
        <v>2117</v>
      </c>
      <c r="AS415" s="66" t="s">
        <v>1733</v>
      </c>
    </row>
    <row r="416" spans="1:45" ht="13.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18" t="s">
        <v>1470</v>
      </c>
      <c r="AP416" s="18"/>
      <c r="AQ416" s="18"/>
      <c r="AR416" s="65" t="s">
        <v>2118</v>
      </c>
      <c r="AS416" s="66" t="s">
        <v>1733</v>
      </c>
    </row>
    <row r="417" spans="1:45" ht="13.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18" t="s">
        <v>1471</v>
      </c>
      <c r="AP417" s="18"/>
      <c r="AQ417" s="18"/>
      <c r="AR417" s="65" t="s">
        <v>2119</v>
      </c>
      <c r="AS417" s="66" t="s">
        <v>1733</v>
      </c>
    </row>
    <row r="418" spans="1:45" ht="13.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18" t="s">
        <v>1472</v>
      </c>
      <c r="AP418" s="18"/>
      <c r="AQ418" s="18"/>
      <c r="AR418" s="65" t="s">
        <v>2120</v>
      </c>
      <c r="AS418" s="66" t="s">
        <v>1733</v>
      </c>
    </row>
    <row r="419" spans="1:45" ht="13.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18" t="s">
        <v>1473</v>
      </c>
      <c r="AP419" s="18"/>
      <c r="AQ419" s="18"/>
      <c r="AR419" s="65" t="s">
        <v>2121</v>
      </c>
      <c r="AS419" s="66" t="s">
        <v>1733</v>
      </c>
    </row>
    <row r="420" spans="1:45" ht="13.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18" t="s">
        <v>1474</v>
      </c>
      <c r="AP420" s="18"/>
      <c r="AQ420" s="18"/>
      <c r="AR420" s="65" t="s">
        <v>2122</v>
      </c>
      <c r="AS420" s="66" t="s">
        <v>1733</v>
      </c>
    </row>
    <row r="421" spans="1:45" ht="13.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18" t="s">
        <v>1475</v>
      </c>
      <c r="AP421" s="18"/>
      <c r="AQ421" s="18"/>
      <c r="AR421" s="65" t="s">
        <v>2123</v>
      </c>
      <c r="AS421" s="66" t="s">
        <v>1733</v>
      </c>
    </row>
    <row r="422" spans="1:45" ht="13.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18" t="s">
        <v>1476</v>
      </c>
      <c r="AP422" s="18"/>
      <c r="AQ422" s="18"/>
      <c r="AR422" s="65" t="s">
        <v>2124</v>
      </c>
      <c r="AS422" s="66" t="s">
        <v>1733</v>
      </c>
    </row>
    <row r="423" spans="1:45" ht="13.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18" t="s">
        <v>1477</v>
      </c>
      <c r="AP423" s="18"/>
      <c r="AQ423" s="18"/>
      <c r="AR423" s="65" t="s">
        <v>2125</v>
      </c>
      <c r="AS423" s="66" t="s">
        <v>1733</v>
      </c>
    </row>
    <row r="424" spans="1:45" ht="13.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18" t="s">
        <v>1478</v>
      </c>
      <c r="AP424" s="18"/>
      <c r="AQ424" s="18"/>
      <c r="AR424" s="65" t="s">
        <v>2126</v>
      </c>
      <c r="AS424" s="66" t="s">
        <v>1733</v>
      </c>
    </row>
    <row r="425" spans="1:45" ht="13.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18" t="s">
        <v>1479</v>
      </c>
      <c r="AP425" s="18"/>
      <c r="AQ425" s="18"/>
      <c r="AR425" s="65" t="s">
        <v>2127</v>
      </c>
      <c r="AS425" s="66" t="s">
        <v>1733</v>
      </c>
    </row>
    <row r="426" spans="1:45" ht="13.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18" t="s">
        <v>1480</v>
      </c>
      <c r="AP426" s="18"/>
      <c r="AQ426" s="18"/>
      <c r="AR426" s="65" t="s">
        <v>2128</v>
      </c>
      <c r="AS426" s="66" t="s">
        <v>1733</v>
      </c>
    </row>
    <row r="427" spans="1:45" ht="13.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18" t="s">
        <v>1481</v>
      </c>
      <c r="AP427" s="18"/>
      <c r="AQ427" s="18"/>
      <c r="AR427" s="65" t="s">
        <v>2129</v>
      </c>
      <c r="AS427" s="66" t="s">
        <v>1733</v>
      </c>
    </row>
    <row r="428" spans="1:45" ht="13.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18" t="s">
        <v>1482</v>
      </c>
      <c r="AP428" s="18"/>
      <c r="AQ428" s="18"/>
      <c r="AR428" s="65" t="s">
        <v>2130</v>
      </c>
      <c r="AS428" s="66" t="s">
        <v>1733</v>
      </c>
    </row>
    <row r="429" spans="1:45" ht="13.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18" t="s">
        <v>1483</v>
      </c>
      <c r="AP429" s="18"/>
      <c r="AQ429" s="18"/>
      <c r="AR429" s="65" t="s">
        <v>2131</v>
      </c>
      <c r="AS429" s="66" t="s">
        <v>1733</v>
      </c>
    </row>
    <row r="430" spans="1:45" ht="13.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18" t="s">
        <v>1484</v>
      </c>
      <c r="AP430" s="18"/>
      <c r="AQ430" s="18"/>
      <c r="AR430" s="65" t="s">
        <v>2132</v>
      </c>
      <c r="AS430" s="66" t="s">
        <v>1733</v>
      </c>
    </row>
    <row r="431" spans="1:45" ht="13.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18" t="s">
        <v>1485</v>
      </c>
      <c r="AP431" s="18"/>
      <c r="AQ431" s="18"/>
      <c r="AR431" s="65" t="s">
        <v>946</v>
      </c>
      <c r="AS431" s="66" t="s">
        <v>2133</v>
      </c>
    </row>
    <row r="432" spans="1:45" ht="13.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18" t="s">
        <v>1486</v>
      </c>
      <c r="AP432" s="18"/>
      <c r="AQ432" s="18"/>
      <c r="AR432" s="65" t="s">
        <v>2134</v>
      </c>
      <c r="AS432" s="66" t="s">
        <v>1733</v>
      </c>
    </row>
    <row r="433" spans="1:45" ht="13.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18" t="s">
        <v>1487</v>
      </c>
      <c r="AP433" s="18"/>
      <c r="AQ433" s="18"/>
      <c r="AR433" s="65" t="s">
        <v>2135</v>
      </c>
      <c r="AS433" s="66" t="s">
        <v>1733</v>
      </c>
    </row>
    <row r="434" spans="1:45" ht="13.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18" t="s">
        <v>1488</v>
      </c>
      <c r="AP434" s="18"/>
      <c r="AQ434" s="18"/>
      <c r="AR434" s="65" t="s">
        <v>2136</v>
      </c>
      <c r="AS434" s="66" t="s">
        <v>1733</v>
      </c>
    </row>
    <row r="435" spans="1:45" ht="13.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18" t="s">
        <v>1489</v>
      </c>
      <c r="AP435" s="18"/>
      <c r="AQ435" s="18"/>
      <c r="AR435" s="65" t="s">
        <v>2137</v>
      </c>
      <c r="AS435" s="66" t="s">
        <v>1733</v>
      </c>
    </row>
    <row r="436" spans="1:45" ht="13.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18" t="s">
        <v>1490</v>
      </c>
      <c r="AP436" s="18"/>
      <c r="AQ436" s="18"/>
      <c r="AR436" s="65" t="s">
        <v>2138</v>
      </c>
      <c r="AS436" s="66" t="s">
        <v>1733</v>
      </c>
    </row>
    <row r="437" spans="1:45" ht="13.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18" t="s">
        <v>1491</v>
      </c>
      <c r="AP437" s="18"/>
      <c r="AQ437" s="18"/>
      <c r="AR437" s="65" t="s">
        <v>2139</v>
      </c>
      <c r="AS437" s="66" t="s">
        <v>1733</v>
      </c>
    </row>
    <row r="438" spans="1:45" ht="13.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18" t="s">
        <v>1492</v>
      </c>
      <c r="AP438" s="18"/>
      <c r="AQ438" s="18"/>
      <c r="AR438" s="65" t="s">
        <v>2140</v>
      </c>
      <c r="AS438" s="66" t="s">
        <v>1733</v>
      </c>
    </row>
    <row r="439" spans="1:45" ht="13.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18" t="s">
        <v>1493</v>
      </c>
      <c r="AP439" s="18"/>
      <c r="AQ439" s="18"/>
      <c r="AR439" s="65" t="s">
        <v>2141</v>
      </c>
      <c r="AS439" s="66" t="s">
        <v>1733</v>
      </c>
    </row>
    <row r="440" spans="1:45" ht="13.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18" t="s">
        <v>1494</v>
      </c>
      <c r="AP440" s="18"/>
      <c r="AQ440" s="18"/>
      <c r="AR440" s="65" t="s">
        <v>2142</v>
      </c>
      <c r="AS440" s="66" t="s">
        <v>1733</v>
      </c>
    </row>
    <row r="441" spans="1:45" ht="13.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18" t="s">
        <v>1495</v>
      </c>
      <c r="AP441" s="18"/>
      <c r="AQ441" s="18"/>
      <c r="AR441" s="65" t="s">
        <v>2143</v>
      </c>
      <c r="AS441" s="66" t="s">
        <v>1733</v>
      </c>
    </row>
    <row r="442" spans="1:45" ht="13.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18" t="s">
        <v>1496</v>
      </c>
      <c r="AP442" s="18"/>
      <c r="AQ442" s="18"/>
      <c r="AR442" s="65" t="s">
        <v>2144</v>
      </c>
      <c r="AS442" s="66" t="s">
        <v>1733</v>
      </c>
    </row>
    <row r="443" spans="1:45" ht="13.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18" t="s">
        <v>1497</v>
      </c>
      <c r="AP443" s="18"/>
      <c r="AQ443" s="18"/>
      <c r="AR443" s="65" t="s">
        <v>2145</v>
      </c>
      <c r="AS443" s="66" t="s">
        <v>1733</v>
      </c>
    </row>
    <row r="444" spans="1:45" ht="13.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18" t="s">
        <v>1498</v>
      </c>
      <c r="AP444" s="18"/>
      <c r="AQ444" s="18"/>
      <c r="AR444" s="65" t="s">
        <v>2146</v>
      </c>
      <c r="AS444" s="66" t="s">
        <v>1733</v>
      </c>
    </row>
    <row r="445" spans="1:45" ht="13.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18" t="s">
        <v>1499</v>
      </c>
      <c r="AP445" s="18"/>
      <c r="AQ445" s="18"/>
      <c r="AR445" s="65" t="s">
        <v>2147</v>
      </c>
      <c r="AS445" s="66" t="s">
        <v>1733</v>
      </c>
    </row>
    <row r="446" spans="1:45" ht="13.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18" t="s">
        <v>1500</v>
      </c>
      <c r="AP446" s="18"/>
      <c r="AQ446" s="18"/>
      <c r="AR446" s="65" t="s">
        <v>2148</v>
      </c>
      <c r="AS446" s="66" t="s">
        <v>1733</v>
      </c>
    </row>
    <row r="447" spans="1:45" ht="13.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18" t="s">
        <v>1501</v>
      </c>
      <c r="AP447" s="202" t="s">
        <v>743</v>
      </c>
      <c r="AQ447" s="203" t="s">
        <v>799</v>
      </c>
      <c r="AR447" s="65" t="s">
        <v>2149</v>
      </c>
      <c r="AS447" s="66" t="s">
        <v>1733</v>
      </c>
    </row>
    <row r="448" spans="1:45" ht="13.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18" t="s">
        <v>1502</v>
      </c>
      <c r="AP448" s="203"/>
      <c r="AQ448" s="204" t="s">
        <v>800</v>
      </c>
      <c r="AR448" s="65" t="s">
        <v>2150</v>
      </c>
      <c r="AS448" s="66" t="s">
        <v>1733</v>
      </c>
    </row>
    <row r="449" spans="1:45" ht="13.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18" t="s">
        <v>1503</v>
      </c>
      <c r="AP449" s="204"/>
      <c r="AQ449" s="204" t="s">
        <v>801</v>
      </c>
      <c r="AR449" s="65" t="s">
        <v>2151</v>
      </c>
      <c r="AS449" s="66" t="s">
        <v>1733</v>
      </c>
    </row>
    <row r="450" spans="1:45" ht="13.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18" t="s">
        <v>1504</v>
      </c>
      <c r="AP450" s="204"/>
      <c r="AQ450" s="204" t="s">
        <v>802</v>
      </c>
      <c r="AR450" s="65" t="s">
        <v>2152</v>
      </c>
      <c r="AS450" s="66" t="s">
        <v>1733</v>
      </c>
    </row>
    <row r="451" spans="1:45" ht="13.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18" t="s">
        <v>1505</v>
      </c>
      <c r="AP451" s="204"/>
      <c r="AQ451" s="204" t="s">
        <v>803</v>
      </c>
      <c r="AR451" s="65" t="s">
        <v>2153</v>
      </c>
      <c r="AS451" s="66" t="s">
        <v>1733</v>
      </c>
    </row>
    <row r="452" spans="1:45" ht="13.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18" t="s">
        <v>1506</v>
      </c>
      <c r="AP452" s="204"/>
      <c r="AQ452" s="204" t="s">
        <v>804</v>
      </c>
      <c r="AR452" s="65" t="s">
        <v>2154</v>
      </c>
      <c r="AS452" s="66" t="s">
        <v>1733</v>
      </c>
    </row>
    <row r="453" spans="1:45" ht="13.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18" t="s">
        <v>1507</v>
      </c>
      <c r="AP453" s="204"/>
      <c r="AQ453" s="204" t="s">
        <v>805</v>
      </c>
      <c r="AR453" s="65" t="s">
        <v>2155</v>
      </c>
      <c r="AS453" s="66" t="s">
        <v>1733</v>
      </c>
    </row>
    <row r="454" spans="1:45" ht="13.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18" t="s">
        <v>1508</v>
      </c>
      <c r="AP454" s="204"/>
      <c r="AQ454" s="205" t="s">
        <v>806</v>
      </c>
      <c r="AR454" s="65" t="s">
        <v>2156</v>
      </c>
      <c r="AS454" s="66" t="s">
        <v>1733</v>
      </c>
    </row>
    <row r="455" spans="1:45" ht="13.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18" t="s">
        <v>1509</v>
      </c>
      <c r="AP455" s="18"/>
      <c r="AQ455" s="18"/>
      <c r="AR455" s="65" t="s">
        <v>2157</v>
      </c>
      <c r="AS455" s="66" t="s">
        <v>1733</v>
      </c>
    </row>
    <row r="456" spans="1:45" ht="13.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18" t="s">
        <v>1510</v>
      </c>
      <c r="AP456" s="18"/>
      <c r="AQ456" s="18"/>
      <c r="AR456" s="65" t="s">
        <v>2158</v>
      </c>
      <c r="AS456" s="66" t="s">
        <v>1733</v>
      </c>
    </row>
    <row r="457" spans="1:45" ht="13.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18" t="s">
        <v>1511</v>
      </c>
      <c r="AP457" s="18"/>
      <c r="AQ457" s="18"/>
      <c r="AR457" s="65" t="s">
        <v>2159</v>
      </c>
      <c r="AS457" s="66" t="s">
        <v>1733</v>
      </c>
    </row>
    <row r="458" spans="1:45" ht="13.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18" t="s">
        <v>1512</v>
      </c>
      <c r="AP458" s="18"/>
      <c r="AQ458" s="18"/>
      <c r="AR458" s="65" t="s">
        <v>2160</v>
      </c>
      <c r="AS458" s="66" t="s">
        <v>1733</v>
      </c>
    </row>
    <row r="459" spans="1:45" ht="13.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18" t="s">
        <v>1513</v>
      </c>
      <c r="AP459" s="18"/>
      <c r="AQ459" s="18"/>
      <c r="AR459" s="65" t="s">
        <v>2161</v>
      </c>
      <c r="AS459" s="66" t="s">
        <v>1733</v>
      </c>
    </row>
    <row r="460" spans="1:45" ht="13.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18" t="s">
        <v>1514</v>
      </c>
      <c r="AP460" s="18"/>
      <c r="AQ460" s="18"/>
      <c r="AR460" s="65" t="s">
        <v>2162</v>
      </c>
      <c r="AS460" s="66" t="s">
        <v>1733</v>
      </c>
    </row>
    <row r="461" spans="1:45" ht="13.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18" t="s">
        <v>1515</v>
      </c>
      <c r="AP461" s="18"/>
      <c r="AQ461" s="18"/>
      <c r="AR461" s="65" t="s">
        <v>2163</v>
      </c>
      <c r="AS461" s="66" t="s">
        <v>1733</v>
      </c>
    </row>
    <row r="462" spans="1:45" ht="13.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18" t="s">
        <v>1516</v>
      </c>
      <c r="AP462" s="18"/>
      <c r="AQ462" s="18"/>
      <c r="AR462" s="65" t="s">
        <v>2164</v>
      </c>
      <c r="AS462" s="66" t="s">
        <v>1733</v>
      </c>
    </row>
    <row r="463" spans="1:45" ht="13.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18" t="s">
        <v>1517</v>
      </c>
      <c r="AP463" s="18"/>
      <c r="AQ463" s="18"/>
      <c r="AR463" s="65" t="s">
        <v>2165</v>
      </c>
      <c r="AS463" s="66" t="s">
        <v>1733</v>
      </c>
    </row>
    <row r="464" spans="1:45" ht="13.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18" t="s">
        <v>1518</v>
      </c>
      <c r="AP464" s="18"/>
      <c r="AQ464" s="18"/>
      <c r="AR464" s="65" t="s">
        <v>2166</v>
      </c>
      <c r="AS464" s="66" t="s">
        <v>1733</v>
      </c>
    </row>
    <row r="465" spans="1:45" ht="13.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18" t="s">
        <v>1519</v>
      </c>
      <c r="AP465" s="18"/>
      <c r="AQ465" s="18"/>
      <c r="AR465" s="65" t="s">
        <v>2167</v>
      </c>
      <c r="AS465" s="66" t="s">
        <v>1733</v>
      </c>
    </row>
    <row r="466" spans="1:45" ht="13.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18" t="s">
        <v>1520</v>
      </c>
      <c r="AP466" s="18"/>
      <c r="AQ466" s="18"/>
      <c r="AR466" s="65" t="s">
        <v>2168</v>
      </c>
      <c r="AS466" s="66" t="s">
        <v>1733</v>
      </c>
    </row>
    <row r="467" spans="1:45" ht="13.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18" t="s">
        <v>1521</v>
      </c>
      <c r="AP467" s="18"/>
      <c r="AQ467" s="18"/>
      <c r="AR467" s="65" t="s">
        <v>2169</v>
      </c>
      <c r="AS467" s="66" t="s">
        <v>1733</v>
      </c>
    </row>
    <row r="468" spans="1:45" ht="13.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18" t="s">
        <v>1522</v>
      </c>
      <c r="AP468" s="18"/>
      <c r="AQ468" s="18"/>
      <c r="AR468" s="65" t="s">
        <v>2170</v>
      </c>
      <c r="AS468" s="66" t="s">
        <v>1733</v>
      </c>
    </row>
    <row r="469" spans="1:45" ht="13.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18" t="s">
        <v>1523</v>
      </c>
      <c r="AP469" s="18"/>
      <c r="AQ469" s="18"/>
      <c r="AR469" s="65" t="s">
        <v>2171</v>
      </c>
      <c r="AS469" s="66" t="s">
        <v>1733</v>
      </c>
    </row>
    <row r="470" spans="1:45" ht="13.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18" t="s">
        <v>1524</v>
      </c>
      <c r="AP470" s="18"/>
      <c r="AQ470" s="18"/>
      <c r="AR470" s="65" t="s">
        <v>2172</v>
      </c>
      <c r="AS470" s="66" t="s">
        <v>1733</v>
      </c>
    </row>
    <row r="471" spans="1:45" ht="13.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18" t="s">
        <v>1525</v>
      </c>
      <c r="AP471" s="18"/>
      <c r="AQ471" s="18"/>
      <c r="AR471" s="65" t="s">
        <v>2173</v>
      </c>
      <c r="AS471" s="66" t="s">
        <v>1733</v>
      </c>
    </row>
    <row r="472" spans="1:45" ht="13.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18" t="s">
        <v>1526</v>
      </c>
      <c r="AP472" s="18"/>
      <c r="AQ472" s="18"/>
      <c r="AR472" s="65" t="s">
        <v>2174</v>
      </c>
      <c r="AS472" s="66" t="s">
        <v>1733</v>
      </c>
    </row>
    <row r="473" spans="1:45" ht="13.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18" t="s">
        <v>1527</v>
      </c>
      <c r="AP473" s="18"/>
      <c r="AQ473" s="18"/>
      <c r="AR473" s="65" t="s">
        <v>2175</v>
      </c>
      <c r="AS473" s="66" t="s">
        <v>1733</v>
      </c>
    </row>
    <row r="474" spans="1:45" ht="13.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18" t="s">
        <v>1528</v>
      </c>
      <c r="AP474" s="18"/>
      <c r="AQ474" s="18"/>
      <c r="AR474" s="65" t="s">
        <v>2176</v>
      </c>
      <c r="AS474" s="66" t="s">
        <v>1733</v>
      </c>
    </row>
    <row r="475" spans="1:45" ht="13.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18" t="s">
        <v>1529</v>
      </c>
      <c r="AP475" s="18"/>
      <c r="AQ475" s="18"/>
      <c r="AR475" s="65" t="s">
        <v>2177</v>
      </c>
      <c r="AS475" s="66" t="s">
        <v>1733</v>
      </c>
    </row>
    <row r="476" spans="1:45" ht="13.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18" t="s">
        <v>1530</v>
      </c>
      <c r="AP476" s="18"/>
      <c r="AQ476" s="18"/>
      <c r="AR476" s="65" t="s">
        <v>2178</v>
      </c>
      <c r="AS476" s="66" t="s">
        <v>1733</v>
      </c>
    </row>
    <row r="477" spans="1:45" ht="13.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18" t="s">
        <v>1531</v>
      </c>
      <c r="AP477" s="18"/>
      <c r="AQ477" s="18"/>
      <c r="AR477" s="65" t="s">
        <v>947</v>
      </c>
      <c r="AS477" s="66" t="s">
        <v>1827</v>
      </c>
    </row>
    <row r="478" spans="1:45" ht="13.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18" t="s">
        <v>1532</v>
      </c>
      <c r="AP478" s="18"/>
      <c r="AQ478" s="18"/>
      <c r="AR478" s="65" t="s">
        <v>2179</v>
      </c>
      <c r="AS478" s="66" t="s">
        <v>1733</v>
      </c>
    </row>
    <row r="479" spans="1:45" ht="13.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18" t="s">
        <v>1533</v>
      </c>
      <c r="AP479" s="18"/>
      <c r="AQ479" s="18"/>
      <c r="AR479" s="65" t="s">
        <v>2180</v>
      </c>
      <c r="AS479" s="66" t="s">
        <v>1733</v>
      </c>
    </row>
    <row r="480" spans="1:45" ht="13.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18" t="s">
        <v>1534</v>
      </c>
      <c r="AP480" s="18"/>
      <c r="AQ480" s="18"/>
      <c r="AR480" s="65" t="s">
        <v>2181</v>
      </c>
      <c r="AS480" s="66" t="s">
        <v>1733</v>
      </c>
    </row>
    <row r="481" spans="1:45" ht="13.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18" t="s">
        <v>1535</v>
      </c>
      <c r="AP481" s="18"/>
      <c r="AQ481" s="18"/>
      <c r="AR481" s="65" t="s">
        <v>2182</v>
      </c>
      <c r="AS481" s="66" t="s">
        <v>1733</v>
      </c>
    </row>
    <row r="482" spans="1:45" ht="13.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18" t="s">
        <v>1536</v>
      </c>
      <c r="AP482" s="18"/>
      <c r="AQ482" s="18"/>
      <c r="AR482" s="65" t="s">
        <v>2183</v>
      </c>
      <c r="AS482" s="66" t="s">
        <v>1733</v>
      </c>
    </row>
    <row r="483" spans="1:45" ht="13.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18" t="s">
        <v>1537</v>
      </c>
      <c r="AP483" s="18"/>
      <c r="AQ483" s="18"/>
      <c r="AR483" s="65" t="s">
        <v>2184</v>
      </c>
      <c r="AS483" s="66" t="s">
        <v>1733</v>
      </c>
    </row>
    <row r="484" spans="1:45" ht="13.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18" t="s">
        <v>1538</v>
      </c>
      <c r="AP484" s="18"/>
      <c r="AQ484" s="18"/>
      <c r="AR484" s="65" t="s">
        <v>2185</v>
      </c>
      <c r="AS484" s="66" t="s">
        <v>1733</v>
      </c>
    </row>
    <row r="485" spans="1:45" ht="13.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18" t="s">
        <v>1539</v>
      </c>
      <c r="AP485" s="18"/>
      <c r="AQ485" s="18"/>
      <c r="AR485" s="65" t="s">
        <v>2186</v>
      </c>
      <c r="AS485" s="66" t="s">
        <v>1733</v>
      </c>
    </row>
    <row r="486" spans="1:45" ht="13.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18" t="s">
        <v>1540</v>
      </c>
      <c r="AP486" s="18"/>
      <c r="AQ486" s="18"/>
      <c r="AR486" s="65" t="s">
        <v>2187</v>
      </c>
      <c r="AS486" s="66" t="s">
        <v>1733</v>
      </c>
    </row>
    <row r="487" spans="1:45" ht="13.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18" t="s">
        <v>1541</v>
      </c>
      <c r="AP487" s="18"/>
      <c r="AQ487" s="18"/>
      <c r="AR487" s="65" t="s">
        <v>2188</v>
      </c>
      <c r="AS487" s="66" t="s">
        <v>1733</v>
      </c>
    </row>
    <row r="488" spans="1:45" ht="13.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18" t="s">
        <v>1542</v>
      </c>
      <c r="AP488" s="18"/>
      <c r="AQ488" s="18"/>
      <c r="AR488" s="65" t="s">
        <v>2189</v>
      </c>
      <c r="AS488" s="66" t="s">
        <v>1733</v>
      </c>
    </row>
    <row r="489" spans="1:45" ht="13.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18" t="s">
        <v>1543</v>
      </c>
      <c r="AP489" s="18"/>
      <c r="AQ489" s="18"/>
      <c r="AR489" s="65" t="s">
        <v>2190</v>
      </c>
      <c r="AS489" s="66" t="s">
        <v>1733</v>
      </c>
    </row>
    <row r="490" spans="1:45" ht="13.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18" t="s">
        <v>1544</v>
      </c>
      <c r="AP490" s="18"/>
      <c r="AQ490" s="18"/>
      <c r="AR490" s="65" t="s">
        <v>2191</v>
      </c>
      <c r="AS490" s="66" t="s">
        <v>1733</v>
      </c>
    </row>
    <row r="491" spans="1:45" ht="13.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18" t="s">
        <v>1545</v>
      </c>
      <c r="AP491" s="18"/>
      <c r="AQ491" s="18"/>
      <c r="AR491" s="65" t="s">
        <v>2192</v>
      </c>
      <c r="AS491" s="66" t="s">
        <v>1733</v>
      </c>
    </row>
    <row r="492" spans="1:45" ht="13.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18" t="s">
        <v>1546</v>
      </c>
      <c r="AP492" s="18"/>
      <c r="AQ492" s="18"/>
      <c r="AR492" s="65" t="s">
        <v>2193</v>
      </c>
      <c r="AS492" s="66" t="s">
        <v>1733</v>
      </c>
    </row>
    <row r="493" spans="1:45" ht="13.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18" t="s">
        <v>1547</v>
      </c>
      <c r="AP493" s="18"/>
      <c r="AQ493" s="18"/>
      <c r="AR493" s="65" t="s">
        <v>2194</v>
      </c>
      <c r="AS493" s="66" t="s">
        <v>1733</v>
      </c>
    </row>
    <row r="494" spans="1:45" ht="13.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18" t="s">
        <v>1548</v>
      </c>
      <c r="AP494" s="18"/>
      <c r="AQ494" s="18"/>
      <c r="AR494" s="65" t="s">
        <v>2195</v>
      </c>
      <c r="AS494" s="66" t="s">
        <v>1733</v>
      </c>
    </row>
    <row r="495" spans="1:45" ht="13.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18" t="s">
        <v>1549</v>
      </c>
      <c r="AP495" s="18"/>
      <c r="AQ495" s="18"/>
      <c r="AR495" s="65" t="s">
        <v>2196</v>
      </c>
      <c r="AS495" s="66" t="s">
        <v>1739</v>
      </c>
    </row>
    <row r="496" spans="1:45" ht="13.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18" t="s">
        <v>1550</v>
      </c>
      <c r="AP496" s="18"/>
      <c r="AQ496" s="18"/>
      <c r="AR496" s="65" t="s">
        <v>2197</v>
      </c>
      <c r="AS496" s="66" t="s">
        <v>1739</v>
      </c>
    </row>
    <row r="497" spans="1:45" ht="13.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18" t="s">
        <v>1551</v>
      </c>
      <c r="AP497" s="18"/>
      <c r="AQ497" s="18"/>
      <c r="AR497" s="65" t="s">
        <v>2198</v>
      </c>
      <c r="AS497" s="66" t="s">
        <v>1739</v>
      </c>
    </row>
    <row r="498" spans="1:45" ht="13.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18" t="s">
        <v>1552</v>
      </c>
      <c r="AP498" s="18"/>
      <c r="AQ498" s="18"/>
      <c r="AR498" s="65" t="s">
        <v>2199</v>
      </c>
      <c r="AS498" s="66" t="s">
        <v>1739</v>
      </c>
    </row>
    <row r="499" spans="1:45" ht="13.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18" t="s">
        <v>1553</v>
      </c>
      <c r="AP499" s="18"/>
      <c r="AQ499" s="18"/>
      <c r="AR499" s="65" t="s">
        <v>2200</v>
      </c>
      <c r="AS499" s="66" t="s">
        <v>1733</v>
      </c>
    </row>
    <row r="500" spans="1:45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18" t="s">
        <v>1554</v>
      </c>
      <c r="AP500" s="18"/>
      <c r="AQ500" s="18"/>
      <c r="AR500" s="65" t="s">
        <v>948</v>
      </c>
      <c r="AS500" s="66" t="s">
        <v>1827</v>
      </c>
    </row>
    <row r="501" spans="1:45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18" t="s">
        <v>1555</v>
      </c>
      <c r="AP501" s="18"/>
      <c r="AQ501" s="18"/>
      <c r="AR501" s="65" t="s">
        <v>2201</v>
      </c>
      <c r="AS501" s="66" t="s">
        <v>1739</v>
      </c>
    </row>
    <row r="502" spans="1:45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18" t="s">
        <v>1556</v>
      </c>
      <c r="AP502" s="18"/>
      <c r="AQ502" s="18"/>
      <c r="AR502" s="65" t="s">
        <v>2202</v>
      </c>
      <c r="AS502" s="66" t="s">
        <v>1733</v>
      </c>
    </row>
    <row r="503" spans="1:45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18" t="s">
        <v>1557</v>
      </c>
      <c r="AP503" s="18"/>
      <c r="AQ503" s="18"/>
      <c r="AR503" s="65" t="s">
        <v>2203</v>
      </c>
      <c r="AS503" s="66" t="s">
        <v>1733</v>
      </c>
    </row>
    <row r="504" spans="1:45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18" t="s">
        <v>1558</v>
      </c>
      <c r="AP504" s="18"/>
      <c r="AQ504" s="18"/>
      <c r="AR504" s="65" t="s">
        <v>2204</v>
      </c>
      <c r="AS504" s="66" t="s">
        <v>1733</v>
      </c>
    </row>
    <row r="505" spans="1:45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18" t="s">
        <v>1559</v>
      </c>
      <c r="AP505" s="18"/>
      <c r="AQ505" s="18"/>
      <c r="AR505" s="65" t="s">
        <v>2205</v>
      </c>
      <c r="AS505" s="66" t="s">
        <v>1733</v>
      </c>
    </row>
    <row r="506" spans="1:45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18" t="s">
        <v>1560</v>
      </c>
      <c r="AP506" s="18"/>
      <c r="AQ506" s="18"/>
      <c r="AR506" s="65" t="s">
        <v>2206</v>
      </c>
      <c r="AS506" s="66" t="s">
        <v>1733</v>
      </c>
    </row>
    <row r="507" spans="1:45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18" t="s">
        <v>1561</v>
      </c>
      <c r="AP507" s="18"/>
      <c r="AQ507" s="18"/>
      <c r="AR507" s="65" t="s">
        <v>2207</v>
      </c>
      <c r="AS507" s="66" t="s">
        <v>1733</v>
      </c>
    </row>
    <row r="508" spans="1:45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18" t="s">
        <v>1562</v>
      </c>
      <c r="AP508" s="18"/>
      <c r="AQ508" s="18"/>
      <c r="AR508" s="65" t="s">
        <v>2208</v>
      </c>
      <c r="AS508" s="66" t="s">
        <v>1733</v>
      </c>
    </row>
    <row r="509" spans="1:45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18" t="s">
        <v>1563</v>
      </c>
      <c r="AP509" s="18"/>
      <c r="AQ509" s="18"/>
      <c r="AR509" s="65" t="s">
        <v>2209</v>
      </c>
      <c r="AS509" s="66" t="s">
        <v>1733</v>
      </c>
    </row>
    <row r="510" spans="1:45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18" t="s">
        <v>1564</v>
      </c>
      <c r="AP510" s="18"/>
      <c r="AQ510" s="18"/>
      <c r="AR510" s="65" t="s">
        <v>2210</v>
      </c>
      <c r="AS510" s="66" t="s">
        <v>1733</v>
      </c>
    </row>
    <row r="511" spans="1:45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18" t="s">
        <v>1565</v>
      </c>
      <c r="AP511" s="18"/>
      <c r="AQ511" s="18"/>
      <c r="AR511" s="65" t="s">
        <v>2211</v>
      </c>
      <c r="AS511" s="66" t="s">
        <v>1739</v>
      </c>
    </row>
    <row r="512" spans="1:45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18" t="s">
        <v>1566</v>
      </c>
      <c r="AP512" s="18"/>
      <c r="AQ512" s="18"/>
      <c r="AR512" s="65" t="s">
        <v>2212</v>
      </c>
      <c r="AS512" s="66" t="s">
        <v>1739</v>
      </c>
    </row>
    <row r="513" spans="1:45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18" t="s">
        <v>1567</v>
      </c>
      <c r="AP513" s="18"/>
      <c r="AQ513" s="18"/>
      <c r="AR513" s="65" t="s">
        <v>2213</v>
      </c>
      <c r="AS513" s="66" t="s">
        <v>1733</v>
      </c>
    </row>
    <row r="514" spans="1:45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18" t="s">
        <v>1568</v>
      </c>
      <c r="AP514" s="18"/>
      <c r="AQ514" s="18"/>
      <c r="AR514" s="65" t="s">
        <v>2214</v>
      </c>
      <c r="AS514" s="66" t="s">
        <v>1733</v>
      </c>
    </row>
    <row r="515" spans="1:45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18" t="s">
        <v>1569</v>
      </c>
      <c r="AP515" s="18"/>
      <c r="AQ515" s="18"/>
      <c r="AR515" s="65" t="s">
        <v>2215</v>
      </c>
      <c r="AS515" s="66" t="s">
        <v>1733</v>
      </c>
    </row>
    <row r="516" spans="1:45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18" t="s">
        <v>1570</v>
      </c>
      <c r="AP516" s="18"/>
      <c r="AQ516" s="18"/>
      <c r="AR516" s="65" t="s">
        <v>2216</v>
      </c>
      <c r="AS516" s="66" t="s">
        <v>1733</v>
      </c>
    </row>
    <row r="517" spans="1:45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18" t="s">
        <v>1571</v>
      </c>
      <c r="AP517" s="18"/>
      <c r="AQ517" s="18"/>
      <c r="AR517" s="65" t="s">
        <v>2217</v>
      </c>
      <c r="AS517" s="66" t="s">
        <v>1733</v>
      </c>
    </row>
    <row r="518" spans="1:45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18" t="s">
        <v>1572</v>
      </c>
      <c r="AP518" s="18"/>
      <c r="AQ518" s="18"/>
      <c r="AR518" s="65" t="s">
        <v>2218</v>
      </c>
      <c r="AS518" s="66" t="s">
        <v>1733</v>
      </c>
    </row>
    <row r="519" spans="1:45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18" t="s">
        <v>1573</v>
      </c>
      <c r="AP519" s="18"/>
      <c r="AQ519" s="18"/>
      <c r="AR519" s="65" t="s">
        <v>2219</v>
      </c>
      <c r="AS519" s="66" t="s">
        <v>1733</v>
      </c>
    </row>
    <row r="520" spans="1:45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18" t="s">
        <v>1574</v>
      </c>
      <c r="AP520" s="18"/>
      <c r="AQ520" s="18"/>
      <c r="AR520" s="65" t="s">
        <v>2220</v>
      </c>
      <c r="AS520" s="66" t="s">
        <v>1733</v>
      </c>
    </row>
    <row r="521" spans="1:45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18" t="s">
        <v>1575</v>
      </c>
      <c r="AP521" s="18"/>
      <c r="AQ521" s="18"/>
      <c r="AR521" s="65" t="s">
        <v>2221</v>
      </c>
      <c r="AS521" s="66" t="s">
        <v>1733</v>
      </c>
    </row>
    <row r="522" spans="1:45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18" t="s">
        <v>1576</v>
      </c>
      <c r="AP522" s="18"/>
      <c r="AQ522" s="18"/>
      <c r="AR522" s="65" t="s">
        <v>2222</v>
      </c>
      <c r="AS522" s="66" t="s">
        <v>1733</v>
      </c>
    </row>
    <row r="523" spans="1:45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18" t="s">
        <v>1577</v>
      </c>
      <c r="AP523" s="18"/>
      <c r="AQ523" s="18"/>
      <c r="AR523" s="65" t="s">
        <v>2223</v>
      </c>
      <c r="AS523" s="66" t="s">
        <v>1733</v>
      </c>
    </row>
    <row r="524" spans="1:45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18" t="s">
        <v>1578</v>
      </c>
      <c r="AP524" s="18"/>
      <c r="AQ524" s="18"/>
      <c r="AR524" s="65" t="s">
        <v>2224</v>
      </c>
      <c r="AS524" s="66" t="s">
        <v>1733</v>
      </c>
    </row>
    <row r="525" spans="1:45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18" t="s">
        <v>1579</v>
      </c>
      <c r="AP525" s="18"/>
      <c r="AQ525" s="18"/>
      <c r="AR525" s="65" t="s">
        <v>2225</v>
      </c>
      <c r="AS525" s="66" t="s">
        <v>1733</v>
      </c>
    </row>
    <row r="526" spans="1:45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18" t="s">
        <v>1580</v>
      </c>
      <c r="AP526" s="18"/>
      <c r="AQ526" s="18"/>
      <c r="AR526" s="65" t="s">
        <v>2226</v>
      </c>
      <c r="AS526" s="66" t="s">
        <v>1733</v>
      </c>
    </row>
    <row r="527" spans="1:45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18" t="s">
        <v>1581</v>
      </c>
      <c r="AP527" s="18"/>
      <c r="AQ527" s="18"/>
      <c r="AR527" s="65" t="s">
        <v>2227</v>
      </c>
      <c r="AS527" s="66" t="s">
        <v>1733</v>
      </c>
    </row>
    <row r="528" spans="1:45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18" t="s">
        <v>1582</v>
      </c>
      <c r="AP528" s="18"/>
      <c r="AQ528" s="18"/>
      <c r="AR528" s="65" t="s">
        <v>2228</v>
      </c>
      <c r="AS528" s="66" t="s">
        <v>1733</v>
      </c>
    </row>
    <row r="529" spans="1:45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18" t="s">
        <v>1583</v>
      </c>
      <c r="AP529" s="18"/>
      <c r="AQ529" s="18"/>
      <c r="AR529" s="65" t="s">
        <v>2229</v>
      </c>
      <c r="AS529" s="66" t="s">
        <v>1733</v>
      </c>
    </row>
    <row r="530" spans="1:45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18" t="s">
        <v>1584</v>
      </c>
      <c r="AP530" s="18"/>
      <c r="AQ530" s="18"/>
      <c r="AR530" s="65" t="s">
        <v>2230</v>
      </c>
      <c r="AS530" s="66" t="s">
        <v>1733</v>
      </c>
    </row>
    <row r="531" spans="1:45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18" t="s">
        <v>1585</v>
      </c>
      <c r="AP531" s="18"/>
      <c r="AQ531" s="18"/>
      <c r="AR531" s="65" t="s">
        <v>2231</v>
      </c>
      <c r="AS531" s="66" t="s">
        <v>1733</v>
      </c>
    </row>
    <row r="532" spans="1:45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18" t="s">
        <v>1586</v>
      </c>
      <c r="AP532" s="18"/>
      <c r="AQ532" s="18"/>
      <c r="AR532" s="65" t="s">
        <v>2232</v>
      </c>
      <c r="AS532" s="66" t="s">
        <v>1733</v>
      </c>
    </row>
    <row r="533" spans="1:45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18" t="s">
        <v>1587</v>
      </c>
      <c r="AP533" s="18"/>
      <c r="AQ533" s="18"/>
      <c r="AR533" s="65" t="s">
        <v>2233</v>
      </c>
      <c r="AS533" s="66" t="s">
        <v>1733</v>
      </c>
    </row>
    <row r="534" spans="1:45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18" t="s">
        <v>1588</v>
      </c>
      <c r="AP534" s="18"/>
      <c r="AQ534" s="18"/>
      <c r="AR534" s="65" t="s">
        <v>2234</v>
      </c>
      <c r="AS534" s="66" t="s">
        <v>1733</v>
      </c>
    </row>
    <row r="535" spans="1:45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18" t="s">
        <v>1589</v>
      </c>
      <c r="AP535" s="18"/>
      <c r="AQ535" s="18"/>
      <c r="AR535" s="65" t="s">
        <v>2235</v>
      </c>
      <c r="AS535" s="66" t="s">
        <v>1733</v>
      </c>
    </row>
    <row r="536" spans="1:45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18" t="s">
        <v>1590</v>
      </c>
      <c r="AP536" s="18"/>
      <c r="AQ536" s="18"/>
      <c r="AR536" s="65" t="s">
        <v>2236</v>
      </c>
      <c r="AS536" s="66" t="s">
        <v>1733</v>
      </c>
    </row>
    <row r="537" spans="1:45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18" t="s">
        <v>1591</v>
      </c>
      <c r="AP537" s="18"/>
      <c r="AQ537" s="18"/>
      <c r="AR537" s="65" t="s">
        <v>2237</v>
      </c>
      <c r="AS537" s="66" t="s">
        <v>1733</v>
      </c>
    </row>
    <row r="538" spans="1:45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18" t="s">
        <v>1592</v>
      </c>
      <c r="AP538" s="18"/>
      <c r="AQ538" s="18"/>
      <c r="AR538" s="65" t="s">
        <v>2238</v>
      </c>
      <c r="AS538" s="66" t="s">
        <v>1733</v>
      </c>
    </row>
    <row r="539" spans="1:45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18" t="s">
        <v>1593</v>
      </c>
      <c r="AP539" s="18"/>
      <c r="AQ539" s="18"/>
      <c r="AR539" s="65" t="s">
        <v>2239</v>
      </c>
      <c r="AS539" s="66" t="s">
        <v>1733</v>
      </c>
    </row>
    <row r="540" spans="1:45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18" t="s">
        <v>1594</v>
      </c>
      <c r="AP540" s="18"/>
      <c r="AQ540" s="18"/>
      <c r="AR540" s="65" t="s">
        <v>2240</v>
      </c>
      <c r="AS540" s="66" t="s">
        <v>1733</v>
      </c>
    </row>
    <row r="541" spans="1:45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18" t="s">
        <v>1595</v>
      </c>
      <c r="AP541" s="18"/>
      <c r="AQ541" s="18"/>
      <c r="AR541" s="65" t="s">
        <v>2241</v>
      </c>
      <c r="AS541" s="66" t="s">
        <v>1733</v>
      </c>
    </row>
    <row r="542" spans="1:45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18" t="s">
        <v>1596</v>
      </c>
      <c r="AP542" s="18"/>
      <c r="AQ542" s="18"/>
      <c r="AR542" s="65" t="s">
        <v>2242</v>
      </c>
      <c r="AS542" s="66" t="s">
        <v>1733</v>
      </c>
    </row>
    <row r="543" spans="1:45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18" t="s">
        <v>1597</v>
      </c>
      <c r="AP543" s="18"/>
      <c r="AQ543" s="18"/>
      <c r="AR543" s="65" t="s">
        <v>2243</v>
      </c>
      <c r="AS543" s="66" t="s">
        <v>1733</v>
      </c>
    </row>
    <row r="544" spans="1:45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18" t="s">
        <v>1598</v>
      </c>
      <c r="AP544" s="18"/>
      <c r="AQ544" s="18"/>
      <c r="AR544" s="65" t="s">
        <v>2244</v>
      </c>
      <c r="AS544" s="66" t="s">
        <v>1733</v>
      </c>
    </row>
    <row r="545" spans="1:45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18" t="s">
        <v>1599</v>
      </c>
      <c r="AP545" s="18"/>
      <c r="AQ545" s="18"/>
      <c r="AR545" s="65" t="s">
        <v>2245</v>
      </c>
      <c r="AS545" s="66" t="s">
        <v>1733</v>
      </c>
    </row>
    <row r="546" spans="1:45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18" t="s">
        <v>1600</v>
      </c>
      <c r="AP546" s="18"/>
      <c r="AQ546" s="18"/>
      <c r="AR546" s="65" t="s">
        <v>2246</v>
      </c>
      <c r="AS546" s="66" t="s">
        <v>1733</v>
      </c>
    </row>
    <row r="547" spans="1:45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18" t="s">
        <v>1601</v>
      </c>
      <c r="AP547" s="18"/>
      <c r="AQ547" s="18"/>
      <c r="AR547" s="65" t="s">
        <v>2247</v>
      </c>
      <c r="AS547" s="66" t="s">
        <v>1733</v>
      </c>
    </row>
    <row r="548" spans="1:45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18" t="s">
        <v>1602</v>
      </c>
      <c r="AP548" s="18"/>
      <c r="AQ548" s="18"/>
      <c r="AR548" s="65" t="s">
        <v>2248</v>
      </c>
      <c r="AS548" s="66" t="s">
        <v>1733</v>
      </c>
    </row>
    <row r="549" spans="1:45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18" t="s">
        <v>1603</v>
      </c>
      <c r="AP549" s="18"/>
      <c r="AQ549" s="18"/>
      <c r="AR549" s="65" t="s">
        <v>2249</v>
      </c>
      <c r="AS549" s="66" t="s">
        <v>1733</v>
      </c>
    </row>
    <row r="550" spans="1:45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18" t="s">
        <v>1604</v>
      </c>
      <c r="AP550" s="18"/>
      <c r="AQ550" s="18"/>
      <c r="AR550" s="65" t="s">
        <v>2250</v>
      </c>
      <c r="AS550" s="66" t="s">
        <v>1733</v>
      </c>
    </row>
    <row r="551" spans="1:45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18" t="s">
        <v>1605</v>
      </c>
      <c r="AP551" s="18"/>
      <c r="AQ551" s="18"/>
      <c r="AR551" s="65" t="s">
        <v>2251</v>
      </c>
      <c r="AS551" s="66" t="s">
        <v>1733</v>
      </c>
    </row>
    <row r="552" spans="1:45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18" t="s">
        <v>1606</v>
      </c>
      <c r="AP552" s="18"/>
      <c r="AQ552" s="18"/>
      <c r="AR552" s="65" t="s">
        <v>2252</v>
      </c>
      <c r="AS552" s="66" t="s">
        <v>1733</v>
      </c>
    </row>
    <row r="553" spans="1:45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18" t="s">
        <v>1607</v>
      </c>
      <c r="AP553" s="18"/>
      <c r="AQ553" s="18"/>
      <c r="AR553" s="65" t="s">
        <v>2253</v>
      </c>
      <c r="AS553" s="66" t="s">
        <v>1733</v>
      </c>
    </row>
    <row r="554" spans="1:45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18" t="s">
        <v>1608</v>
      </c>
      <c r="AP554" s="18"/>
      <c r="AQ554" s="18"/>
      <c r="AR554" s="65" t="s">
        <v>2254</v>
      </c>
      <c r="AS554" s="66" t="s">
        <v>1733</v>
      </c>
    </row>
    <row r="555" spans="1:45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18" t="s">
        <v>1609</v>
      </c>
      <c r="AP555" s="18"/>
      <c r="AQ555" s="18"/>
      <c r="AR555" s="65" t="s">
        <v>2255</v>
      </c>
      <c r="AS555" s="66" t="s">
        <v>1733</v>
      </c>
    </row>
    <row r="556" spans="1:45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18" t="s">
        <v>1610</v>
      </c>
      <c r="AP556" s="18"/>
      <c r="AQ556" s="18"/>
      <c r="AR556" s="65" t="s">
        <v>2256</v>
      </c>
      <c r="AS556" s="66" t="s">
        <v>1733</v>
      </c>
    </row>
    <row r="557" spans="1:45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18" t="s">
        <v>1611</v>
      </c>
      <c r="AP557" s="18"/>
      <c r="AQ557" s="18"/>
      <c r="AR557" s="65" t="s">
        <v>2257</v>
      </c>
      <c r="AS557" s="66" t="s">
        <v>1733</v>
      </c>
    </row>
    <row r="558" spans="1:45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18" t="s">
        <v>1612</v>
      </c>
      <c r="AP558" s="18"/>
      <c r="AQ558" s="18"/>
      <c r="AR558" s="65" t="s">
        <v>2258</v>
      </c>
      <c r="AS558" s="66" t="s">
        <v>1733</v>
      </c>
    </row>
    <row r="559" spans="1:45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19" t="s">
        <v>1701</v>
      </c>
      <c r="AP559" s="19"/>
      <c r="AQ559" s="19"/>
      <c r="AR559" s="65" t="s">
        <v>2259</v>
      </c>
      <c r="AS559" s="66" t="s">
        <v>1733</v>
      </c>
    </row>
    <row r="560" spans="1:45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18" t="s">
        <v>1613</v>
      </c>
      <c r="AP560" s="18" t="s">
        <v>743</v>
      </c>
      <c r="AQ560" s="18" t="s">
        <v>749</v>
      </c>
      <c r="AR560" s="65" t="s">
        <v>2260</v>
      </c>
      <c r="AS560" s="66" t="s">
        <v>1733</v>
      </c>
    </row>
    <row r="561" spans="1:45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18" t="s">
        <v>1614</v>
      </c>
      <c r="AP561" s="18"/>
      <c r="AQ561" s="18"/>
      <c r="AR561" s="65" t="s">
        <v>2261</v>
      </c>
      <c r="AS561" s="66" t="s">
        <v>1733</v>
      </c>
    </row>
    <row r="562" spans="1:45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18" t="s">
        <v>1073</v>
      </c>
      <c r="AP562" s="18" t="s">
        <v>743</v>
      </c>
      <c r="AQ562" s="18" t="s">
        <v>744</v>
      </c>
      <c r="AR562" s="65" t="s">
        <v>2262</v>
      </c>
      <c r="AS562" s="66" t="s">
        <v>1733</v>
      </c>
    </row>
    <row r="563" spans="1:45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18" t="s">
        <v>1615</v>
      </c>
      <c r="AP563" s="18"/>
      <c r="AQ563" s="18"/>
      <c r="AR563" s="65" t="s">
        <v>2263</v>
      </c>
      <c r="AS563" s="66" t="s">
        <v>1733</v>
      </c>
    </row>
    <row r="564" spans="1:45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18" t="s">
        <v>1616</v>
      </c>
      <c r="AP564" s="18"/>
      <c r="AQ564" s="18"/>
      <c r="AR564" s="65" t="s">
        <v>2264</v>
      </c>
      <c r="AS564" s="66" t="s">
        <v>1733</v>
      </c>
    </row>
    <row r="565" spans="1:45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18" t="s">
        <v>1617</v>
      </c>
      <c r="AP565" s="18"/>
      <c r="AQ565" s="18"/>
      <c r="AR565" s="65" t="s">
        <v>2265</v>
      </c>
      <c r="AS565" s="66" t="s">
        <v>1733</v>
      </c>
    </row>
    <row r="566" spans="1:45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18" t="s">
        <v>1618</v>
      </c>
      <c r="AP566" s="18" t="s">
        <v>743</v>
      </c>
      <c r="AQ566" s="18" t="s">
        <v>744</v>
      </c>
      <c r="AR566" s="65" t="s">
        <v>2266</v>
      </c>
      <c r="AS566" s="66" t="s">
        <v>1733</v>
      </c>
    </row>
    <row r="567" spans="1:45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18" t="s">
        <v>1619</v>
      </c>
      <c r="AP567" s="18"/>
      <c r="AQ567" s="18"/>
      <c r="AR567" s="65" t="s">
        <v>2267</v>
      </c>
      <c r="AS567" s="66" t="s">
        <v>1733</v>
      </c>
    </row>
    <row r="568" spans="1:45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18" t="s">
        <v>1620</v>
      </c>
      <c r="AP568" s="18"/>
      <c r="AQ568" s="18"/>
      <c r="AR568" s="65" t="s">
        <v>2268</v>
      </c>
      <c r="AS568" s="66" t="s">
        <v>1733</v>
      </c>
    </row>
    <row r="569" spans="1:45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18" t="s">
        <v>1621</v>
      </c>
      <c r="AP569" s="18"/>
      <c r="AQ569" s="18"/>
      <c r="AR569" s="65" t="s">
        <v>2269</v>
      </c>
      <c r="AS569" s="66" t="s">
        <v>1733</v>
      </c>
    </row>
    <row r="570" spans="1:45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18" t="s">
        <v>1622</v>
      </c>
      <c r="AP570" s="18" t="s">
        <v>743</v>
      </c>
      <c r="AQ570" s="18" t="s">
        <v>755</v>
      </c>
      <c r="AR570" s="65" t="s">
        <v>2270</v>
      </c>
      <c r="AS570" s="66" t="s">
        <v>1733</v>
      </c>
    </row>
    <row r="571" spans="1:45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18" t="s">
        <v>1623</v>
      </c>
      <c r="AP571" s="18"/>
      <c r="AQ571" s="18"/>
      <c r="AR571" s="65" t="s">
        <v>2271</v>
      </c>
      <c r="AS571" s="66" t="s">
        <v>1733</v>
      </c>
    </row>
    <row r="572" spans="1:45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18" t="s">
        <v>1624</v>
      </c>
      <c r="AP572" s="18" t="s">
        <v>743</v>
      </c>
      <c r="AQ572" s="18" t="s">
        <v>747</v>
      </c>
      <c r="AR572" s="65" t="s">
        <v>2272</v>
      </c>
      <c r="AS572" s="66" t="s">
        <v>1733</v>
      </c>
    </row>
    <row r="573" spans="1:45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18" t="s">
        <v>1625</v>
      </c>
      <c r="AP573" s="18" t="s">
        <v>743</v>
      </c>
      <c r="AQ573" s="18" t="s">
        <v>750</v>
      </c>
      <c r="AR573" s="65" t="s">
        <v>2273</v>
      </c>
      <c r="AS573" s="66" t="s">
        <v>1733</v>
      </c>
    </row>
    <row r="574" spans="1:45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18" t="s">
        <v>1626</v>
      </c>
      <c r="AP574" s="18"/>
      <c r="AQ574" s="18"/>
      <c r="AR574" s="65" t="s">
        <v>2274</v>
      </c>
      <c r="AS574" s="66" t="s">
        <v>1733</v>
      </c>
    </row>
    <row r="575" spans="1:45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18" t="s">
        <v>1627</v>
      </c>
      <c r="AP575" s="18"/>
      <c r="AQ575" s="18"/>
      <c r="AR575" s="65" t="s">
        <v>2275</v>
      </c>
      <c r="AS575" s="66" t="s">
        <v>1733</v>
      </c>
    </row>
    <row r="576" spans="1:45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18" t="s">
        <v>1628</v>
      </c>
      <c r="AP576" s="18"/>
      <c r="AQ576" s="18"/>
      <c r="AR576" s="65" t="s">
        <v>2276</v>
      </c>
      <c r="AS576" s="66" t="s">
        <v>1739</v>
      </c>
    </row>
    <row r="577" spans="1:45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18" t="s">
        <v>1629</v>
      </c>
      <c r="AP577" s="18"/>
      <c r="AQ577" s="18"/>
      <c r="AR577" s="65" t="s">
        <v>2277</v>
      </c>
      <c r="AS577" s="66" t="s">
        <v>1733</v>
      </c>
    </row>
    <row r="578" spans="1:45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18" t="s">
        <v>1630</v>
      </c>
      <c r="AP578" s="18"/>
      <c r="AQ578" s="18"/>
      <c r="AR578" s="65" t="s">
        <v>2278</v>
      </c>
      <c r="AS578" s="66" t="s">
        <v>1733</v>
      </c>
    </row>
    <row r="579" spans="1:45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18" t="s">
        <v>1631</v>
      </c>
      <c r="AP579" s="18"/>
      <c r="AQ579" s="18"/>
      <c r="AR579" s="65" t="s">
        <v>2279</v>
      </c>
      <c r="AS579" s="66" t="s">
        <v>1733</v>
      </c>
    </row>
    <row r="580" spans="1:45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18" t="s">
        <v>1632</v>
      </c>
      <c r="AP580" s="18" t="s">
        <v>743</v>
      </c>
      <c r="AQ580" s="18" t="s">
        <v>749</v>
      </c>
      <c r="AR580" s="65" t="s">
        <v>2280</v>
      </c>
      <c r="AS580" s="66" t="s">
        <v>1733</v>
      </c>
    </row>
    <row r="581" spans="1:45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18" t="s">
        <v>1633</v>
      </c>
      <c r="AP581" s="18"/>
      <c r="AQ581" s="18"/>
      <c r="AR581" s="65" t="s">
        <v>2281</v>
      </c>
      <c r="AS581" s="66" t="s">
        <v>1733</v>
      </c>
    </row>
    <row r="582" spans="1:45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18" t="s">
        <v>1634</v>
      </c>
      <c r="AP582" s="18"/>
      <c r="AQ582" s="18"/>
      <c r="AR582" s="65" t="s">
        <v>2282</v>
      </c>
      <c r="AS582" s="66" t="s">
        <v>1733</v>
      </c>
    </row>
    <row r="583" spans="1:45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18" t="s">
        <v>1635</v>
      </c>
      <c r="AP583" s="18"/>
      <c r="AQ583" s="18"/>
      <c r="AR583" s="65" t="s">
        <v>2283</v>
      </c>
      <c r="AS583" s="66" t="s">
        <v>1733</v>
      </c>
    </row>
    <row r="584" spans="1:45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18" t="s">
        <v>1636</v>
      </c>
      <c r="AP584" s="18"/>
      <c r="AQ584" s="18"/>
      <c r="AR584" s="65" t="s">
        <v>949</v>
      </c>
      <c r="AS584" s="66" t="s">
        <v>1876</v>
      </c>
    </row>
    <row r="585" spans="1:45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18" t="s">
        <v>1637</v>
      </c>
      <c r="AP585" s="18"/>
      <c r="AQ585" s="18"/>
      <c r="AR585" s="65" t="s">
        <v>1034</v>
      </c>
      <c r="AS585" s="66" t="s">
        <v>1876</v>
      </c>
    </row>
    <row r="586" spans="1:45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18" t="s">
        <v>1638</v>
      </c>
      <c r="AP586" s="18" t="s">
        <v>743</v>
      </c>
      <c r="AQ586" s="18" t="s">
        <v>747</v>
      </c>
      <c r="AR586" s="65" t="s">
        <v>2284</v>
      </c>
      <c r="AS586" s="66" t="s">
        <v>1733</v>
      </c>
    </row>
    <row r="587" spans="1:45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18" t="s">
        <v>1639</v>
      </c>
      <c r="AP587" s="18" t="s">
        <v>743</v>
      </c>
      <c r="AQ587" s="18" t="s">
        <v>752</v>
      </c>
      <c r="AR587" s="65" t="s">
        <v>2285</v>
      </c>
      <c r="AS587" s="66" t="s">
        <v>1733</v>
      </c>
    </row>
    <row r="588" spans="1:45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18" t="s">
        <v>1640</v>
      </c>
      <c r="AP588" s="18" t="s">
        <v>743</v>
      </c>
      <c r="AQ588" s="18" t="s">
        <v>750</v>
      </c>
      <c r="AR588" s="65" t="s">
        <v>2286</v>
      </c>
      <c r="AS588" s="66" t="s">
        <v>1733</v>
      </c>
    </row>
    <row r="589" spans="1:45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18" t="s">
        <v>1641</v>
      </c>
      <c r="AP589" s="18" t="s">
        <v>743</v>
      </c>
      <c r="AQ589" s="18" t="s">
        <v>748</v>
      </c>
      <c r="AR589" s="65" t="s">
        <v>2287</v>
      </c>
      <c r="AS589" s="66" t="s">
        <v>1733</v>
      </c>
    </row>
    <row r="590" spans="1:45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18" t="s">
        <v>1642</v>
      </c>
      <c r="AP590" s="18" t="s">
        <v>743</v>
      </c>
      <c r="AQ590" s="18" t="s">
        <v>747</v>
      </c>
      <c r="AR590" s="65" t="s">
        <v>1035</v>
      </c>
      <c r="AS590" s="66" t="s">
        <v>1876</v>
      </c>
    </row>
    <row r="591" spans="1:45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18" t="s">
        <v>1643</v>
      </c>
      <c r="AP591" s="18" t="s">
        <v>743</v>
      </c>
      <c r="AQ591" s="18" t="s">
        <v>754</v>
      </c>
      <c r="AR591" s="65" t="s">
        <v>950</v>
      </c>
      <c r="AS591" s="66" t="s">
        <v>1876</v>
      </c>
    </row>
    <row r="592" spans="1:45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18" t="s">
        <v>1644</v>
      </c>
      <c r="AP592" s="18"/>
      <c r="AQ592" s="18"/>
      <c r="AR592" s="65" t="s">
        <v>1036</v>
      </c>
      <c r="AS592" s="66" t="s">
        <v>1876</v>
      </c>
    </row>
    <row r="593" spans="1:45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18" t="s">
        <v>1645</v>
      </c>
      <c r="AP593" s="18" t="s">
        <v>743</v>
      </c>
      <c r="AQ593" s="18" t="s">
        <v>748</v>
      </c>
      <c r="AR593" s="65" t="s">
        <v>951</v>
      </c>
      <c r="AS593" s="66" t="s">
        <v>1876</v>
      </c>
    </row>
    <row r="594" spans="1:45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18" t="s">
        <v>1646</v>
      </c>
      <c r="AP594" s="18" t="s">
        <v>743</v>
      </c>
      <c r="AQ594" s="18" t="s">
        <v>758</v>
      </c>
      <c r="AR594" s="65" t="s">
        <v>952</v>
      </c>
      <c r="AS594" s="66" t="s">
        <v>1876</v>
      </c>
    </row>
    <row r="595" spans="1:45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18" t="s">
        <v>1647</v>
      </c>
      <c r="AP595" s="18" t="s">
        <v>743</v>
      </c>
      <c r="AQ595" s="18" t="s">
        <v>748</v>
      </c>
      <c r="AR595" s="65" t="s">
        <v>953</v>
      </c>
      <c r="AS595" s="66" t="s">
        <v>1876</v>
      </c>
    </row>
    <row r="596" spans="1:45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18" t="s">
        <v>1648</v>
      </c>
      <c r="AP596" s="18"/>
      <c r="AQ596" s="18"/>
      <c r="AR596" s="65" t="s">
        <v>954</v>
      </c>
      <c r="AS596" s="66" t="s">
        <v>1876</v>
      </c>
    </row>
    <row r="597" spans="1:45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18" t="s">
        <v>1649</v>
      </c>
      <c r="AP597" s="18" t="s">
        <v>743</v>
      </c>
      <c r="AQ597" s="18" t="s">
        <v>750</v>
      </c>
      <c r="AR597" s="65" t="s">
        <v>955</v>
      </c>
      <c r="AS597" s="66" t="s">
        <v>1876</v>
      </c>
    </row>
    <row r="598" spans="1:45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18" t="s">
        <v>1650</v>
      </c>
      <c r="AP598" s="18"/>
      <c r="AQ598" s="18"/>
      <c r="AR598" s="65" t="s">
        <v>1037</v>
      </c>
      <c r="AS598" s="66" t="s">
        <v>1876</v>
      </c>
    </row>
    <row r="599" spans="1:45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18" t="s">
        <v>1651</v>
      </c>
      <c r="AP599" s="18" t="s">
        <v>743</v>
      </c>
      <c r="AQ599" s="18" t="s">
        <v>750</v>
      </c>
      <c r="AR599" s="65" t="s">
        <v>956</v>
      </c>
      <c r="AS599" s="66" t="s">
        <v>1876</v>
      </c>
    </row>
    <row r="600" spans="1:45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18" t="s">
        <v>1652</v>
      </c>
      <c r="AP600" s="18"/>
      <c r="AQ600" s="18"/>
      <c r="AR600" s="65" t="s">
        <v>957</v>
      </c>
      <c r="AS600" s="66" t="s">
        <v>1876</v>
      </c>
    </row>
    <row r="601" spans="1:45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18" t="s">
        <v>1653</v>
      </c>
      <c r="AP601" s="18" t="s">
        <v>743</v>
      </c>
      <c r="AQ601" s="18" t="s">
        <v>749</v>
      </c>
      <c r="AR601" s="65" t="s">
        <v>958</v>
      </c>
      <c r="AS601" s="66" t="s">
        <v>1876</v>
      </c>
    </row>
    <row r="602" spans="1:45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18" t="s">
        <v>1654</v>
      </c>
      <c r="AP602" s="18"/>
      <c r="AQ602" s="18"/>
      <c r="AR602" s="65" t="s">
        <v>1038</v>
      </c>
      <c r="AS602" s="66" t="s">
        <v>1876</v>
      </c>
    </row>
    <row r="603" spans="1:45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18" t="s">
        <v>1655</v>
      </c>
      <c r="AP603" s="18" t="s">
        <v>743</v>
      </c>
      <c r="AQ603" s="18" t="s">
        <v>750</v>
      </c>
      <c r="AR603" s="65" t="s">
        <v>2288</v>
      </c>
      <c r="AS603" s="66" t="s">
        <v>1733</v>
      </c>
    </row>
    <row r="604" spans="1:45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18" t="s">
        <v>1656</v>
      </c>
      <c r="AP604" s="18" t="s">
        <v>743</v>
      </c>
      <c r="AQ604" s="18" t="s">
        <v>756</v>
      </c>
      <c r="AR604" s="65" t="s">
        <v>2289</v>
      </c>
      <c r="AS604" s="66" t="s">
        <v>1733</v>
      </c>
    </row>
    <row r="605" spans="1:45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18" t="s">
        <v>1657</v>
      </c>
      <c r="AP605" s="18" t="s">
        <v>743</v>
      </c>
      <c r="AQ605" s="18" t="s">
        <v>751</v>
      </c>
      <c r="AR605" s="65" t="s">
        <v>2290</v>
      </c>
      <c r="AS605" s="66" t="s">
        <v>1733</v>
      </c>
    </row>
    <row r="606" spans="1:45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18" t="s">
        <v>1658</v>
      </c>
      <c r="AP606" s="18" t="s">
        <v>743</v>
      </c>
      <c r="AQ606" s="18" t="s">
        <v>744</v>
      </c>
      <c r="AR606" s="65" t="s">
        <v>2291</v>
      </c>
      <c r="AS606" s="66" t="s">
        <v>1733</v>
      </c>
    </row>
    <row r="607" spans="1:45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18" t="s">
        <v>1659</v>
      </c>
      <c r="AP607" s="18"/>
      <c r="AQ607" s="18"/>
      <c r="AR607" s="65" t="s">
        <v>2292</v>
      </c>
      <c r="AS607" s="66" t="s">
        <v>1733</v>
      </c>
    </row>
    <row r="608" spans="1:45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18" t="s">
        <v>1660</v>
      </c>
      <c r="AP608" s="18" t="s">
        <v>743</v>
      </c>
      <c r="AQ608" s="18" t="s">
        <v>750</v>
      </c>
      <c r="AR608" s="65" t="s">
        <v>2293</v>
      </c>
      <c r="AS608" s="66" t="s">
        <v>1733</v>
      </c>
    </row>
    <row r="609" spans="1:45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18" t="s">
        <v>1661</v>
      </c>
      <c r="AP609" s="18" t="s">
        <v>743</v>
      </c>
      <c r="AQ609" s="18" t="s">
        <v>755</v>
      </c>
      <c r="AR609" s="65" t="s">
        <v>2294</v>
      </c>
      <c r="AS609" s="66" t="s">
        <v>1733</v>
      </c>
    </row>
    <row r="610" spans="1:45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18" t="s">
        <v>1662</v>
      </c>
      <c r="AP610" s="18"/>
      <c r="AQ610" s="18"/>
      <c r="AR610" s="65" t="s">
        <v>2295</v>
      </c>
      <c r="AS610" s="66" t="s">
        <v>1733</v>
      </c>
    </row>
    <row r="611" spans="1:45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18" t="s">
        <v>1663</v>
      </c>
      <c r="AP611" s="18" t="s">
        <v>743</v>
      </c>
      <c r="AQ611" s="18" t="s">
        <v>750</v>
      </c>
      <c r="AR611" s="65" t="s">
        <v>2296</v>
      </c>
      <c r="AS611" s="66" t="s">
        <v>1733</v>
      </c>
    </row>
    <row r="612" spans="1:45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18" t="s">
        <v>1664</v>
      </c>
      <c r="AP612" s="18"/>
      <c r="AQ612" s="18"/>
      <c r="AR612" s="65" t="s">
        <v>2297</v>
      </c>
      <c r="AS612" s="66" t="s">
        <v>1733</v>
      </c>
    </row>
    <row r="613" spans="1:45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18" t="s">
        <v>1665</v>
      </c>
      <c r="AP613" s="18" t="s">
        <v>743</v>
      </c>
      <c r="AQ613" s="18" t="s">
        <v>745</v>
      </c>
      <c r="AR613" s="65" t="s">
        <v>2298</v>
      </c>
      <c r="AS613" s="66" t="s">
        <v>1739</v>
      </c>
    </row>
    <row r="614" spans="1:45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18" t="s">
        <v>1666</v>
      </c>
      <c r="AP614" s="18" t="s">
        <v>743</v>
      </c>
      <c r="AQ614" s="18" t="s">
        <v>750</v>
      </c>
      <c r="AR614" s="65" t="s">
        <v>2299</v>
      </c>
      <c r="AS614" s="66" t="s">
        <v>1739</v>
      </c>
    </row>
    <row r="615" spans="1:45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18" t="s">
        <v>1667</v>
      </c>
      <c r="AP615" s="18"/>
      <c r="AQ615" s="18"/>
      <c r="AR615" s="65" t="s">
        <v>2300</v>
      </c>
      <c r="AS615" s="66" t="s">
        <v>1733</v>
      </c>
    </row>
    <row r="616" spans="1:45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18" t="s">
        <v>1668</v>
      </c>
      <c r="AP616" s="18" t="s">
        <v>743</v>
      </c>
      <c r="AQ616" s="18" t="s">
        <v>755</v>
      </c>
      <c r="AR616" s="65" t="s">
        <v>2301</v>
      </c>
      <c r="AS616" s="66" t="s">
        <v>1733</v>
      </c>
    </row>
    <row r="617" spans="1:45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18" t="s">
        <v>1669</v>
      </c>
      <c r="AP617" s="18" t="s">
        <v>743</v>
      </c>
      <c r="AQ617" s="18" t="s">
        <v>755</v>
      </c>
      <c r="AR617" s="65" t="s">
        <v>2302</v>
      </c>
      <c r="AS617" s="66" t="s">
        <v>1733</v>
      </c>
    </row>
    <row r="618" spans="1:45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18" t="s">
        <v>1670</v>
      </c>
      <c r="AP618" s="18"/>
      <c r="AQ618" s="18"/>
      <c r="AR618" s="65" t="s">
        <v>959</v>
      </c>
      <c r="AS618" s="66" t="s">
        <v>1876</v>
      </c>
    </row>
    <row r="619" spans="1:45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18" t="s">
        <v>1671</v>
      </c>
      <c r="AP619" s="18" t="s">
        <v>743</v>
      </c>
      <c r="AQ619" s="18" t="s">
        <v>753</v>
      </c>
      <c r="AR619" s="65" t="s">
        <v>2303</v>
      </c>
      <c r="AS619" s="66" t="s">
        <v>1733</v>
      </c>
    </row>
    <row r="620" spans="1:45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18" t="s">
        <v>1672</v>
      </c>
      <c r="AP620" s="18" t="s">
        <v>743</v>
      </c>
      <c r="AQ620" s="18" t="s">
        <v>754</v>
      </c>
      <c r="AR620" s="65" t="s">
        <v>2304</v>
      </c>
      <c r="AS620" s="66" t="s">
        <v>1733</v>
      </c>
    </row>
    <row r="621" spans="1:45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18" t="s">
        <v>1673</v>
      </c>
      <c r="AP621" s="18"/>
      <c r="AQ621" s="18"/>
      <c r="AR621" s="65" t="s">
        <v>2305</v>
      </c>
      <c r="AS621" s="66" t="s">
        <v>1733</v>
      </c>
    </row>
    <row r="622" spans="1:45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18" t="s">
        <v>1674</v>
      </c>
      <c r="AP622" s="18"/>
      <c r="AQ622" s="18"/>
      <c r="AR622" s="65" t="s">
        <v>2306</v>
      </c>
      <c r="AS622" s="66" t="s">
        <v>1733</v>
      </c>
    </row>
    <row r="623" spans="1:45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18" t="s">
        <v>1675</v>
      </c>
      <c r="AP623" s="18"/>
      <c r="AQ623" s="18"/>
      <c r="AR623" s="65" t="s">
        <v>2307</v>
      </c>
      <c r="AS623" s="66" t="s">
        <v>1733</v>
      </c>
    </row>
    <row r="624" spans="1:45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18" t="s">
        <v>1676</v>
      </c>
      <c r="AP624" s="18"/>
      <c r="AQ624" s="18"/>
      <c r="AR624" s="65" t="s">
        <v>2308</v>
      </c>
      <c r="AS624" s="66" t="s">
        <v>1733</v>
      </c>
    </row>
    <row r="625" spans="1:45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18" t="s">
        <v>1677</v>
      </c>
      <c r="AP625" s="18"/>
      <c r="AQ625" s="18"/>
      <c r="AR625" s="65" t="s">
        <v>2309</v>
      </c>
      <c r="AS625" s="66" t="s">
        <v>1733</v>
      </c>
    </row>
    <row r="626" spans="1:45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18" t="s">
        <v>1678</v>
      </c>
      <c r="AP626" s="18"/>
      <c r="AQ626" s="18"/>
      <c r="AR626" s="65" t="s">
        <v>2310</v>
      </c>
      <c r="AS626" s="66" t="s">
        <v>1733</v>
      </c>
    </row>
    <row r="627" spans="1:45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18" t="s">
        <v>1679</v>
      </c>
      <c r="AP627" s="18"/>
      <c r="AQ627" s="18"/>
      <c r="AR627" s="65" t="s">
        <v>2311</v>
      </c>
      <c r="AS627" s="66" t="s">
        <v>1733</v>
      </c>
    </row>
    <row r="628" spans="1:45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18" t="s">
        <v>1680</v>
      </c>
      <c r="AP628" s="18" t="s">
        <v>743</v>
      </c>
      <c r="AQ628" s="18" t="s">
        <v>752</v>
      </c>
      <c r="AR628" s="65" t="s">
        <v>2312</v>
      </c>
      <c r="AS628" s="66" t="s">
        <v>1733</v>
      </c>
    </row>
    <row r="629" spans="1:45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18" t="s">
        <v>1681</v>
      </c>
      <c r="AP629" s="18" t="s">
        <v>743</v>
      </c>
      <c r="AQ629" s="18" t="s">
        <v>753</v>
      </c>
      <c r="AR629" s="65" t="s">
        <v>2313</v>
      </c>
      <c r="AS629" s="66" t="s">
        <v>1733</v>
      </c>
    </row>
    <row r="630" spans="1:45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18" t="s">
        <v>1682</v>
      </c>
      <c r="AP630" s="18"/>
      <c r="AQ630" s="18"/>
      <c r="AR630" s="65" t="s">
        <v>2314</v>
      </c>
      <c r="AS630" s="66" t="s">
        <v>1733</v>
      </c>
    </row>
    <row r="631" spans="1:45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18" t="s">
        <v>1683</v>
      </c>
      <c r="AP631" s="18"/>
      <c r="AQ631" s="18"/>
      <c r="AR631" s="65" t="s">
        <v>960</v>
      </c>
      <c r="AS631" s="66" t="s">
        <v>1827</v>
      </c>
    </row>
    <row r="632" spans="1:45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18" t="s">
        <v>1684</v>
      </c>
      <c r="AP632" s="18"/>
      <c r="AQ632" s="18"/>
      <c r="AR632" s="65" t="s">
        <v>961</v>
      </c>
      <c r="AS632" s="66" t="s">
        <v>1827</v>
      </c>
    </row>
    <row r="633" spans="1:45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18" t="s">
        <v>1685</v>
      </c>
      <c r="AP633" s="18" t="s">
        <v>743</v>
      </c>
      <c r="AQ633" s="18" t="s">
        <v>753</v>
      </c>
      <c r="AR633" s="65" t="s">
        <v>2315</v>
      </c>
      <c r="AS633" s="66" t="s">
        <v>1733</v>
      </c>
    </row>
    <row r="634" spans="1:45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18" t="s">
        <v>1686</v>
      </c>
      <c r="AP634" s="18" t="s">
        <v>743</v>
      </c>
      <c r="AQ634" s="18" t="s">
        <v>749</v>
      </c>
      <c r="AR634" s="65" t="s">
        <v>2316</v>
      </c>
      <c r="AS634" s="66" t="s">
        <v>1733</v>
      </c>
    </row>
    <row r="635" spans="1:45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18" t="s">
        <v>1687</v>
      </c>
      <c r="AP635" s="18" t="s">
        <v>743</v>
      </c>
      <c r="AQ635" s="18" t="s">
        <v>750</v>
      </c>
      <c r="AR635" s="65" t="s">
        <v>2317</v>
      </c>
      <c r="AS635" s="66" t="s">
        <v>1733</v>
      </c>
    </row>
    <row r="636" spans="1:45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18" t="s">
        <v>1688</v>
      </c>
      <c r="AP636" s="18" t="s">
        <v>743</v>
      </c>
      <c r="AQ636" s="18" t="s">
        <v>746</v>
      </c>
      <c r="AR636" s="65" t="s">
        <v>2318</v>
      </c>
      <c r="AS636" s="66" t="s">
        <v>1733</v>
      </c>
    </row>
    <row r="637" spans="1:45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18" t="s">
        <v>1689</v>
      </c>
      <c r="AP637" s="18" t="s">
        <v>743</v>
      </c>
      <c r="AQ637" s="18" t="s">
        <v>757</v>
      </c>
      <c r="AR637" s="65" t="s">
        <v>2319</v>
      </c>
      <c r="AS637" s="66" t="s">
        <v>1733</v>
      </c>
    </row>
    <row r="638" spans="1:45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18" t="s">
        <v>1690</v>
      </c>
      <c r="AP638" s="18" t="s">
        <v>743</v>
      </c>
      <c r="AQ638" s="18" t="s">
        <v>746</v>
      </c>
      <c r="AR638" s="65" t="s">
        <v>2320</v>
      </c>
      <c r="AS638" s="66" t="s">
        <v>1733</v>
      </c>
    </row>
    <row r="639" spans="1:45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18" t="s">
        <v>1691</v>
      </c>
      <c r="AP639" s="18"/>
      <c r="AQ639" s="18"/>
      <c r="AR639" s="65" t="s">
        <v>2321</v>
      </c>
      <c r="AS639" s="66" t="s">
        <v>1733</v>
      </c>
    </row>
    <row r="640" spans="1:45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18" t="s">
        <v>1692</v>
      </c>
      <c r="AP640" s="18"/>
      <c r="AQ640" s="18"/>
      <c r="AR640" s="65" t="s">
        <v>2322</v>
      </c>
      <c r="AS640" s="66" t="s">
        <v>1733</v>
      </c>
    </row>
    <row r="641" spans="1:45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19" t="s">
        <v>1693</v>
      </c>
      <c r="AP641" s="19"/>
      <c r="AQ641" s="19"/>
      <c r="AR641" s="65" t="s">
        <v>2323</v>
      </c>
      <c r="AS641" s="66" t="s">
        <v>1733</v>
      </c>
    </row>
    <row r="642" spans="1:45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18" t="s">
        <v>946</v>
      </c>
      <c r="AP642" s="18"/>
      <c r="AQ642" s="18"/>
      <c r="AR642" s="65" t="s">
        <v>2324</v>
      </c>
      <c r="AS642" s="66" t="s">
        <v>1733</v>
      </c>
    </row>
    <row r="643" spans="1:45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18" t="s">
        <v>983</v>
      </c>
      <c r="AP643" s="18"/>
      <c r="AQ643" s="18"/>
      <c r="AR643" s="65" t="s">
        <v>2325</v>
      </c>
      <c r="AS643" s="66" t="s">
        <v>1733</v>
      </c>
    </row>
    <row r="644" spans="1:45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18" t="s">
        <v>984</v>
      </c>
      <c r="AP644" s="18"/>
      <c r="AQ644" s="18"/>
      <c r="AR644" s="65" t="s">
        <v>2326</v>
      </c>
      <c r="AS644" s="66" t="s">
        <v>1733</v>
      </c>
    </row>
    <row r="645" spans="1:45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18" t="s">
        <v>1022</v>
      </c>
      <c r="AP645" s="18"/>
      <c r="AQ645" s="18"/>
      <c r="AR645" s="65" t="s">
        <v>2327</v>
      </c>
      <c r="AS645" s="66" t="s">
        <v>1733</v>
      </c>
    </row>
    <row r="646" spans="1:45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18" t="s">
        <v>915</v>
      </c>
      <c r="AP646" s="18"/>
      <c r="AQ646" s="18"/>
      <c r="AR646" s="65" t="s">
        <v>2328</v>
      </c>
      <c r="AS646" s="66" t="s">
        <v>1733</v>
      </c>
    </row>
    <row r="647" spans="1:45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19" t="s">
        <v>1694</v>
      </c>
      <c r="AP647" s="19"/>
      <c r="AQ647" s="19"/>
      <c r="AR647" s="65" t="s">
        <v>2329</v>
      </c>
      <c r="AS647" s="66" t="s">
        <v>1739</v>
      </c>
    </row>
    <row r="648" spans="1:45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18" t="s">
        <v>927</v>
      </c>
      <c r="AP648" s="18"/>
      <c r="AQ648" s="18"/>
      <c r="AR648" s="65" t="s">
        <v>2330</v>
      </c>
      <c r="AS648" s="66" t="s">
        <v>1739</v>
      </c>
    </row>
    <row r="649" spans="1:45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18" t="s">
        <v>931</v>
      </c>
      <c r="AP649" s="18"/>
      <c r="AQ649" s="18"/>
      <c r="AR649" s="65" t="s">
        <v>2331</v>
      </c>
      <c r="AS649" s="66" t="s">
        <v>1733</v>
      </c>
    </row>
    <row r="650" spans="1:45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18" t="s">
        <v>933</v>
      </c>
      <c r="AP650" s="18"/>
      <c r="AQ650" s="18"/>
      <c r="AR650" s="65" t="s">
        <v>2332</v>
      </c>
      <c r="AS650" s="66" t="s">
        <v>1733</v>
      </c>
    </row>
    <row r="651" spans="1:45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18" t="s">
        <v>934</v>
      </c>
      <c r="AP651" s="18"/>
      <c r="AQ651" s="18"/>
      <c r="AR651" s="65" t="s">
        <v>2333</v>
      </c>
      <c r="AS651" s="66" t="s">
        <v>1733</v>
      </c>
    </row>
    <row r="652" spans="1:45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18" t="s">
        <v>935</v>
      </c>
      <c r="AP652" s="18"/>
      <c r="AQ652" s="18"/>
      <c r="AR652" s="65" t="s">
        <v>2334</v>
      </c>
      <c r="AS652" s="66" t="s">
        <v>1733</v>
      </c>
    </row>
    <row r="653" spans="1:45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18" t="s">
        <v>941</v>
      </c>
      <c r="AP653" s="18"/>
      <c r="AQ653" s="18"/>
      <c r="AR653" s="65" t="s">
        <v>962</v>
      </c>
      <c r="AS653" s="66" t="s">
        <v>2335</v>
      </c>
    </row>
    <row r="654" spans="1:45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18" t="s">
        <v>942</v>
      </c>
      <c r="AP654" s="18"/>
      <c r="AQ654" s="18"/>
      <c r="AR654" s="65" t="s">
        <v>2336</v>
      </c>
      <c r="AS654" s="66" t="s">
        <v>1733</v>
      </c>
    </row>
    <row r="655" spans="1:45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18" t="s">
        <v>1033</v>
      </c>
      <c r="AP655" s="18"/>
      <c r="AQ655" s="18"/>
      <c r="AR655" s="65" t="s">
        <v>2337</v>
      </c>
      <c r="AS655" s="66" t="s">
        <v>1733</v>
      </c>
    </row>
    <row r="656" spans="1:45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18" t="s">
        <v>943</v>
      </c>
      <c r="AP656" s="18"/>
      <c r="AQ656" s="18"/>
      <c r="AR656" s="65" t="s">
        <v>2338</v>
      </c>
      <c r="AS656" s="66" t="s">
        <v>1733</v>
      </c>
    </row>
    <row r="657" spans="1:45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18" t="s">
        <v>947</v>
      </c>
      <c r="AP657" s="18"/>
      <c r="AQ657" s="18"/>
      <c r="AR657" s="65" t="s">
        <v>2339</v>
      </c>
      <c r="AS657" s="66" t="s">
        <v>1733</v>
      </c>
    </row>
    <row r="658" spans="1:45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18" t="s">
        <v>948</v>
      </c>
      <c r="AP658" s="18"/>
      <c r="AQ658" s="18"/>
      <c r="AR658" s="65" t="s">
        <v>963</v>
      </c>
      <c r="AS658" s="66" t="s">
        <v>1876</v>
      </c>
    </row>
    <row r="659" spans="1:45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18" t="s">
        <v>960</v>
      </c>
      <c r="AP659" s="18"/>
      <c r="AQ659" s="18"/>
      <c r="AR659" s="65" t="s">
        <v>2340</v>
      </c>
      <c r="AS659" s="66" t="s">
        <v>1733</v>
      </c>
    </row>
    <row r="660" spans="1:45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18" t="s">
        <v>961</v>
      </c>
      <c r="AP660" s="18"/>
      <c r="AQ660" s="18"/>
      <c r="AR660" s="65" t="s">
        <v>2341</v>
      </c>
      <c r="AS660" s="66" t="s">
        <v>1739</v>
      </c>
    </row>
    <row r="661" spans="1:45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18" t="s">
        <v>989</v>
      </c>
      <c r="AP661" s="18"/>
      <c r="AQ661" s="18"/>
      <c r="AR661" s="65" t="s">
        <v>2342</v>
      </c>
      <c r="AS661" s="66" t="s">
        <v>1733</v>
      </c>
    </row>
    <row r="662" spans="1:45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18" t="s">
        <v>994</v>
      </c>
      <c r="AP662" s="18"/>
      <c r="AQ662" s="18"/>
      <c r="AR662" s="65" t="s">
        <v>2343</v>
      </c>
      <c r="AS662" s="66" t="s">
        <v>1733</v>
      </c>
    </row>
    <row r="663" spans="1:45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18" t="s">
        <v>997</v>
      </c>
      <c r="AP663" s="18"/>
      <c r="AQ663" s="18"/>
      <c r="AR663" s="65" t="s">
        <v>2344</v>
      </c>
      <c r="AS663" s="66" t="s">
        <v>1739</v>
      </c>
    </row>
    <row r="664" spans="1:45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18" t="s">
        <v>1000</v>
      </c>
      <c r="AP664" s="18"/>
      <c r="AQ664" s="18"/>
      <c r="AR664" s="65" t="s">
        <v>2345</v>
      </c>
      <c r="AS664" s="66" t="s">
        <v>1739</v>
      </c>
    </row>
    <row r="665" spans="1:45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18" t="s">
        <v>1001</v>
      </c>
      <c r="AP665" s="18"/>
      <c r="AQ665" s="18"/>
      <c r="AR665" s="65" t="s">
        <v>2346</v>
      </c>
      <c r="AS665" s="66" t="s">
        <v>1739</v>
      </c>
    </row>
    <row r="666" spans="1:45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18" t="s">
        <v>1002</v>
      </c>
      <c r="AP666" s="18"/>
      <c r="AQ666" s="18"/>
      <c r="AR666" s="65" t="s">
        <v>2347</v>
      </c>
      <c r="AS666" s="66" t="s">
        <v>1739</v>
      </c>
    </row>
    <row r="667" spans="1:45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18" t="s">
        <v>1003</v>
      </c>
      <c r="AP667" s="18"/>
      <c r="AQ667" s="18"/>
      <c r="AR667" s="65" t="s">
        <v>2348</v>
      </c>
      <c r="AS667" s="66" t="s">
        <v>1739</v>
      </c>
    </row>
    <row r="668" spans="1:45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18" t="s">
        <v>1005</v>
      </c>
      <c r="AP668" s="18"/>
      <c r="AQ668" s="18"/>
      <c r="AR668" s="65" t="s">
        <v>2349</v>
      </c>
      <c r="AS668" s="66" t="s">
        <v>1739</v>
      </c>
    </row>
    <row r="669" spans="1:45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18" t="s">
        <v>1006</v>
      </c>
      <c r="AP669" s="18"/>
      <c r="AQ669" s="18"/>
      <c r="AR669" s="65" t="s">
        <v>2350</v>
      </c>
      <c r="AS669" s="66" t="s">
        <v>1733</v>
      </c>
    </row>
    <row r="670" spans="1:45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18" t="s">
        <v>1045</v>
      </c>
      <c r="AP670" s="18"/>
      <c r="AQ670" s="18"/>
      <c r="AR670" s="65" t="s">
        <v>2351</v>
      </c>
      <c r="AS670" s="66" t="s">
        <v>1733</v>
      </c>
    </row>
    <row r="671" spans="1:45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18" t="s">
        <v>1007</v>
      </c>
      <c r="AP671" s="18"/>
      <c r="AQ671" s="18"/>
      <c r="AR671" s="65" t="s">
        <v>2352</v>
      </c>
      <c r="AS671" s="66" t="s">
        <v>1739</v>
      </c>
    </row>
    <row r="672" spans="1:45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18" t="s">
        <v>1010</v>
      </c>
      <c r="AP672" s="18"/>
      <c r="AQ672" s="18"/>
      <c r="AR672" s="65" t="s">
        <v>2353</v>
      </c>
      <c r="AS672" s="66" t="s">
        <v>1733</v>
      </c>
    </row>
    <row r="673" spans="1:45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18" t="s">
        <v>1020</v>
      </c>
      <c r="AP673" s="18"/>
      <c r="AQ673" s="18"/>
      <c r="AR673" s="65" t="s">
        <v>2354</v>
      </c>
      <c r="AS673" s="66" t="s">
        <v>1733</v>
      </c>
    </row>
    <row r="674" spans="1:45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18" t="s">
        <v>1021</v>
      </c>
      <c r="AP674" s="18"/>
      <c r="AQ674" s="18"/>
      <c r="AR674" s="65" t="s">
        <v>2355</v>
      </c>
      <c r="AS674" s="66" t="s">
        <v>1733</v>
      </c>
    </row>
    <row r="675" spans="1:45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18" t="s">
        <v>1023</v>
      </c>
      <c r="AP675" s="18"/>
      <c r="AQ675" s="18"/>
      <c r="AR675" s="65" t="s">
        <v>2356</v>
      </c>
      <c r="AS675" s="66" t="s">
        <v>1733</v>
      </c>
    </row>
    <row r="676" spans="1:45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18" t="s">
        <v>1024</v>
      </c>
      <c r="AP676" s="18"/>
      <c r="AQ676" s="18"/>
      <c r="AR676" s="65" t="s">
        <v>964</v>
      </c>
      <c r="AS676" s="66" t="s">
        <v>1876</v>
      </c>
    </row>
    <row r="677" spans="1:45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18" t="s">
        <v>1025</v>
      </c>
      <c r="AP677" s="18"/>
      <c r="AQ677" s="18"/>
      <c r="AR677" s="65" t="s">
        <v>965</v>
      </c>
      <c r="AS677" s="66" t="s">
        <v>1876</v>
      </c>
    </row>
    <row r="678" spans="1:45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18" t="s">
        <v>901</v>
      </c>
      <c r="AP678" s="18"/>
      <c r="AQ678" s="18"/>
      <c r="AR678" s="65" t="s">
        <v>966</v>
      </c>
      <c r="AS678" s="66" t="s">
        <v>1876</v>
      </c>
    </row>
    <row r="679" spans="1:45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18" t="s">
        <v>903</v>
      </c>
      <c r="AP679" s="18"/>
      <c r="AQ679" s="18"/>
      <c r="AR679" s="65" t="s">
        <v>1039</v>
      </c>
      <c r="AS679" s="66" t="s">
        <v>1876</v>
      </c>
    </row>
    <row r="680" spans="1:45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18" t="s">
        <v>904</v>
      </c>
      <c r="AP680" s="18"/>
      <c r="AQ680" s="18"/>
      <c r="AR680" s="65" t="s">
        <v>967</v>
      </c>
      <c r="AS680" s="66" t="s">
        <v>1876</v>
      </c>
    </row>
    <row r="681" spans="1:45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18" t="s">
        <v>905</v>
      </c>
      <c r="AP681" s="18"/>
      <c r="AQ681" s="18"/>
      <c r="AR681" s="65" t="s">
        <v>968</v>
      </c>
      <c r="AS681" s="66" t="s">
        <v>1876</v>
      </c>
    </row>
    <row r="682" spans="1:45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18" t="s">
        <v>906</v>
      </c>
      <c r="AP682" s="18"/>
      <c r="AQ682" s="18"/>
      <c r="AR682" s="65" t="s">
        <v>969</v>
      </c>
      <c r="AS682" s="66" t="s">
        <v>1876</v>
      </c>
    </row>
    <row r="683" spans="1:45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18" t="s">
        <v>907</v>
      </c>
      <c r="AP683" s="18"/>
      <c r="AQ683" s="18"/>
      <c r="AR683" s="65" t="s">
        <v>970</v>
      </c>
      <c r="AS683" s="66" t="s">
        <v>1876</v>
      </c>
    </row>
    <row r="684" spans="1:45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18" t="s">
        <v>1059</v>
      </c>
      <c r="AP684" s="18"/>
      <c r="AQ684" s="18"/>
      <c r="AR684" s="65" t="s">
        <v>971</v>
      </c>
      <c r="AS684" s="66" t="s">
        <v>1876</v>
      </c>
    </row>
    <row r="685" spans="1:45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19" t="s">
        <v>1695</v>
      </c>
      <c r="AP685" s="19"/>
      <c r="AQ685" s="19"/>
      <c r="AR685" s="65" t="s">
        <v>972</v>
      </c>
      <c r="AS685" s="66" t="s">
        <v>1876</v>
      </c>
    </row>
    <row r="686" spans="1:45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18" t="s">
        <v>1027</v>
      </c>
      <c r="AP686" s="18"/>
      <c r="AQ686" s="18"/>
      <c r="AR686" s="65" t="s">
        <v>973</v>
      </c>
      <c r="AS686" s="66" t="s">
        <v>1876</v>
      </c>
    </row>
    <row r="687" spans="1:45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18" t="s">
        <v>897</v>
      </c>
      <c r="AP687" s="18"/>
      <c r="AQ687" s="18"/>
      <c r="AR687" s="65" t="s">
        <v>974</v>
      </c>
      <c r="AS687" s="66" t="s">
        <v>1876</v>
      </c>
    </row>
    <row r="688" spans="1:45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18" t="s">
        <v>898</v>
      </c>
      <c r="AP688" s="18"/>
      <c r="AQ688" s="18"/>
      <c r="AR688" s="65" t="s">
        <v>975</v>
      </c>
      <c r="AS688" s="66" t="s">
        <v>1876</v>
      </c>
    </row>
    <row r="689" spans="1:45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18" t="s">
        <v>902</v>
      </c>
      <c r="AP689" s="18"/>
      <c r="AQ689" s="18"/>
      <c r="AR689" s="65" t="s">
        <v>976</v>
      </c>
      <c r="AS689" s="66" t="s">
        <v>1876</v>
      </c>
    </row>
    <row r="690" spans="1:45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19" t="s">
        <v>1696</v>
      </c>
      <c r="AP690" s="19"/>
      <c r="AQ690" s="19"/>
      <c r="AR690" s="65" t="s">
        <v>1040</v>
      </c>
      <c r="AS690" s="66" t="s">
        <v>1876</v>
      </c>
    </row>
    <row r="691" spans="1:45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18" t="s">
        <v>1028</v>
      </c>
      <c r="AP691" s="18"/>
      <c r="AQ691" s="18"/>
      <c r="AR691" s="65" t="s">
        <v>977</v>
      </c>
      <c r="AS691" s="66" t="s">
        <v>2335</v>
      </c>
    </row>
    <row r="692" spans="1:45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18" t="s">
        <v>929</v>
      </c>
      <c r="AP692" s="18"/>
      <c r="AQ692" s="18"/>
      <c r="AR692" s="65" t="s">
        <v>978</v>
      </c>
      <c r="AS692" s="66" t="s">
        <v>2335</v>
      </c>
    </row>
    <row r="693" spans="1:45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18" t="s">
        <v>932</v>
      </c>
      <c r="AP693" s="18"/>
      <c r="AQ693" s="18"/>
      <c r="AR693" s="65" t="s">
        <v>2357</v>
      </c>
      <c r="AS693" s="66" t="s">
        <v>1733</v>
      </c>
    </row>
    <row r="694" spans="1:45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18" t="s">
        <v>945</v>
      </c>
      <c r="AP694" s="18"/>
      <c r="AQ694" s="18"/>
      <c r="AR694" s="65" t="s">
        <v>2358</v>
      </c>
      <c r="AS694" s="66" t="s">
        <v>1733</v>
      </c>
    </row>
    <row r="695" spans="1:45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18" t="s">
        <v>990</v>
      </c>
      <c r="AP695" s="18"/>
      <c r="AQ695" s="18"/>
      <c r="AR695" s="65" t="s">
        <v>2359</v>
      </c>
      <c r="AS695" s="66" t="s">
        <v>1733</v>
      </c>
    </row>
    <row r="696" spans="1:45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18" t="s">
        <v>996</v>
      </c>
      <c r="AP696" s="18"/>
      <c r="AQ696" s="18"/>
      <c r="AR696" s="65" t="s">
        <v>2360</v>
      </c>
      <c r="AS696" s="66" t="s">
        <v>1733</v>
      </c>
    </row>
    <row r="697" spans="1:45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18" t="s">
        <v>1046</v>
      </c>
      <c r="AP697" s="18"/>
      <c r="AQ697" s="18"/>
      <c r="AR697" s="65" t="s">
        <v>2361</v>
      </c>
      <c r="AS697" s="66" t="s">
        <v>1733</v>
      </c>
    </row>
    <row r="698" spans="1:45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18" t="s">
        <v>1049</v>
      </c>
      <c r="AP698" s="18"/>
      <c r="AQ698" s="18"/>
      <c r="AR698" s="65" t="s">
        <v>979</v>
      </c>
      <c r="AS698" s="66" t="s">
        <v>1820</v>
      </c>
    </row>
    <row r="699" spans="1:45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18" t="s">
        <v>1050</v>
      </c>
      <c r="AP699" s="18"/>
      <c r="AQ699" s="18"/>
      <c r="AR699" s="65" t="s">
        <v>2362</v>
      </c>
      <c r="AS699" s="66" t="s">
        <v>1733</v>
      </c>
    </row>
    <row r="700" spans="1:45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18" t="s">
        <v>1026</v>
      </c>
      <c r="AP700" s="18"/>
      <c r="AQ700" s="18"/>
      <c r="AR700" s="65" t="s">
        <v>2363</v>
      </c>
      <c r="AS700" s="66" t="s">
        <v>1733</v>
      </c>
    </row>
    <row r="701" spans="1:45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18" t="s">
        <v>1052</v>
      </c>
      <c r="AP701" s="18"/>
      <c r="AQ701" s="18"/>
      <c r="AR701" s="65" t="s">
        <v>2364</v>
      </c>
      <c r="AS701" s="66" t="s">
        <v>1733</v>
      </c>
    </row>
    <row r="702" spans="1:45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18" t="s">
        <v>1053</v>
      </c>
      <c r="AP702" s="18"/>
      <c r="AQ702" s="18"/>
      <c r="AR702" s="65" t="s">
        <v>2365</v>
      </c>
      <c r="AS702" s="66" t="s">
        <v>1733</v>
      </c>
    </row>
    <row r="703" spans="1:45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18" t="s">
        <v>908</v>
      </c>
      <c r="AP703" s="18"/>
      <c r="AQ703" s="18"/>
      <c r="AR703" s="65" t="s">
        <v>2366</v>
      </c>
      <c r="AS703" s="66" t="s">
        <v>1733</v>
      </c>
    </row>
    <row r="704" spans="1:45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18" t="s">
        <v>909</v>
      </c>
      <c r="AP704" s="18" t="s">
        <v>743</v>
      </c>
      <c r="AQ704" s="18" t="s">
        <v>742</v>
      </c>
      <c r="AR704" s="65" t="s">
        <v>2367</v>
      </c>
      <c r="AS704" s="66" t="s">
        <v>1733</v>
      </c>
    </row>
    <row r="705" spans="1:45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18" t="s">
        <v>910</v>
      </c>
      <c r="AP705" s="18" t="s">
        <v>743</v>
      </c>
      <c r="AQ705" s="18" t="s">
        <v>742</v>
      </c>
      <c r="AR705" s="65" t="s">
        <v>2368</v>
      </c>
      <c r="AS705" s="66" t="s">
        <v>1733</v>
      </c>
    </row>
    <row r="706" spans="1:45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18" t="s">
        <v>911</v>
      </c>
      <c r="AP706" s="18" t="s">
        <v>743</v>
      </c>
      <c r="AQ706" s="18" t="s">
        <v>742</v>
      </c>
      <c r="AR706" s="65" t="s">
        <v>2369</v>
      </c>
      <c r="AS706" s="66" t="s">
        <v>1733</v>
      </c>
    </row>
    <row r="707" spans="1:45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18" t="s">
        <v>912</v>
      </c>
      <c r="AP707" s="18" t="s">
        <v>743</v>
      </c>
      <c r="AQ707" s="18" t="s">
        <v>742</v>
      </c>
      <c r="AR707" s="65" t="s">
        <v>2370</v>
      </c>
      <c r="AS707" s="66" t="s">
        <v>1733</v>
      </c>
    </row>
    <row r="708" spans="1:45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18" t="s">
        <v>914</v>
      </c>
      <c r="AP708" s="18"/>
      <c r="AQ708" s="18"/>
      <c r="AR708" s="65" t="s">
        <v>2371</v>
      </c>
      <c r="AS708" s="66" t="s">
        <v>1733</v>
      </c>
    </row>
    <row r="709" spans="1:45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19" t="s">
        <v>1697</v>
      </c>
      <c r="AP709" s="19"/>
      <c r="AQ709" s="19"/>
      <c r="AR709" s="65" t="s">
        <v>2372</v>
      </c>
      <c r="AS709" s="66" t="s">
        <v>1733</v>
      </c>
    </row>
    <row r="710" spans="1:45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18" t="s">
        <v>928</v>
      </c>
      <c r="AP710" s="18"/>
      <c r="AQ710" s="18"/>
      <c r="AR710" s="65" t="s">
        <v>2373</v>
      </c>
      <c r="AS710" s="66" t="s">
        <v>1733</v>
      </c>
    </row>
    <row r="711" spans="1:45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18" t="s">
        <v>930</v>
      </c>
      <c r="AP711" s="18"/>
      <c r="AQ711" s="18"/>
      <c r="AR711" s="65" t="s">
        <v>2374</v>
      </c>
      <c r="AS711" s="66" t="s">
        <v>1739</v>
      </c>
    </row>
    <row r="712" spans="1:45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18" t="s">
        <v>1029</v>
      </c>
      <c r="AP712" s="18"/>
      <c r="AQ712" s="18"/>
      <c r="AR712" s="65" t="s">
        <v>2375</v>
      </c>
      <c r="AS712" s="66" t="s">
        <v>1733</v>
      </c>
    </row>
    <row r="713" spans="1:45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18" t="s">
        <v>1030</v>
      </c>
      <c r="AP713" s="18"/>
      <c r="AQ713" s="18"/>
      <c r="AR713" s="65" t="s">
        <v>2376</v>
      </c>
      <c r="AS713" s="66" t="s">
        <v>1733</v>
      </c>
    </row>
    <row r="714" spans="1:45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18" t="s">
        <v>936</v>
      </c>
      <c r="AP714" s="18"/>
      <c r="AQ714" s="18"/>
      <c r="AR714" s="65" t="s">
        <v>2377</v>
      </c>
      <c r="AS714" s="66" t="s">
        <v>1733</v>
      </c>
    </row>
    <row r="715" spans="1:45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18" t="s">
        <v>937</v>
      </c>
      <c r="AP715" s="18"/>
      <c r="AQ715" s="18"/>
      <c r="AR715" s="65" t="s">
        <v>2378</v>
      </c>
      <c r="AS715" s="66" t="s">
        <v>1733</v>
      </c>
    </row>
    <row r="716" spans="1:45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18" t="s">
        <v>938</v>
      </c>
      <c r="AP716" s="18"/>
      <c r="AQ716" s="18"/>
      <c r="AR716" s="65" t="s">
        <v>2379</v>
      </c>
      <c r="AS716" s="66" t="s">
        <v>1733</v>
      </c>
    </row>
    <row r="717" spans="1:45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18" t="s">
        <v>939</v>
      </c>
      <c r="AP717" s="18"/>
      <c r="AQ717" s="18"/>
      <c r="AR717" s="65" t="s">
        <v>2380</v>
      </c>
      <c r="AS717" s="66" t="s">
        <v>1733</v>
      </c>
    </row>
    <row r="718" spans="1:45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18" t="s">
        <v>1031</v>
      </c>
      <c r="AP718" s="18"/>
      <c r="AQ718" s="18"/>
      <c r="AR718" s="65" t="s">
        <v>2381</v>
      </c>
      <c r="AS718" s="66" t="s">
        <v>1733</v>
      </c>
    </row>
    <row r="719" spans="1:45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18" t="s">
        <v>940</v>
      </c>
      <c r="AP719" s="18"/>
      <c r="AQ719" s="18"/>
      <c r="AR719" s="65" t="s">
        <v>2382</v>
      </c>
      <c r="AS719" s="66" t="s">
        <v>1733</v>
      </c>
    </row>
    <row r="720" spans="1:45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18" t="s">
        <v>1032</v>
      </c>
      <c r="AP720" s="18"/>
      <c r="AQ720" s="18"/>
      <c r="AR720" s="65" t="s">
        <v>2383</v>
      </c>
      <c r="AS720" s="66" t="s">
        <v>1733</v>
      </c>
    </row>
    <row r="721" spans="1:45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18" t="s">
        <v>944</v>
      </c>
      <c r="AP721" s="18"/>
      <c r="AQ721" s="18"/>
      <c r="AR721" s="65" t="s">
        <v>2384</v>
      </c>
      <c r="AS721" s="66" t="s">
        <v>1733</v>
      </c>
    </row>
    <row r="722" spans="1:45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18" t="s">
        <v>949</v>
      </c>
      <c r="AP722" s="18"/>
      <c r="AQ722" s="18"/>
      <c r="AR722" s="65" t="s">
        <v>2385</v>
      </c>
      <c r="AS722" s="66" t="s">
        <v>1733</v>
      </c>
    </row>
    <row r="723" spans="1:45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18" t="s">
        <v>1034</v>
      </c>
      <c r="AP723" s="18"/>
      <c r="AQ723" s="18"/>
      <c r="AR723" s="65" t="s">
        <v>2386</v>
      </c>
      <c r="AS723" s="66" t="s">
        <v>1733</v>
      </c>
    </row>
    <row r="724" spans="1:45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18" t="s">
        <v>1035</v>
      </c>
      <c r="AP724" s="18"/>
      <c r="AQ724" s="18"/>
      <c r="AR724" s="65" t="s">
        <v>2387</v>
      </c>
      <c r="AS724" s="66" t="s">
        <v>1733</v>
      </c>
    </row>
    <row r="725" spans="1:45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18" t="s">
        <v>950</v>
      </c>
      <c r="AP725" s="18"/>
      <c r="AQ725" s="18"/>
      <c r="AR725" s="65" t="s">
        <v>2388</v>
      </c>
      <c r="AS725" s="66" t="s">
        <v>1733</v>
      </c>
    </row>
    <row r="726" spans="1:45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18" t="s">
        <v>1036</v>
      </c>
      <c r="AP726" s="18"/>
      <c r="AQ726" s="18"/>
      <c r="AR726" s="65" t="s">
        <v>2389</v>
      </c>
      <c r="AS726" s="66" t="s">
        <v>1733</v>
      </c>
    </row>
    <row r="727" spans="1:45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18" t="s">
        <v>951</v>
      </c>
      <c r="AP727" s="18"/>
      <c r="AQ727" s="18"/>
      <c r="AR727" s="65" t="s">
        <v>2390</v>
      </c>
      <c r="AS727" s="66" t="s">
        <v>1733</v>
      </c>
    </row>
    <row r="728" spans="1:45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18" t="s">
        <v>952</v>
      </c>
      <c r="AP728" s="18"/>
      <c r="AQ728" s="18"/>
      <c r="AR728" s="65" t="s">
        <v>2391</v>
      </c>
      <c r="AS728" s="66" t="s">
        <v>1733</v>
      </c>
    </row>
    <row r="729" spans="1:45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18" t="s">
        <v>953</v>
      </c>
      <c r="AP729" s="18"/>
      <c r="AQ729" s="18"/>
      <c r="AR729" s="65" t="s">
        <v>2392</v>
      </c>
      <c r="AS729" s="66" t="s">
        <v>1733</v>
      </c>
    </row>
    <row r="730" spans="1:45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18" t="s">
        <v>954</v>
      </c>
      <c r="AP730" s="18"/>
      <c r="AQ730" s="18"/>
      <c r="AR730" s="65" t="s">
        <v>981</v>
      </c>
      <c r="AS730" s="66" t="s">
        <v>2335</v>
      </c>
    </row>
    <row r="731" spans="1:45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18" t="s">
        <v>955</v>
      </c>
      <c r="AP731" s="18"/>
      <c r="AQ731" s="18"/>
      <c r="AR731" s="65" t="s">
        <v>2393</v>
      </c>
      <c r="AS731" s="66" t="s">
        <v>1739</v>
      </c>
    </row>
    <row r="732" spans="1:45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18" t="s">
        <v>1037</v>
      </c>
      <c r="AP732" s="18"/>
      <c r="AQ732" s="18"/>
      <c r="AR732" s="65" t="s">
        <v>2394</v>
      </c>
      <c r="AS732" s="66" t="s">
        <v>1739</v>
      </c>
    </row>
    <row r="733" spans="1:45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18" t="s">
        <v>956</v>
      </c>
      <c r="AP733" s="18"/>
      <c r="AQ733" s="18"/>
      <c r="AR733" s="65" t="s">
        <v>2395</v>
      </c>
      <c r="AS733" s="66" t="s">
        <v>1739</v>
      </c>
    </row>
    <row r="734" spans="1:45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18" t="s">
        <v>957</v>
      </c>
      <c r="AP734" s="18"/>
      <c r="AQ734" s="18"/>
      <c r="AR734" s="65" t="s">
        <v>2396</v>
      </c>
      <c r="AS734" s="66" t="s">
        <v>1739</v>
      </c>
    </row>
    <row r="735" spans="1:45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18" t="s">
        <v>958</v>
      </c>
      <c r="AP735" s="18"/>
      <c r="AQ735" s="18"/>
      <c r="AR735" s="65" t="s">
        <v>2397</v>
      </c>
      <c r="AS735" s="66" t="s">
        <v>1739</v>
      </c>
    </row>
    <row r="736" spans="1:45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18" t="s">
        <v>1038</v>
      </c>
      <c r="AP736" s="18"/>
      <c r="AQ736" s="18"/>
      <c r="AR736" s="65" t="s">
        <v>2398</v>
      </c>
      <c r="AS736" s="66" t="s">
        <v>1739</v>
      </c>
    </row>
    <row r="737" spans="1:45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18" t="s">
        <v>959</v>
      </c>
      <c r="AP737" s="18"/>
      <c r="AQ737" s="18"/>
      <c r="AR737" s="65" t="s">
        <v>2399</v>
      </c>
      <c r="AS737" s="66" t="s">
        <v>1733</v>
      </c>
    </row>
    <row r="738" spans="1:45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18" t="s">
        <v>963</v>
      </c>
      <c r="AP738" s="18"/>
      <c r="AQ738" s="18"/>
      <c r="AR738" s="65" t="s">
        <v>982</v>
      </c>
      <c r="AS738" s="66" t="s">
        <v>1876</v>
      </c>
    </row>
    <row r="739" spans="1:45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18" t="s">
        <v>964</v>
      </c>
      <c r="AP739" s="18"/>
      <c r="AQ739" s="18"/>
      <c r="AR739" s="65" t="s">
        <v>2400</v>
      </c>
      <c r="AS739" s="66" t="s">
        <v>1733</v>
      </c>
    </row>
    <row r="740" spans="1:45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18" t="s">
        <v>965</v>
      </c>
      <c r="AP740" s="18"/>
      <c r="AQ740" s="18"/>
      <c r="AR740" s="65" t="s">
        <v>2401</v>
      </c>
      <c r="AS740" s="66" t="s">
        <v>1733</v>
      </c>
    </row>
    <row r="741" spans="1:45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18" t="s">
        <v>966</v>
      </c>
      <c r="AP741" s="18"/>
      <c r="AQ741" s="18"/>
      <c r="AR741" s="65" t="s">
        <v>2402</v>
      </c>
      <c r="AS741" s="66" t="s">
        <v>1733</v>
      </c>
    </row>
    <row r="742" spans="1:45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18" t="s">
        <v>1039</v>
      </c>
      <c r="AP742" s="18"/>
      <c r="AQ742" s="18"/>
      <c r="AR742" s="65" t="s">
        <v>2403</v>
      </c>
      <c r="AS742" s="66" t="s">
        <v>1733</v>
      </c>
    </row>
    <row r="743" spans="1:45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18" t="s">
        <v>967</v>
      </c>
      <c r="AP743" s="18"/>
      <c r="AQ743" s="18"/>
      <c r="AR743" s="65" t="s">
        <v>2404</v>
      </c>
      <c r="AS743" s="66" t="s">
        <v>1733</v>
      </c>
    </row>
    <row r="744" spans="1:45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18" t="s">
        <v>968</v>
      </c>
      <c r="AP744" s="18"/>
      <c r="AQ744" s="18"/>
      <c r="AR744" s="65" t="s">
        <v>2405</v>
      </c>
      <c r="AS744" s="66" t="s">
        <v>1739</v>
      </c>
    </row>
    <row r="745" spans="1:45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18" t="s">
        <v>969</v>
      </c>
      <c r="AP745" s="18"/>
      <c r="AQ745" s="18"/>
      <c r="AR745" s="65" t="s">
        <v>2406</v>
      </c>
      <c r="AS745" s="66" t="s">
        <v>1739</v>
      </c>
    </row>
    <row r="746" spans="1:45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18" t="s">
        <v>970</v>
      </c>
      <c r="AP746" s="18"/>
      <c r="AQ746" s="18"/>
      <c r="AR746" s="65" t="s">
        <v>2407</v>
      </c>
      <c r="AS746" s="66" t="s">
        <v>1739</v>
      </c>
    </row>
    <row r="747" spans="1:45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18" t="s">
        <v>971</v>
      </c>
      <c r="AP747" s="18"/>
      <c r="AQ747" s="18"/>
      <c r="AR747" s="65" t="s">
        <v>2408</v>
      </c>
      <c r="AS747" s="66" t="s">
        <v>1739</v>
      </c>
    </row>
    <row r="748" spans="1:45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18" t="s">
        <v>972</v>
      </c>
      <c r="AP748" s="18"/>
      <c r="AQ748" s="18"/>
      <c r="AR748" s="65" t="s">
        <v>2409</v>
      </c>
      <c r="AS748" s="66" t="s">
        <v>1739</v>
      </c>
    </row>
    <row r="749" spans="1:45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O749" s="18" t="s">
        <v>973</v>
      </c>
      <c r="AP749" s="18"/>
      <c r="AQ749" s="18"/>
      <c r="AR749" s="65" t="s">
        <v>2410</v>
      </c>
      <c r="AS749" s="66" t="s">
        <v>1739</v>
      </c>
    </row>
    <row r="750" spans="1:45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18" t="s">
        <v>974</v>
      </c>
      <c r="AP750" s="18"/>
      <c r="AQ750" s="18"/>
      <c r="AR750" s="65" t="s">
        <v>2411</v>
      </c>
      <c r="AS750" s="66" t="s">
        <v>1739</v>
      </c>
    </row>
    <row r="751" spans="1:45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O751" s="18" t="s">
        <v>975</v>
      </c>
      <c r="AP751" s="18"/>
      <c r="AQ751" s="18"/>
      <c r="AR751" s="65" t="s">
        <v>2412</v>
      </c>
      <c r="AS751" s="66" t="s">
        <v>1739</v>
      </c>
    </row>
    <row r="752" spans="1:45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18" t="s">
        <v>976</v>
      </c>
      <c r="AP752" s="18"/>
      <c r="AQ752" s="18"/>
      <c r="AR752" s="65" t="s">
        <v>2413</v>
      </c>
      <c r="AS752" s="66" t="s">
        <v>1733</v>
      </c>
    </row>
    <row r="753" spans="1:45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18" t="s">
        <v>1040</v>
      </c>
      <c r="AP753" s="18"/>
      <c r="AQ753" s="18"/>
      <c r="AR753" s="65" t="s">
        <v>2414</v>
      </c>
      <c r="AS753" s="66" t="s">
        <v>1733</v>
      </c>
    </row>
    <row r="754" spans="1:45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18" t="s">
        <v>982</v>
      </c>
      <c r="AP754" s="18"/>
      <c r="AQ754" s="18"/>
      <c r="AR754" s="65" t="s">
        <v>2415</v>
      </c>
      <c r="AS754" s="66" t="s">
        <v>1733</v>
      </c>
    </row>
    <row r="755" spans="1:45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18" t="s">
        <v>1041</v>
      </c>
      <c r="AP755" s="18"/>
      <c r="AQ755" s="18"/>
      <c r="AR755" s="65" t="s">
        <v>2416</v>
      </c>
      <c r="AS755" s="66" t="s">
        <v>1733</v>
      </c>
    </row>
    <row r="756" spans="1:45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18" t="s">
        <v>985</v>
      </c>
      <c r="AP756" s="18"/>
      <c r="AQ756" s="18"/>
      <c r="AR756" s="65" t="s">
        <v>2417</v>
      </c>
      <c r="AS756" s="66" t="s">
        <v>1733</v>
      </c>
    </row>
    <row r="757" spans="1:45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18" t="s">
        <v>986</v>
      </c>
      <c r="AP757" s="18"/>
      <c r="AQ757" s="18"/>
      <c r="AR757" s="65" t="s">
        <v>2418</v>
      </c>
      <c r="AS757" s="66" t="s">
        <v>1733</v>
      </c>
    </row>
    <row r="758" spans="1:45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18" t="s">
        <v>987</v>
      </c>
      <c r="AP758" s="18"/>
      <c r="AQ758" s="18"/>
      <c r="AR758" s="65" t="s">
        <v>2419</v>
      </c>
      <c r="AS758" s="66" t="s">
        <v>1733</v>
      </c>
    </row>
    <row r="759" spans="1:45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18" t="s">
        <v>988</v>
      </c>
      <c r="AP759" s="18"/>
      <c r="AQ759" s="18"/>
      <c r="AR759" s="65" t="s">
        <v>2420</v>
      </c>
      <c r="AS759" s="66" t="s">
        <v>1739</v>
      </c>
    </row>
    <row r="760" spans="1:45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18" t="s">
        <v>1042</v>
      </c>
      <c r="AP760" s="18"/>
      <c r="AQ760" s="18"/>
      <c r="AR760" s="65" t="s">
        <v>2421</v>
      </c>
      <c r="AS760" s="66" t="s">
        <v>1739</v>
      </c>
    </row>
    <row r="761" spans="1:45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18" t="s">
        <v>991</v>
      </c>
      <c r="AP761" s="18"/>
      <c r="AQ761" s="18"/>
      <c r="AR761" s="65" t="s">
        <v>2422</v>
      </c>
      <c r="AS761" s="66" t="s">
        <v>1739</v>
      </c>
    </row>
    <row r="762" spans="1:45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18" t="s">
        <v>992</v>
      </c>
      <c r="AP762" s="18"/>
      <c r="AQ762" s="18"/>
      <c r="AR762" s="65" t="s">
        <v>2423</v>
      </c>
      <c r="AS762" s="66" t="s">
        <v>1739</v>
      </c>
    </row>
    <row r="763" spans="1:45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18" t="s">
        <v>993</v>
      </c>
      <c r="AP763" s="18"/>
      <c r="AQ763" s="18"/>
      <c r="AR763" s="65" t="s">
        <v>2424</v>
      </c>
      <c r="AS763" s="66" t="s">
        <v>1739</v>
      </c>
    </row>
    <row r="764" spans="1:45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18" t="s">
        <v>998</v>
      </c>
      <c r="AP764" s="18"/>
      <c r="AQ764" s="18"/>
      <c r="AR764" s="65" t="s">
        <v>2425</v>
      </c>
      <c r="AS764" s="66" t="s">
        <v>1739</v>
      </c>
    </row>
    <row r="765" spans="1:45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18" t="s">
        <v>999</v>
      </c>
      <c r="AP765" s="18"/>
      <c r="AQ765" s="18"/>
      <c r="AR765" s="65" t="s">
        <v>2426</v>
      </c>
      <c r="AS765" s="66" t="s">
        <v>1739</v>
      </c>
    </row>
    <row r="766" spans="1:45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18" t="s">
        <v>1043</v>
      </c>
      <c r="AP766" s="18"/>
      <c r="AQ766" s="18"/>
      <c r="AR766" s="65" t="s">
        <v>2427</v>
      </c>
      <c r="AS766" s="66" t="s">
        <v>1739</v>
      </c>
    </row>
    <row r="767" spans="1:45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18" t="s">
        <v>1044</v>
      </c>
      <c r="AP767" s="18"/>
      <c r="AQ767" s="18"/>
      <c r="AR767" s="65" t="s">
        <v>2428</v>
      </c>
      <c r="AS767" s="66" t="s">
        <v>1739</v>
      </c>
    </row>
    <row r="768" spans="1:45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18" t="s">
        <v>1008</v>
      </c>
      <c r="AP768" s="18"/>
      <c r="AQ768" s="18"/>
      <c r="AR768" s="65" t="s">
        <v>2429</v>
      </c>
      <c r="AS768" s="66" t="s">
        <v>1739</v>
      </c>
    </row>
    <row r="769" spans="1:45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O769" s="18" t="s">
        <v>1047</v>
      </c>
      <c r="AP769" s="18"/>
      <c r="AQ769" s="18"/>
      <c r="AR769" s="65" t="s">
        <v>2430</v>
      </c>
      <c r="AS769" s="66" t="s">
        <v>1733</v>
      </c>
    </row>
    <row r="770" spans="1:45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18" t="s">
        <v>1009</v>
      </c>
      <c r="AP770" s="18"/>
      <c r="AQ770" s="18"/>
      <c r="AR770" s="65" t="s">
        <v>2431</v>
      </c>
      <c r="AS770" s="66" t="s">
        <v>1733</v>
      </c>
    </row>
    <row r="771" spans="1:45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O771" s="18" t="s">
        <v>1011</v>
      </c>
      <c r="AP771" s="18"/>
      <c r="AQ771" s="18"/>
      <c r="AR771" s="65" t="s">
        <v>2432</v>
      </c>
      <c r="AS771" s="66" t="s">
        <v>1733</v>
      </c>
    </row>
    <row r="772" spans="1:45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18" t="s">
        <v>1012</v>
      </c>
      <c r="AP772" s="18"/>
      <c r="AQ772" s="18"/>
      <c r="AR772" s="65" t="s">
        <v>2433</v>
      </c>
      <c r="AS772" s="66" t="s">
        <v>1733</v>
      </c>
    </row>
    <row r="773" spans="1:45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18" t="s">
        <v>1048</v>
      </c>
      <c r="AP773" s="18"/>
      <c r="AQ773" s="18"/>
      <c r="AR773" s="65" t="s">
        <v>2434</v>
      </c>
      <c r="AS773" s="66" t="s">
        <v>1733</v>
      </c>
    </row>
    <row r="774" spans="1:45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18" t="s">
        <v>1013</v>
      </c>
      <c r="AP774" s="18"/>
      <c r="AQ774" s="18"/>
      <c r="AR774" s="65" t="s">
        <v>2435</v>
      </c>
      <c r="AS774" s="66" t="s">
        <v>1733</v>
      </c>
    </row>
    <row r="775" spans="1:45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18" t="s">
        <v>1014</v>
      </c>
      <c r="AP775" s="18"/>
      <c r="AQ775" s="18"/>
      <c r="AR775" s="65" t="s">
        <v>2436</v>
      </c>
      <c r="AS775" s="66" t="s">
        <v>1733</v>
      </c>
    </row>
    <row r="776" spans="1:45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18" t="s">
        <v>1015</v>
      </c>
      <c r="AP776" s="18"/>
      <c r="AQ776" s="18"/>
      <c r="AR776" s="65" t="s">
        <v>2437</v>
      </c>
      <c r="AS776" s="66" t="s">
        <v>1733</v>
      </c>
    </row>
    <row r="777" spans="1:45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18" t="s">
        <v>1016</v>
      </c>
      <c r="AP777" s="18"/>
      <c r="AQ777" s="18"/>
      <c r="AR777" s="65" t="s">
        <v>2438</v>
      </c>
      <c r="AS777" s="66" t="s">
        <v>1733</v>
      </c>
    </row>
    <row r="778" spans="1:45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18" t="s">
        <v>1017</v>
      </c>
      <c r="AP778" s="18"/>
      <c r="AQ778" s="18"/>
      <c r="AR778" s="65" t="s">
        <v>2439</v>
      </c>
      <c r="AS778" s="66" t="s">
        <v>1733</v>
      </c>
    </row>
    <row r="779" spans="1:45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18" t="s">
        <v>1051</v>
      </c>
      <c r="AP779" s="18"/>
      <c r="AQ779" s="18"/>
      <c r="AR779" s="65" t="s">
        <v>2440</v>
      </c>
      <c r="AS779" s="66" t="s">
        <v>1733</v>
      </c>
    </row>
    <row r="780" spans="1:45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18" t="s">
        <v>895</v>
      </c>
      <c r="AP780" s="18"/>
      <c r="AQ780" s="18"/>
      <c r="AR780" s="65" t="s">
        <v>2441</v>
      </c>
      <c r="AS780" s="66" t="s">
        <v>1733</v>
      </c>
    </row>
    <row r="781" spans="1:45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18" t="s">
        <v>896</v>
      </c>
      <c r="AP781" s="18"/>
      <c r="AQ781" s="18"/>
      <c r="AR781" s="65" t="s">
        <v>2442</v>
      </c>
      <c r="AS781" s="66" t="s">
        <v>1733</v>
      </c>
    </row>
    <row r="782" spans="1:45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18" t="s">
        <v>1054</v>
      </c>
      <c r="AP782" s="18"/>
      <c r="AQ782" s="18"/>
      <c r="AR782" s="65" t="s">
        <v>2443</v>
      </c>
      <c r="AS782" s="66" t="s">
        <v>1733</v>
      </c>
    </row>
    <row r="783" spans="1:45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18" t="s">
        <v>1055</v>
      </c>
      <c r="AP783" s="18"/>
      <c r="AQ783" s="18"/>
      <c r="AR783" s="65" t="s">
        <v>2444</v>
      </c>
      <c r="AS783" s="66" t="s">
        <v>1733</v>
      </c>
    </row>
    <row r="784" spans="1:45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18" t="s">
        <v>1056</v>
      </c>
      <c r="AP784" s="18"/>
      <c r="AQ784" s="18"/>
      <c r="AR784" s="65" t="s">
        <v>2444</v>
      </c>
      <c r="AS784" s="66" t="s">
        <v>1733</v>
      </c>
    </row>
    <row r="785" spans="1:45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18" t="s">
        <v>899</v>
      </c>
      <c r="AP785" s="18"/>
      <c r="AQ785" s="18"/>
      <c r="AR785" s="65" t="s">
        <v>2445</v>
      </c>
      <c r="AS785" s="66" t="s">
        <v>1733</v>
      </c>
    </row>
    <row r="786" spans="1:45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18" t="s">
        <v>1057</v>
      </c>
      <c r="AP786" s="18"/>
      <c r="AQ786" s="18"/>
      <c r="AR786" s="65" t="s">
        <v>2446</v>
      </c>
      <c r="AS786" s="66" t="s">
        <v>1733</v>
      </c>
    </row>
    <row r="787" spans="1:45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18" t="s">
        <v>900</v>
      </c>
      <c r="AP787" s="18"/>
      <c r="AQ787" s="18"/>
      <c r="AR787" s="65" t="s">
        <v>2447</v>
      </c>
      <c r="AS787" s="66" t="s">
        <v>1733</v>
      </c>
    </row>
    <row r="788" spans="1:45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18" t="s">
        <v>1058</v>
      </c>
      <c r="AP788" s="18"/>
      <c r="AQ788" s="18"/>
      <c r="AR788" s="65" t="s">
        <v>2448</v>
      </c>
      <c r="AS788" s="66" t="s">
        <v>1733</v>
      </c>
    </row>
    <row r="789" spans="1:45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18" t="s">
        <v>1060</v>
      </c>
      <c r="AP789" s="18"/>
      <c r="AQ789" s="18"/>
      <c r="AR789" s="65" t="s">
        <v>2449</v>
      </c>
      <c r="AS789" s="66" t="s">
        <v>1733</v>
      </c>
    </row>
    <row r="790" spans="1:45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18" t="s">
        <v>1061</v>
      </c>
      <c r="AP790" s="18"/>
      <c r="AQ790" s="18"/>
      <c r="AR790" s="65" t="s">
        <v>2450</v>
      </c>
      <c r="AS790" s="66" t="s">
        <v>1733</v>
      </c>
    </row>
    <row r="791" spans="1:45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19" t="s">
        <v>1698</v>
      </c>
      <c r="AP791" s="19"/>
      <c r="AQ791" s="19"/>
      <c r="AR791" s="65" t="s">
        <v>2451</v>
      </c>
      <c r="AS791" s="66" t="s">
        <v>1733</v>
      </c>
    </row>
    <row r="792" spans="1:45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18" t="s">
        <v>962</v>
      </c>
      <c r="AP792" s="18"/>
      <c r="AQ792" s="18"/>
      <c r="AR792" s="65" t="s">
        <v>2452</v>
      </c>
      <c r="AS792" s="66" t="s">
        <v>1733</v>
      </c>
    </row>
    <row r="793" spans="1:45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18" t="s">
        <v>977</v>
      </c>
      <c r="AP793" s="18"/>
      <c r="AQ793" s="18"/>
      <c r="AR793" s="65" t="s">
        <v>2453</v>
      </c>
      <c r="AS793" s="66" t="s">
        <v>1733</v>
      </c>
    </row>
    <row r="794" spans="1:45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18" t="s">
        <v>978</v>
      </c>
      <c r="AP794" s="18"/>
      <c r="AQ794" s="18"/>
      <c r="AR794" s="68" t="s">
        <v>2454</v>
      </c>
      <c r="AS794" s="66" t="s">
        <v>1733</v>
      </c>
    </row>
    <row r="795" spans="1:45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18" t="s">
        <v>981</v>
      </c>
      <c r="AP795" s="18"/>
      <c r="AQ795" s="18"/>
      <c r="AR795" s="65" t="s">
        <v>2455</v>
      </c>
      <c r="AS795" s="66" t="s">
        <v>1733</v>
      </c>
    </row>
    <row r="796" spans="1:45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18" t="s">
        <v>995</v>
      </c>
      <c r="AP796" s="18"/>
      <c r="AQ796" s="18"/>
      <c r="AR796" s="65" t="s">
        <v>2456</v>
      </c>
      <c r="AS796" s="66" t="s">
        <v>1733</v>
      </c>
    </row>
    <row r="797" spans="1:45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15"/>
      <c r="Y797" s="15"/>
      <c r="Z797" s="15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18" t="s">
        <v>1004</v>
      </c>
      <c r="AP797" s="18"/>
      <c r="AQ797" s="18"/>
      <c r="AR797" s="65" t="s">
        <v>2457</v>
      </c>
      <c r="AS797" s="66" t="s">
        <v>1733</v>
      </c>
    </row>
    <row r="798" spans="1:45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18" t="s">
        <v>1018</v>
      </c>
      <c r="AP798" s="18"/>
      <c r="AQ798" s="18"/>
      <c r="AR798" s="65" t="s">
        <v>2458</v>
      </c>
      <c r="AS798" s="66" t="s">
        <v>1733</v>
      </c>
    </row>
    <row r="799" spans="1:45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18" t="s">
        <v>1019</v>
      </c>
      <c r="AP799" s="18"/>
      <c r="AQ799" s="18"/>
      <c r="AR799" s="65" t="s">
        <v>2459</v>
      </c>
      <c r="AS799" s="66" t="s">
        <v>1739</v>
      </c>
    </row>
    <row r="800" spans="1:45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18" t="s">
        <v>913</v>
      </c>
      <c r="AP800" s="18"/>
      <c r="AQ800" s="18"/>
      <c r="AR800" s="65" t="s">
        <v>2460</v>
      </c>
      <c r="AS800" s="66" t="s">
        <v>1739</v>
      </c>
    </row>
    <row r="801" spans="1:45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O801" s="19" t="s">
        <v>1699</v>
      </c>
      <c r="AP801" s="19"/>
      <c r="AQ801" s="19"/>
      <c r="AR801" s="65" t="s">
        <v>2461</v>
      </c>
      <c r="AS801" s="66" t="s">
        <v>1739</v>
      </c>
    </row>
    <row r="802" spans="1:45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18" t="s">
        <v>926</v>
      </c>
      <c r="AP802" s="18"/>
      <c r="AQ802" s="18"/>
      <c r="AR802" s="65" t="s">
        <v>2462</v>
      </c>
      <c r="AS802" s="66" t="s">
        <v>1739</v>
      </c>
    </row>
    <row r="803" spans="1:45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18" t="s">
        <v>979</v>
      </c>
      <c r="AP803" s="18"/>
      <c r="AQ803" s="18"/>
      <c r="AR803" s="65" t="s">
        <v>2463</v>
      </c>
      <c r="AS803" s="66" t="s">
        <v>1739</v>
      </c>
    </row>
    <row r="804" spans="1:45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19"/>
      <c r="AP804" s="19"/>
      <c r="AQ804" s="19"/>
      <c r="AR804" s="65" t="s">
        <v>2464</v>
      </c>
      <c r="AS804" s="66" t="s">
        <v>1733</v>
      </c>
    </row>
    <row r="805" spans="1:45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18"/>
      <c r="AQ805" s="18"/>
      <c r="AR805" s="65" t="s">
        <v>2465</v>
      </c>
      <c r="AS805" s="66" t="s">
        <v>1733</v>
      </c>
    </row>
    <row r="806" spans="1:45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18"/>
      <c r="AQ806" s="18"/>
      <c r="AR806" s="65" t="s">
        <v>2466</v>
      </c>
      <c r="AS806" s="66" t="s">
        <v>1733</v>
      </c>
    </row>
    <row r="807" spans="1:45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18"/>
      <c r="AQ807" s="18"/>
      <c r="AR807" s="65" t="s">
        <v>2467</v>
      </c>
      <c r="AS807" s="66" t="s">
        <v>1733</v>
      </c>
    </row>
    <row r="808" spans="1:45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18"/>
      <c r="AQ808" s="18"/>
      <c r="AR808" s="65" t="s">
        <v>2468</v>
      </c>
      <c r="AS808" s="66" t="s">
        <v>1733</v>
      </c>
    </row>
    <row r="809" spans="1:45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18"/>
      <c r="AQ809" s="18"/>
      <c r="AR809" s="65" t="s">
        <v>2469</v>
      </c>
      <c r="AS809" s="66" t="s">
        <v>1733</v>
      </c>
    </row>
    <row r="810" spans="1:45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18"/>
      <c r="AQ810" s="18"/>
      <c r="AR810" s="65" t="s">
        <v>2470</v>
      </c>
      <c r="AS810" s="66" t="s">
        <v>1733</v>
      </c>
    </row>
    <row r="811" spans="1:45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18"/>
      <c r="AQ811" s="18"/>
      <c r="AR811" s="65" t="s">
        <v>2471</v>
      </c>
      <c r="AS811" s="66" t="s">
        <v>1733</v>
      </c>
    </row>
    <row r="812" spans="1:45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18"/>
      <c r="AQ812" s="18"/>
      <c r="AR812" s="65" t="s">
        <v>2472</v>
      </c>
      <c r="AS812" s="66" t="s">
        <v>1733</v>
      </c>
    </row>
    <row r="813" spans="1:45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18"/>
      <c r="AQ813" s="18"/>
      <c r="AR813" s="65" t="s">
        <v>2473</v>
      </c>
      <c r="AS813" s="66" t="s">
        <v>1733</v>
      </c>
    </row>
    <row r="814" spans="1:45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18"/>
      <c r="AQ814" s="18"/>
      <c r="AR814" s="68" t="s">
        <v>2474</v>
      </c>
      <c r="AS814" s="66" t="s">
        <v>1733</v>
      </c>
    </row>
    <row r="815" spans="1:45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18"/>
      <c r="AQ815" s="18"/>
      <c r="AR815" s="65" t="s">
        <v>2475</v>
      </c>
      <c r="AS815" s="66" t="s">
        <v>1733</v>
      </c>
    </row>
    <row r="816" spans="1:45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R816" s="65" t="s">
        <v>2476</v>
      </c>
      <c r="AS816" s="66" t="s">
        <v>1733</v>
      </c>
    </row>
    <row r="817" spans="1:45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15"/>
      <c r="Y817" s="15"/>
      <c r="Z817" s="15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R817" s="65" t="s">
        <v>2477</v>
      </c>
      <c r="AS817" s="66" t="s">
        <v>1733</v>
      </c>
    </row>
    <row r="818" spans="1:45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R818" s="65" t="s">
        <v>2478</v>
      </c>
      <c r="AS818" s="66" t="s">
        <v>1733</v>
      </c>
    </row>
    <row r="819" spans="1:45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R819" s="65" t="s">
        <v>2479</v>
      </c>
      <c r="AS819" s="66" t="s">
        <v>1733</v>
      </c>
    </row>
    <row r="820" spans="1:45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R820" s="65" t="s">
        <v>2480</v>
      </c>
      <c r="AS820" s="66" t="s">
        <v>1733</v>
      </c>
    </row>
    <row r="821" spans="1:45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R821" s="65" t="s">
        <v>2481</v>
      </c>
      <c r="AS821" s="66" t="s">
        <v>1733</v>
      </c>
    </row>
    <row r="822" spans="1:45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R822" s="65" t="s">
        <v>2482</v>
      </c>
      <c r="AS822" s="66" t="s">
        <v>1733</v>
      </c>
    </row>
    <row r="823" spans="1:45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R823" s="65" t="s">
        <v>2483</v>
      </c>
      <c r="AS823" s="66" t="s">
        <v>1733</v>
      </c>
    </row>
    <row r="824" spans="1:45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R824" s="65" t="s">
        <v>2484</v>
      </c>
      <c r="AS824" s="66" t="s">
        <v>1733</v>
      </c>
    </row>
    <row r="825" spans="1:45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R825" s="65" t="s">
        <v>2485</v>
      </c>
      <c r="AS825" s="66" t="s">
        <v>1733</v>
      </c>
    </row>
    <row r="826" spans="1:45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R826" s="65" t="s">
        <v>2486</v>
      </c>
      <c r="AS826" s="66" t="s">
        <v>1733</v>
      </c>
    </row>
    <row r="827" spans="1:45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R827" s="65" t="s">
        <v>2487</v>
      </c>
      <c r="AS827" s="66" t="s">
        <v>1733</v>
      </c>
    </row>
    <row r="828" spans="1:45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R828" s="65" t="s">
        <v>2488</v>
      </c>
      <c r="AS828" s="66" t="s">
        <v>1733</v>
      </c>
    </row>
    <row r="829" spans="1:45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R829" s="65" t="s">
        <v>2489</v>
      </c>
      <c r="AS829" s="66" t="s">
        <v>1733</v>
      </c>
    </row>
    <row r="830" spans="1:45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R830" s="65" t="s">
        <v>983</v>
      </c>
      <c r="AS830" s="66" t="s">
        <v>2133</v>
      </c>
    </row>
    <row r="831" spans="1:45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R831" s="65" t="s">
        <v>984</v>
      </c>
      <c r="AS831" s="66" t="s">
        <v>2133</v>
      </c>
    </row>
    <row r="832" spans="1:45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R832" s="65" t="s">
        <v>2490</v>
      </c>
      <c r="AS832" s="66" t="s">
        <v>1733</v>
      </c>
    </row>
    <row r="833" spans="1:45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R833" s="65" t="s">
        <v>2491</v>
      </c>
      <c r="AS833" s="66" t="s">
        <v>1733</v>
      </c>
    </row>
    <row r="834" spans="1:45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R834" s="65" t="s">
        <v>2492</v>
      </c>
      <c r="AS834" s="66" t="s">
        <v>1733</v>
      </c>
    </row>
    <row r="835" spans="1:45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R835" s="65" t="s">
        <v>2493</v>
      </c>
      <c r="AS835" s="66" t="s">
        <v>1733</v>
      </c>
    </row>
    <row r="836" spans="1:45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R836" s="65" t="s">
        <v>2494</v>
      </c>
      <c r="AS836" s="66" t="s">
        <v>1733</v>
      </c>
    </row>
    <row r="837" spans="1:45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R837" s="65" t="s">
        <v>2495</v>
      </c>
      <c r="AS837" s="66" t="s">
        <v>1733</v>
      </c>
    </row>
    <row r="838" spans="1:45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R838" s="65" t="s">
        <v>2496</v>
      </c>
      <c r="AS838" s="66" t="s">
        <v>1733</v>
      </c>
    </row>
    <row r="839" spans="1:45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R839" s="65" t="s">
        <v>2497</v>
      </c>
      <c r="AS839" s="66" t="s">
        <v>1733</v>
      </c>
    </row>
    <row r="840" spans="1:45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R840" s="65" t="s">
        <v>2498</v>
      </c>
      <c r="AS840" s="66" t="s">
        <v>1733</v>
      </c>
    </row>
    <row r="841" spans="1:45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R841" s="65" t="s">
        <v>2499</v>
      </c>
      <c r="AS841" s="66" t="s">
        <v>1733</v>
      </c>
    </row>
    <row r="842" spans="1:45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R842" s="65" t="s">
        <v>2500</v>
      </c>
      <c r="AS842" s="66" t="s">
        <v>1733</v>
      </c>
    </row>
    <row r="843" spans="1:45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R843" s="65" t="s">
        <v>2501</v>
      </c>
      <c r="AS843" s="66" t="s">
        <v>1739</v>
      </c>
    </row>
    <row r="844" spans="1:45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R844" s="65" t="s">
        <v>2502</v>
      </c>
      <c r="AS844" s="66" t="s">
        <v>1739</v>
      </c>
    </row>
    <row r="845" spans="1:45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R845" s="65" t="s">
        <v>2503</v>
      </c>
      <c r="AS845" s="66" t="s">
        <v>1733</v>
      </c>
    </row>
    <row r="846" spans="1:45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R846" s="65" t="s">
        <v>1041</v>
      </c>
      <c r="AS846" s="66" t="s">
        <v>1876</v>
      </c>
    </row>
    <row r="847" spans="1:45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R847" s="65" t="s">
        <v>2504</v>
      </c>
      <c r="AS847" s="66" t="s">
        <v>1733</v>
      </c>
    </row>
    <row r="848" spans="1:45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R848" s="65" t="s">
        <v>2505</v>
      </c>
      <c r="AS848" s="66" t="s">
        <v>1733</v>
      </c>
    </row>
    <row r="849" spans="1:45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R849" s="65" t="s">
        <v>2506</v>
      </c>
      <c r="AS849" s="66" t="s">
        <v>1733</v>
      </c>
    </row>
    <row r="850" spans="1:45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R850" s="65" t="s">
        <v>2507</v>
      </c>
      <c r="AS850" s="66" t="s">
        <v>1733</v>
      </c>
    </row>
    <row r="851" spans="1:45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R851" s="65" t="s">
        <v>2508</v>
      </c>
      <c r="AS851" s="66" t="s">
        <v>1733</v>
      </c>
    </row>
    <row r="852" spans="1:45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R852" s="65" t="s">
        <v>2509</v>
      </c>
      <c r="AS852" s="66" t="s">
        <v>1733</v>
      </c>
    </row>
    <row r="853" spans="1:45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R853" s="65" t="s">
        <v>2510</v>
      </c>
      <c r="AS853" s="66" t="s">
        <v>1733</v>
      </c>
    </row>
    <row r="854" spans="1:45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R854" s="65" t="s">
        <v>2511</v>
      </c>
      <c r="AS854" s="66" t="s">
        <v>1733</v>
      </c>
    </row>
    <row r="855" spans="1:45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R855" s="65" t="s">
        <v>2512</v>
      </c>
      <c r="AS855" s="66" t="s">
        <v>1733</v>
      </c>
    </row>
    <row r="856" spans="1:45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R856" s="65" t="s">
        <v>2513</v>
      </c>
      <c r="AS856" s="66" t="s">
        <v>1733</v>
      </c>
    </row>
    <row r="857" spans="1:45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R857" s="65" t="s">
        <v>2514</v>
      </c>
      <c r="AS857" s="66" t="s">
        <v>1733</v>
      </c>
    </row>
    <row r="858" spans="1:45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R858" s="65" t="s">
        <v>2515</v>
      </c>
      <c r="AS858" s="66" t="s">
        <v>1733</v>
      </c>
    </row>
    <row r="859" spans="1:45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R859" s="65" t="s">
        <v>2516</v>
      </c>
      <c r="AS859" s="66" t="s">
        <v>1733</v>
      </c>
    </row>
    <row r="860" spans="1:45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R860" s="65" t="s">
        <v>2517</v>
      </c>
      <c r="AS860" s="66" t="s">
        <v>1733</v>
      </c>
    </row>
    <row r="861" spans="1:45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R861" s="65" t="s">
        <v>2518</v>
      </c>
      <c r="AS861" s="66" t="s">
        <v>1733</v>
      </c>
    </row>
    <row r="862" spans="1:45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R862" s="65" t="s">
        <v>2519</v>
      </c>
      <c r="AS862" s="66" t="s">
        <v>1733</v>
      </c>
    </row>
    <row r="863" spans="1:45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R863" s="65" t="s">
        <v>2520</v>
      </c>
      <c r="AS863" s="66" t="s">
        <v>1733</v>
      </c>
    </row>
    <row r="864" spans="1:45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R864" s="65" t="s">
        <v>2521</v>
      </c>
      <c r="AS864" s="66" t="s">
        <v>1733</v>
      </c>
    </row>
    <row r="865" spans="1:45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R865" s="65" t="s">
        <v>2522</v>
      </c>
      <c r="AS865" s="66" t="s">
        <v>1733</v>
      </c>
    </row>
    <row r="866" spans="1:45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R866" s="65" t="s">
        <v>2523</v>
      </c>
      <c r="AS866" s="66" t="s">
        <v>1733</v>
      </c>
    </row>
    <row r="867" spans="1:45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R867" s="65" t="s">
        <v>2524</v>
      </c>
      <c r="AS867" s="66" t="s">
        <v>1733</v>
      </c>
    </row>
    <row r="868" spans="1:45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R868" s="65" t="s">
        <v>2525</v>
      </c>
      <c r="AS868" s="66" t="s">
        <v>1733</v>
      </c>
    </row>
    <row r="869" spans="1:45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R869" s="65" t="s">
        <v>2526</v>
      </c>
      <c r="AS869" s="66" t="s">
        <v>1733</v>
      </c>
    </row>
    <row r="870" spans="1:45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R870" s="65" t="s">
        <v>2527</v>
      </c>
      <c r="AS870" s="66" t="s">
        <v>1733</v>
      </c>
    </row>
    <row r="871" spans="1:45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R871" s="65" t="s">
        <v>2528</v>
      </c>
      <c r="AS871" s="66" t="s">
        <v>1733</v>
      </c>
    </row>
    <row r="872" spans="1:45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R872" s="65" t="s">
        <v>2529</v>
      </c>
      <c r="AS872" s="66" t="s">
        <v>1733</v>
      </c>
    </row>
    <row r="873" spans="1:45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R873" s="65" t="s">
        <v>2530</v>
      </c>
      <c r="AS873" s="66" t="s">
        <v>1733</v>
      </c>
    </row>
    <row r="874" spans="1:45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R874" s="65" t="s">
        <v>2531</v>
      </c>
      <c r="AS874" s="66" t="s">
        <v>1733</v>
      </c>
    </row>
    <row r="875" spans="1:45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R875" s="65" t="s">
        <v>2532</v>
      </c>
      <c r="AS875" s="66" t="s">
        <v>1739</v>
      </c>
    </row>
    <row r="876" spans="1:45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R876" s="65" t="s">
        <v>2533</v>
      </c>
      <c r="AS876" s="66" t="s">
        <v>1739</v>
      </c>
    </row>
    <row r="877" spans="1:45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R877" s="65" t="s">
        <v>2534</v>
      </c>
      <c r="AS877" s="66" t="s">
        <v>1739</v>
      </c>
    </row>
    <row r="878" spans="1:45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R878" s="65" t="s">
        <v>2535</v>
      </c>
      <c r="AS878" s="66" t="s">
        <v>1739</v>
      </c>
    </row>
    <row r="879" spans="1:45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R879" s="65" t="s">
        <v>2536</v>
      </c>
      <c r="AS879" s="66" t="s">
        <v>1739</v>
      </c>
    </row>
    <row r="880" spans="1:45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R880" s="65" t="s">
        <v>2537</v>
      </c>
      <c r="AS880" s="66" t="s">
        <v>1733</v>
      </c>
    </row>
    <row r="881" spans="1:45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R881" s="65" t="s">
        <v>2538</v>
      </c>
      <c r="AS881" s="66" t="s">
        <v>1733</v>
      </c>
    </row>
    <row r="882" spans="1:45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R882" s="65" t="s">
        <v>2539</v>
      </c>
      <c r="AS882" s="66" t="s">
        <v>1733</v>
      </c>
    </row>
    <row r="883" spans="1:45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R883" s="65" t="s">
        <v>2540</v>
      </c>
      <c r="AS883" s="66" t="s">
        <v>1733</v>
      </c>
    </row>
    <row r="884" spans="1:45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R884" s="65" t="s">
        <v>2541</v>
      </c>
      <c r="AS884" s="66" t="s">
        <v>1733</v>
      </c>
    </row>
    <row r="885" spans="1:45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R885" s="65" t="s">
        <v>2542</v>
      </c>
      <c r="AS885" s="66" t="s">
        <v>1733</v>
      </c>
    </row>
    <row r="886" spans="1:45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R886" s="65" t="s">
        <v>2543</v>
      </c>
      <c r="AS886" s="66" t="s">
        <v>1733</v>
      </c>
    </row>
    <row r="887" spans="1:45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R887" s="65" t="s">
        <v>2544</v>
      </c>
      <c r="AS887" s="66" t="s">
        <v>1733</v>
      </c>
    </row>
    <row r="888" spans="1:45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R888" s="65" t="s">
        <v>2545</v>
      </c>
      <c r="AS888" s="66" t="s">
        <v>1733</v>
      </c>
    </row>
    <row r="889" spans="1:45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R889" s="65" t="s">
        <v>2546</v>
      </c>
      <c r="AS889" s="66" t="s">
        <v>1733</v>
      </c>
    </row>
    <row r="890" spans="1:45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R890" s="65" t="s">
        <v>2547</v>
      </c>
      <c r="AS890" s="66" t="s">
        <v>1733</v>
      </c>
    </row>
    <row r="891" spans="1:45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R891" s="65" t="s">
        <v>2548</v>
      </c>
      <c r="AS891" s="66" t="s">
        <v>1733</v>
      </c>
    </row>
    <row r="892" spans="1:45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R892" s="65" t="s">
        <v>2549</v>
      </c>
      <c r="AS892" s="66" t="s">
        <v>1733</v>
      </c>
    </row>
    <row r="893" spans="1:45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R893" s="65" t="s">
        <v>2550</v>
      </c>
      <c r="AS893" s="66" t="s">
        <v>1733</v>
      </c>
    </row>
    <row r="894" spans="1:45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R894" s="65" t="s">
        <v>2551</v>
      </c>
      <c r="AS894" s="66" t="s">
        <v>1733</v>
      </c>
    </row>
    <row r="895" spans="1:45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R895" s="65" t="s">
        <v>2552</v>
      </c>
      <c r="AS895" s="66" t="s">
        <v>1733</v>
      </c>
    </row>
    <row r="896" spans="1:45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R896" s="65" t="s">
        <v>2553</v>
      </c>
      <c r="AS896" s="66" t="s">
        <v>1739</v>
      </c>
    </row>
    <row r="897" spans="1:45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R897" s="65" t="s">
        <v>2554</v>
      </c>
      <c r="AS897" s="66" t="s">
        <v>1739</v>
      </c>
    </row>
    <row r="898" spans="1:45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R898" s="65" t="s">
        <v>2555</v>
      </c>
      <c r="AS898" s="66" t="s">
        <v>1739</v>
      </c>
    </row>
    <row r="899" spans="1:45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R899" s="65" t="s">
        <v>2556</v>
      </c>
      <c r="AS899" s="66" t="s">
        <v>1733</v>
      </c>
    </row>
    <row r="900" spans="1:45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R900" s="65" t="s">
        <v>985</v>
      </c>
      <c r="AS900" s="66" t="s">
        <v>1876</v>
      </c>
    </row>
    <row r="901" spans="1:45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R901" s="65" t="s">
        <v>986</v>
      </c>
      <c r="AS901" s="66" t="s">
        <v>1876</v>
      </c>
    </row>
    <row r="902" spans="1:45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R902" s="65" t="s">
        <v>987</v>
      </c>
      <c r="AS902" s="66" t="s">
        <v>1876</v>
      </c>
    </row>
    <row r="903" spans="1:45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R903" s="65" t="s">
        <v>988</v>
      </c>
      <c r="AS903" s="66" t="s">
        <v>1876</v>
      </c>
    </row>
    <row r="904" spans="1:45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R904" s="65" t="s">
        <v>1042</v>
      </c>
      <c r="AS904" s="66" t="s">
        <v>1876</v>
      </c>
    </row>
    <row r="905" spans="1:45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R905" s="65" t="s">
        <v>989</v>
      </c>
      <c r="AS905" s="66" t="s">
        <v>1827</v>
      </c>
    </row>
    <row r="906" spans="1:45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R906" s="65" t="s">
        <v>2557</v>
      </c>
      <c r="AS906" s="66" t="s">
        <v>1733</v>
      </c>
    </row>
    <row r="907" spans="1:45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R907" s="65" t="s">
        <v>2558</v>
      </c>
      <c r="AS907" s="66" t="s">
        <v>1733</v>
      </c>
    </row>
    <row r="908" spans="1:45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R908" s="65" t="s">
        <v>2559</v>
      </c>
      <c r="AS908" s="66" t="s">
        <v>1733</v>
      </c>
    </row>
    <row r="909" spans="1:45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R909" s="65" t="s">
        <v>2560</v>
      </c>
      <c r="AS909" s="66" t="s">
        <v>1733</v>
      </c>
    </row>
    <row r="910" spans="1:45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R910" s="65" t="s">
        <v>2561</v>
      </c>
      <c r="AS910" s="66" t="s">
        <v>1733</v>
      </c>
    </row>
    <row r="911" spans="1:45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R911" s="65" t="s">
        <v>2562</v>
      </c>
      <c r="AS911" s="66" t="s">
        <v>1733</v>
      </c>
    </row>
    <row r="912" spans="1:45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R912" s="65" t="s">
        <v>2563</v>
      </c>
      <c r="AS912" s="66" t="s">
        <v>1733</v>
      </c>
    </row>
    <row r="913" spans="1:45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R913" s="65" t="s">
        <v>2564</v>
      </c>
      <c r="AS913" s="66" t="s">
        <v>1733</v>
      </c>
    </row>
    <row r="914" spans="1:45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R914" s="65" t="s">
        <v>2565</v>
      </c>
      <c r="AS914" s="66" t="s">
        <v>1733</v>
      </c>
    </row>
    <row r="915" spans="1:45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R915" s="65" t="s">
        <v>2566</v>
      </c>
      <c r="AS915" s="66" t="s">
        <v>1733</v>
      </c>
    </row>
    <row r="916" spans="1:45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R916" s="65" t="s">
        <v>2567</v>
      </c>
      <c r="AS916" s="66" t="s">
        <v>1733</v>
      </c>
    </row>
    <row r="917" spans="1:45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R917" s="65" t="s">
        <v>2568</v>
      </c>
      <c r="AS917" s="66" t="s">
        <v>1733</v>
      </c>
    </row>
    <row r="918" spans="1:45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R918" s="65" t="s">
        <v>2569</v>
      </c>
      <c r="AS918" s="66" t="s">
        <v>1733</v>
      </c>
    </row>
    <row r="919" spans="1:45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R919" s="65" t="s">
        <v>2570</v>
      </c>
      <c r="AS919" s="66" t="s">
        <v>1733</v>
      </c>
    </row>
    <row r="920" spans="1:45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R920" s="65" t="s">
        <v>2571</v>
      </c>
      <c r="AS920" s="66" t="s">
        <v>1733</v>
      </c>
    </row>
    <row r="921" spans="1:45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R921" s="65" t="s">
        <v>2572</v>
      </c>
      <c r="AS921" s="66" t="s">
        <v>1733</v>
      </c>
    </row>
    <row r="922" spans="1:45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R922" s="65" t="s">
        <v>2573</v>
      </c>
      <c r="AS922" s="66" t="s">
        <v>1733</v>
      </c>
    </row>
    <row r="923" spans="1:45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R923" s="65" t="s">
        <v>2574</v>
      </c>
      <c r="AS923" s="66" t="s">
        <v>1733</v>
      </c>
    </row>
    <row r="924" spans="1:45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R924" s="65" t="s">
        <v>2575</v>
      </c>
      <c r="AS924" s="66" t="s">
        <v>1733</v>
      </c>
    </row>
    <row r="925" spans="1:45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R925" s="65" t="s">
        <v>2576</v>
      </c>
      <c r="AS925" s="66" t="s">
        <v>1733</v>
      </c>
    </row>
    <row r="926" spans="1:45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R926" s="65" t="s">
        <v>2577</v>
      </c>
      <c r="AS926" s="66" t="s">
        <v>1733</v>
      </c>
    </row>
    <row r="927" spans="1:45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R927" s="65" t="s">
        <v>2578</v>
      </c>
      <c r="AS927" s="66" t="s">
        <v>1733</v>
      </c>
    </row>
    <row r="928" spans="1:45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R928" s="65" t="s">
        <v>2579</v>
      </c>
      <c r="AS928" s="66" t="s">
        <v>1733</v>
      </c>
    </row>
    <row r="929" spans="1:45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R929" s="65" t="s">
        <v>2580</v>
      </c>
      <c r="AS929" s="66" t="s">
        <v>1733</v>
      </c>
    </row>
    <row r="930" spans="1:45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R930" s="65" t="s">
        <v>2581</v>
      </c>
      <c r="AS930" s="66" t="s">
        <v>1733</v>
      </c>
    </row>
    <row r="931" spans="1:45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R931" s="65" t="s">
        <v>2582</v>
      </c>
      <c r="AS931" s="66" t="s">
        <v>1733</v>
      </c>
    </row>
    <row r="932" spans="1:45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R932" s="65" t="s">
        <v>2583</v>
      </c>
      <c r="AS932" s="66" t="s">
        <v>1733</v>
      </c>
    </row>
    <row r="933" spans="1:45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R933" s="65" t="s">
        <v>2584</v>
      </c>
      <c r="AS933" s="66" t="s">
        <v>1733</v>
      </c>
    </row>
    <row r="934" spans="1:45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R934" s="65" t="s">
        <v>2585</v>
      </c>
      <c r="AS934" s="66" t="s">
        <v>1733</v>
      </c>
    </row>
    <row r="935" spans="1:45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R935" s="65" t="s">
        <v>2586</v>
      </c>
      <c r="AS935" s="66" t="s">
        <v>1733</v>
      </c>
    </row>
    <row r="936" spans="1:45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R936" s="65" t="s">
        <v>2587</v>
      </c>
      <c r="AS936" s="66" t="s">
        <v>1733</v>
      </c>
    </row>
    <row r="937" spans="1:45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R937" s="65" t="s">
        <v>2588</v>
      </c>
      <c r="AS937" s="66" t="s">
        <v>1733</v>
      </c>
    </row>
    <row r="938" spans="1:45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R938" s="65" t="s">
        <v>2589</v>
      </c>
      <c r="AS938" s="66" t="s">
        <v>1733</v>
      </c>
    </row>
    <row r="939" spans="1:45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R939" s="65" t="s">
        <v>2590</v>
      </c>
      <c r="AS939" s="66" t="s">
        <v>1733</v>
      </c>
    </row>
    <row r="940" spans="1:45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R940" s="65" t="s">
        <v>2591</v>
      </c>
      <c r="AS940" s="66" t="s">
        <v>1733</v>
      </c>
    </row>
    <row r="941" spans="1:45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R941" s="65" t="s">
        <v>2592</v>
      </c>
      <c r="AS941" s="66" t="s">
        <v>1733</v>
      </c>
    </row>
    <row r="942" spans="1:45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R942" s="65" t="s">
        <v>2593</v>
      </c>
      <c r="AS942" s="66" t="s">
        <v>1733</v>
      </c>
    </row>
    <row r="943" spans="1:45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R943" s="65" t="s">
        <v>2594</v>
      </c>
      <c r="AS943" s="66" t="s">
        <v>1733</v>
      </c>
    </row>
    <row r="944" spans="1:45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R944" s="65" t="s">
        <v>2595</v>
      </c>
      <c r="AS944" s="66" t="s">
        <v>1733</v>
      </c>
    </row>
    <row r="945" spans="1:45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R945" s="65" t="s">
        <v>2596</v>
      </c>
      <c r="AS945" s="66" t="s">
        <v>1733</v>
      </c>
    </row>
    <row r="946" spans="1:45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R946" s="65" t="s">
        <v>2597</v>
      </c>
      <c r="AS946" s="66" t="s">
        <v>1733</v>
      </c>
    </row>
    <row r="947" spans="1:45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R947" s="65" t="s">
        <v>2598</v>
      </c>
      <c r="AS947" s="66" t="s">
        <v>1733</v>
      </c>
    </row>
    <row r="948" spans="1:45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R948" s="65" t="s">
        <v>2599</v>
      </c>
      <c r="AS948" s="66" t="s">
        <v>1733</v>
      </c>
    </row>
    <row r="949" spans="1:45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R949" s="65" t="s">
        <v>2600</v>
      </c>
      <c r="AS949" s="66" t="s">
        <v>1733</v>
      </c>
    </row>
    <row r="950" spans="1:45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R950" s="65" t="s">
        <v>2601</v>
      </c>
      <c r="AS950" s="66" t="s">
        <v>1733</v>
      </c>
    </row>
    <row r="951" spans="1:45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R951" s="65" t="s">
        <v>2602</v>
      </c>
      <c r="AS951" s="66" t="s">
        <v>1733</v>
      </c>
    </row>
    <row r="952" spans="1:45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R952" s="65" t="s">
        <v>2603</v>
      </c>
      <c r="AS952" s="66" t="s">
        <v>1733</v>
      </c>
    </row>
    <row r="953" spans="1:45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R953" s="65" t="s">
        <v>2604</v>
      </c>
      <c r="AS953" s="66" t="s">
        <v>1733</v>
      </c>
    </row>
    <row r="954" spans="1:45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R954" s="65" t="s">
        <v>2605</v>
      </c>
      <c r="AS954" s="66" t="s">
        <v>1733</v>
      </c>
    </row>
    <row r="955" spans="1:45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R955" s="65" t="s">
        <v>2606</v>
      </c>
      <c r="AS955" s="66" t="s">
        <v>1733</v>
      </c>
    </row>
    <row r="956" spans="1:45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R956" s="65" t="s">
        <v>2607</v>
      </c>
      <c r="AS956" s="66" t="s">
        <v>1733</v>
      </c>
    </row>
    <row r="957" spans="1:45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R957" s="65" t="s">
        <v>2608</v>
      </c>
      <c r="AS957" s="66" t="s">
        <v>1733</v>
      </c>
    </row>
    <row r="958" spans="1:45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R958" s="65" t="s">
        <v>2609</v>
      </c>
      <c r="AS958" s="66" t="s">
        <v>1733</v>
      </c>
    </row>
    <row r="959" spans="1:45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R959" s="65" t="s">
        <v>0</v>
      </c>
      <c r="AS959" s="66" t="s">
        <v>1733</v>
      </c>
    </row>
    <row r="960" spans="1:45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R960" s="65" t="s">
        <v>1</v>
      </c>
      <c r="AS960" s="66" t="s">
        <v>1733</v>
      </c>
    </row>
    <row r="961" spans="1:45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R961" s="65" t="s">
        <v>2</v>
      </c>
      <c r="AS961" s="66" t="s">
        <v>1733</v>
      </c>
    </row>
    <row r="962" spans="1:45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R962" s="65" t="s">
        <v>3</v>
      </c>
      <c r="AS962" s="66" t="s">
        <v>1733</v>
      </c>
    </row>
    <row r="963" spans="1:45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R963" s="65" t="s">
        <v>4</v>
      </c>
      <c r="AS963" s="66" t="s">
        <v>1733</v>
      </c>
    </row>
    <row r="964" spans="1:45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R964" s="65" t="s">
        <v>5</v>
      </c>
      <c r="AS964" s="66" t="s">
        <v>1733</v>
      </c>
    </row>
    <row r="965" spans="1:45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R965" s="65" t="s">
        <v>6</v>
      </c>
      <c r="AS965" s="66" t="s">
        <v>1733</v>
      </c>
    </row>
    <row r="966" spans="1:45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R966" s="65" t="s">
        <v>7</v>
      </c>
      <c r="AS966" s="66" t="s">
        <v>1733</v>
      </c>
    </row>
    <row r="967" spans="1:45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R967" s="65" t="s">
        <v>8</v>
      </c>
      <c r="AS967" s="66" t="s">
        <v>1733</v>
      </c>
    </row>
    <row r="968" spans="1:45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R968" s="65" t="s">
        <v>9</v>
      </c>
      <c r="AS968" s="66" t="s">
        <v>1733</v>
      </c>
    </row>
    <row r="969" spans="1:45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R969" s="65" t="s">
        <v>10</v>
      </c>
      <c r="AS969" s="66" t="s">
        <v>1733</v>
      </c>
    </row>
    <row r="970" spans="1:45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R970" s="65" t="s">
        <v>11</v>
      </c>
      <c r="AS970" s="66" t="s">
        <v>1739</v>
      </c>
    </row>
    <row r="971" spans="1:45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R971" s="65" t="s">
        <v>12</v>
      </c>
      <c r="AS971" s="66" t="s">
        <v>1733</v>
      </c>
    </row>
    <row r="972" spans="1:45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R972" s="65" t="s">
        <v>13</v>
      </c>
      <c r="AS972" s="66" t="s">
        <v>1733</v>
      </c>
    </row>
    <row r="973" spans="1:45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R973" s="65" t="s">
        <v>14</v>
      </c>
      <c r="AS973" s="66" t="s">
        <v>1733</v>
      </c>
    </row>
    <row r="974" spans="1:45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R974" s="65" t="s">
        <v>15</v>
      </c>
      <c r="AS974" s="66" t="s">
        <v>1733</v>
      </c>
    </row>
    <row r="975" spans="1:45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R975" s="65" t="s">
        <v>16</v>
      </c>
      <c r="AS975" s="66" t="s">
        <v>1733</v>
      </c>
    </row>
    <row r="976" spans="1:45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R976" s="65" t="s">
        <v>17</v>
      </c>
      <c r="AS976" s="66" t="s">
        <v>1733</v>
      </c>
    </row>
    <row r="977" spans="1:45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R977" s="65" t="s">
        <v>18</v>
      </c>
      <c r="AS977" s="66" t="s">
        <v>1733</v>
      </c>
    </row>
    <row r="978" spans="1:45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R978" s="65" t="s">
        <v>19</v>
      </c>
      <c r="AS978" s="66" t="s">
        <v>1733</v>
      </c>
    </row>
    <row r="979" spans="1:45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R979" s="65" t="s">
        <v>20</v>
      </c>
      <c r="AS979" s="66" t="s">
        <v>1733</v>
      </c>
    </row>
    <row r="980" spans="1:45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R980" s="65" t="s">
        <v>21</v>
      </c>
      <c r="AS980" s="66" t="s">
        <v>1733</v>
      </c>
    </row>
    <row r="981" spans="1:45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R981" s="65" t="s">
        <v>22</v>
      </c>
      <c r="AS981" s="66" t="s">
        <v>1733</v>
      </c>
    </row>
    <row r="982" spans="1:45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R982" s="65" t="s">
        <v>23</v>
      </c>
      <c r="AS982" s="66" t="s">
        <v>1733</v>
      </c>
    </row>
    <row r="983" spans="1:45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R983" s="65" t="s">
        <v>24</v>
      </c>
      <c r="AS983" s="66" t="s">
        <v>1733</v>
      </c>
    </row>
    <row r="984" spans="1:45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R984" s="65" t="s">
        <v>25</v>
      </c>
      <c r="AS984" s="66" t="s">
        <v>1733</v>
      </c>
    </row>
    <row r="985" spans="1:45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R985" s="65" t="s">
        <v>26</v>
      </c>
      <c r="AS985" s="66" t="s">
        <v>1739</v>
      </c>
    </row>
    <row r="986" spans="1:45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R986" s="65" t="s">
        <v>27</v>
      </c>
      <c r="AS986" s="66" t="s">
        <v>1733</v>
      </c>
    </row>
    <row r="987" spans="1:45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R987" s="65" t="s">
        <v>28</v>
      </c>
      <c r="AS987" s="66" t="s">
        <v>1733</v>
      </c>
    </row>
    <row r="988" spans="1:45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R988" s="65" t="s">
        <v>29</v>
      </c>
      <c r="AS988" s="66" t="s">
        <v>1733</v>
      </c>
    </row>
    <row r="989" spans="1:45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R989" s="65" t="s">
        <v>990</v>
      </c>
      <c r="AS989" s="66" t="s">
        <v>1858</v>
      </c>
    </row>
    <row r="990" spans="1:45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R990" s="65" t="s">
        <v>30</v>
      </c>
      <c r="AS990" s="66" t="s">
        <v>1733</v>
      </c>
    </row>
    <row r="991" spans="1:45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R991" s="65" t="s">
        <v>31</v>
      </c>
      <c r="AS991" s="66" t="s">
        <v>1733</v>
      </c>
    </row>
    <row r="992" spans="1:45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R992" s="65" t="s">
        <v>32</v>
      </c>
      <c r="AS992" s="66" t="s">
        <v>1733</v>
      </c>
    </row>
    <row r="993" spans="1:45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R993" s="65" t="s">
        <v>33</v>
      </c>
      <c r="AS993" s="66" t="s">
        <v>1733</v>
      </c>
    </row>
    <row r="994" spans="1:45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R994" s="65" t="s">
        <v>991</v>
      </c>
      <c r="AS994" s="66" t="s">
        <v>1876</v>
      </c>
    </row>
    <row r="995" spans="1:45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R995" s="65" t="s">
        <v>992</v>
      </c>
      <c r="AS995" s="66" t="s">
        <v>1876</v>
      </c>
    </row>
    <row r="996" spans="1:45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R996" s="65" t="s">
        <v>993</v>
      </c>
      <c r="AS996" s="66" t="s">
        <v>1876</v>
      </c>
    </row>
    <row r="997" spans="1:45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R997" s="65" t="s">
        <v>994</v>
      </c>
      <c r="AS997" s="66" t="s">
        <v>1827</v>
      </c>
    </row>
    <row r="998" spans="1:45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R998" s="65" t="s">
        <v>995</v>
      </c>
      <c r="AS998" s="66" t="s">
        <v>2335</v>
      </c>
    </row>
    <row r="999" spans="1:45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R999" s="65" t="s">
        <v>34</v>
      </c>
      <c r="AS999" s="66" t="s">
        <v>1733</v>
      </c>
    </row>
    <row r="1000" spans="1:45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R1000" s="65" t="s">
        <v>35</v>
      </c>
      <c r="AS1000" s="66" t="s">
        <v>1733</v>
      </c>
    </row>
    <row r="1001" spans="1:45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R1001" s="65" t="s">
        <v>36</v>
      </c>
      <c r="AS1001" s="66" t="s">
        <v>1733</v>
      </c>
    </row>
    <row r="1002" spans="1:45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R1002" s="65" t="s">
        <v>996</v>
      </c>
      <c r="AS1002" s="66" t="s">
        <v>1858</v>
      </c>
    </row>
    <row r="1003" spans="1:45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R1003" s="65" t="s">
        <v>997</v>
      </c>
      <c r="AS1003" s="66" t="s">
        <v>1827</v>
      </c>
    </row>
    <row r="1004" spans="1:45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R1004" s="65" t="s">
        <v>37</v>
      </c>
      <c r="AS1004" s="66" t="s">
        <v>1739</v>
      </c>
    </row>
    <row r="1005" spans="1:45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R1005" s="65" t="s">
        <v>38</v>
      </c>
      <c r="AS1005" s="66" t="s">
        <v>1733</v>
      </c>
    </row>
    <row r="1006" spans="1:45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R1006" s="65" t="s">
        <v>39</v>
      </c>
      <c r="AS1006" s="66" t="s">
        <v>1733</v>
      </c>
    </row>
    <row r="1007" spans="1:45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R1007" s="65" t="s">
        <v>40</v>
      </c>
      <c r="AS1007" s="66" t="s">
        <v>1739</v>
      </c>
    </row>
    <row r="1008" spans="1:45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R1008" s="65" t="s">
        <v>41</v>
      </c>
      <c r="AS1008" s="66" t="s">
        <v>1739</v>
      </c>
    </row>
    <row r="1009" spans="1:45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R1009" s="65" t="s">
        <v>42</v>
      </c>
      <c r="AS1009" s="66" t="s">
        <v>1739</v>
      </c>
    </row>
    <row r="1010" spans="1:45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R1010" s="65" t="s">
        <v>43</v>
      </c>
      <c r="AS1010" s="66" t="s">
        <v>1739</v>
      </c>
    </row>
    <row r="1011" spans="1:45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R1011" s="65" t="s">
        <v>44</v>
      </c>
      <c r="AS1011" s="66" t="s">
        <v>1739</v>
      </c>
    </row>
    <row r="1012" spans="1:45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R1012" s="65" t="s">
        <v>45</v>
      </c>
      <c r="AS1012" s="66" t="s">
        <v>1733</v>
      </c>
    </row>
    <row r="1013" spans="1:45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R1013" s="65" t="s">
        <v>46</v>
      </c>
      <c r="AS1013" s="66" t="s">
        <v>1733</v>
      </c>
    </row>
    <row r="1014" spans="1:45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R1014" s="65" t="s">
        <v>998</v>
      </c>
      <c r="AS1014" s="66" t="s">
        <v>1876</v>
      </c>
    </row>
    <row r="1015" spans="1:45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R1015" s="65" t="s">
        <v>999</v>
      </c>
      <c r="AS1015" s="66" t="s">
        <v>1876</v>
      </c>
    </row>
    <row r="1016" spans="1:45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R1016" s="65" t="s">
        <v>1043</v>
      </c>
      <c r="AS1016" s="66" t="s">
        <v>1876</v>
      </c>
    </row>
    <row r="1017" spans="1:45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R1017" s="65" t="s">
        <v>1044</v>
      </c>
      <c r="AS1017" s="66" t="s">
        <v>1876</v>
      </c>
    </row>
    <row r="1018" spans="1:45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R1018" s="65" t="s">
        <v>47</v>
      </c>
      <c r="AS1018" s="66" t="s">
        <v>1733</v>
      </c>
    </row>
    <row r="1019" spans="1:45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R1019" s="65" t="s">
        <v>48</v>
      </c>
      <c r="AS1019" s="66" t="s">
        <v>1733</v>
      </c>
    </row>
    <row r="1020" spans="1:45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R1020" s="65" t="s">
        <v>1000</v>
      </c>
      <c r="AS1020" s="66" t="s">
        <v>1827</v>
      </c>
    </row>
    <row r="1021" spans="1:45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R1021" s="65" t="s">
        <v>1001</v>
      </c>
      <c r="AS1021" s="66" t="s">
        <v>1827</v>
      </c>
    </row>
    <row r="1022" spans="1:45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R1022" s="65" t="s">
        <v>1002</v>
      </c>
      <c r="AS1022" s="66" t="s">
        <v>1827</v>
      </c>
    </row>
    <row r="1023" spans="1:45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R1023" s="65" t="s">
        <v>1003</v>
      </c>
      <c r="AS1023" s="66" t="s">
        <v>1827</v>
      </c>
    </row>
    <row r="1024" spans="1:45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R1024" s="65" t="s">
        <v>1004</v>
      </c>
      <c r="AS1024" s="66" t="s">
        <v>2335</v>
      </c>
    </row>
    <row r="1025" spans="1:45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R1025" s="65" t="s">
        <v>49</v>
      </c>
      <c r="AS1025" s="66" t="s">
        <v>1733</v>
      </c>
    </row>
    <row r="1026" spans="1:45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R1026" s="65" t="s">
        <v>1005</v>
      </c>
      <c r="AS1026" s="66" t="s">
        <v>1827</v>
      </c>
    </row>
    <row r="1027" spans="1:45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R1027" s="65" t="s">
        <v>1006</v>
      </c>
      <c r="AS1027" s="66" t="s">
        <v>1827</v>
      </c>
    </row>
    <row r="1028" spans="1:45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R1028" s="65" t="s">
        <v>1045</v>
      </c>
      <c r="AS1028" s="66" t="s">
        <v>1827</v>
      </c>
    </row>
    <row r="1029" spans="1:45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R1029" s="65" t="s">
        <v>1007</v>
      </c>
      <c r="AS1029" s="66" t="s">
        <v>1827</v>
      </c>
    </row>
    <row r="1030" spans="1:45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R1030" s="65" t="s">
        <v>50</v>
      </c>
      <c r="AS1030" s="66" t="s">
        <v>1733</v>
      </c>
    </row>
    <row r="1031" spans="1:45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R1031" s="65" t="s">
        <v>51</v>
      </c>
      <c r="AS1031" s="66" t="s">
        <v>1733</v>
      </c>
    </row>
    <row r="1032" spans="1:45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R1032" s="65" t="s">
        <v>52</v>
      </c>
      <c r="AS1032" s="66" t="s">
        <v>1733</v>
      </c>
    </row>
    <row r="1033" spans="1:45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R1033" s="65" t="s">
        <v>53</v>
      </c>
      <c r="AS1033" s="66" t="s">
        <v>1733</v>
      </c>
    </row>
    <row r="1034" spans="1:45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R1034" s="65" t="s">
        <v>54</v>
      </c>
      <c r="AS1034" s="66" t="s">
        <v>1733</v>
      </c>
    </row>
    <row r="1035" spans="1:45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R1035" s="65" t="s">
        <v>55</v>
      </c>
      <c r="AS1035" s="66" t="s">
        <v>1733</v>
      </c>
    </row>
    <row r="1036" spans="1:45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R1036" s="65" t="s">
        <v>56</v>
      </c>
      <c r="AS1036" s="66" t="s">
        <v>1733</v>
      </c>
    </row>
    <row r="1037" spans="1:45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R1037" s="65" t="s">
        <v>1046</v>
      </c>
      <c r="AS1037" s="66" t="s">
        <v>1858</v>
      </c>
    </row>
    <row r="1038" spans="1:45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R1038" s="65" t="s">
        <v>57</v>
      </c>
      <c r="AS1038" s="66" t="s">
        <v>1733</v>
      </c>
    </row>
    <row r="1039" spans="1:45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R1039" s="65" t="s">
        <v>58</v>
      </c>
      <c r="AS1039" s="66" t="s">
        <v>1733</v>
      </c>
    </row>
    <row r="1040" spans="1:45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R1040" s="65" t="s">
        <v>59</v>
      </c>
      <c r="AS1040" s="66" t="s">
        <v>1733</v>
      </c>
    </row>
    <row r="1041" spans="1:45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R1041" s="65" t="s">
        <v>60</v>
      </c>
      <c r="AS1041" s="66" t="s">
        <v>1733</v>
      </c>
    </row>
    <row r="1042" spans="1:45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R1042" s="65" t="s">
        <v>61</v>
      </c>
      <c r="AS1042" s="66" t="s">
        <v>1733</v>
      </c>
    </row>
    <row r="1043" spans="1:45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R1043" s="65" t="s">
        <v>62</v>
      </c>
      <c r="AS1043" s="66" t="s">
        <v>1733</v>
      </c>
    </row>
    <row r="1044" spans="1:45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R1044" s="65" t="s">
        <v>63</v>
      </c>
      <c r="AS1044" s="66" t="s">
        <v>1733</v>
      </c>
    </row>
    <row r="1045" spans="1:45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R1045" s="65" t="s">
        <v>64</v>
      </c>
      <c r="AS1045" s="66" t="s">
        <v>1733</v>
      </c>
    </row>
    <row r="1046" spans="1:45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R1046" s="65" t="s">
        <v>65</v>
      </c>
      <c r="AS1046" s="66" t="s">
        <v>1733</v>
      </c>
    </row>
    <row r="1047" spans="1:45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R1047" s="65" t="s">
        <v>66</v>
      </c>
      <c r="AS1047" s="66" t="s">
        <v>1733</v>
      </c>
    </row>
    <row r="1048" spans="1:45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R1048" s="65" t="s">
        <v>67</v>
      </c>
      <c r="AS1048" s="66" t="s">
        <v>1733</v>
      </c>
    </row>
    <row r="1049" spans="1:45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R1049" s="65" t="s">
        <v>68</v>
      </c>
      <c r="AS1049" s="66" t="s">
        <v>1733</v>
      </c>
    </row>
    <row r="1050" spans="1:45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R1050" s="65" t="s">
        <v>69</v>
      </c>
      <c r="AS1050" s="66" t="s">
        <v>1733</v>
      </c>
    </row>
    <row r="1051" spans="1:45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R1051" s="65" t="s">
        <v>70</v>
      </c>
      <c r="AS1051" s="66" t="s">
        <v>1733</v>
      </c>
    </row>
    <row r="1052" spans="1:45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R1052" s="65" t="s">
        <v>71</v>
      </c>
      <c r="AS1052" s="66" t="s">
        <v>1733</v>
      </c>
    </row>
    <row r="1053" spans="1:45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R1053" s="65" t="s">
        <v>72</v>
      </c>
      <c r="AS1053" s="66" t="s">
        <v>1733</v>
      </c>
    </row>
    <row r="1054" spans="1:45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R1054" s="65" t="s">
        <v>73</v>
      </c>
      <c r="AS1054" s="66" t="s">
        <v>1733</v>
      </c>
    </row>
    <row r="1055" spans="1:45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R1055" s="65" t="s">
        <v>74</v>
      </c>
      <c r="AS1055" s="66" t="s">
        <v>1733</v>
      </c>
    </row>
    <row r="1056" spans="1:45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R1056" s="65" t="s">
        <v>75</v>
      </c>
      <c r="AS1056" s="66" t="s">
        <v>1733</v>
      </c>
    </row>
    <row r="1057" spans="1:45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R1057" s="65" t="s">
        <v>76</v>
      </c>
      <c r="AS1057" s="66" t="s">
        <v>1733</v>
      </c>
    </row>
    <row r="1058" spans="1:45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R1058" s="65" t="s">
        <v>77</v>
      </c>
      <c r="AS1058" s="66" t="s">
        <v>1733</v>
      </c>
    </row>
    <row r="1059" spans="1:45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R1059" s="65" t="s">
        <v>78</v>
      </c>
      <c r="AS1059" s="66" t="s">
        <v>1733</v>
      </c>
    </row>
    <row r="1060" spans="1:45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R1060" s="65" t="s">
        <v>79</v>
      </c>
      <c r="AS1060" s="66" t="s">
        <v>1733</v>
      </c>
    </row>
    <row r="1061" spans="1:45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R1061" s="65" t="s">
        <v>80</v>
      </c>
      <c r="AS1061" s="66" t="s">
        <v>1733</v>
      </c>
    </row>
    <row r="1062" spans="1:45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R1062" s="65" t="s">
        <v>81</v>
      </c>
      <c r="AS1062" s="66" t="s">
        <v>1733</v>
      </c>
    </row>
    <row r="1063" spans="1:45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R1063" s="65" t="s">
        <v>82</v>
      </c>
      <c r="AS1063" s="66" t="s">
        <v>1733</v>
      </c>
    </row>
    <row r="1064" spans="1:45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R1064" s="65" t="s">
        <v>83</v>
      </c>
      <c r="AS1064" s="66" t="s">
        <v>1733</v>
      </c>
    </row>
    <row r="1065" spans="1:45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R1065" s="65" t="s">
        <v>84</v>
      </c>
      <c r="AS1065" s="66" t="s">
        <v>1733</v>
      </c>
    </row>
    <row r="1066" spans="1:45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R1066" s="65" t="s">
        <v>85</v>
      </c>
      <c r="AS1066" s="66" t="s">
        <v>1733</v>
      </c>
    </row>
    <row r="1067" spans="1:45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R1067" s="65" t="s">
        <v>86</v>
      </c>
      <c r="AS1067" s="66" t="s">
        <v>1739</v>
      </c>
    </row>
    <row r="1068" spans="1:45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R1068" s="65" t="s">
        <v>87</v>
      </c>
      <c r="AS1068" s="66" t="s">
        <v>1733</v>
      </c>
    </row>
    <row r="1069" spans="1:45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R1069" s="65" t="s">
        <v>88</v>
      </c>
      <c r="AS1069" s="66" t="s">
        <v>1733</v>
      </c>
    </row>
    <row r="1070" spans="1:45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R1070" s="65" t="s">
        <v>89</v>
      </c>
      <c r="AS1070" s="66" t="s">
        <v>1733</v>
      </c>
    </row>
    <row r="1071" spans="1:45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R1071" s="65" t="s">
        <v>90</v>
      </c>
      <c r="AS1071" s="66" t="s">
        <v>1733</v>
      </c>
    </row>
    <row r="1072" spans="1:45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R1072" s="65" t="s">
        <v>91</v>
      </c>
      <c r="AS1072" s="66" t="s">
        <v>1733</v>
      </c>
    </row>
    <row r="1073" spans="1:45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R1073" s="65" t="s">
        <v>1008</v>
      </c>
      <c r="AS1073" s="66" t="s">
        <v>1876</v>
      </c>
    </row>
    <row r="1074" spans="1:45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R1074" s="65" t="s">
        <v>92</v>
      </c>
      <c r="AS1074" s="66" t="s">
        <v>1733</v>
      </c>
    </row>
    <row r="1075" spans="1:45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R1075" s="65" t="s">
        <v>93</v>
      </c>
      <c r="AS1075" s="66" t="s">
        <v>1733</v>
      </c>
    </row>
    <row r="1076" spans="1:45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R1076" s="65" t="s">
        <v>94</v>
      </c>
      <c r="AS1076" s="66" t="s">
        <v>1733</v>
      </c>
    </row>
    <row r="1077" spans="1:45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R1077" s="65" t="s">
        <v>95</v>
      </c>
      <c r="AS1077" s="66" t="s">
        <v>1733</v>
      </c>
    </row>
    <row r="1078" spans="1:45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R1078" s="65" t="s">
        <v>96</v>
      </c>
      <c r="AS1078" s="66" t="s">
        <v>1733</v>
      </c>
    </row>
    <row r="1079" spans="1:45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R1079" s="65" t="s">
        <v>97</v>
      </c>
      <c r="AS1079" s="66" t="s">
        <v>1739</v>
      </c>
    </row>
    <row r="1080" spans="1:45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R1080" s="65" t="s">
        <v>98</v>
      </c>
      <c r="AS1080" s="66" t="s">
        <v>1739</v>
      </c>
    </row>
    <row r="1081" spans="1:45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R1081" s="65" t="s">
        <v>99</v>
      </c>
      <c r="AS1081" s="66" t="s">
        <v>1733</v>
      </c>
    </row>
    <row r="1082" spans="1:45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R1082" s="65" t="s">
        <v>100</v>
      </c>
      <c r="AS1082" s="66" t="s">
        <v>1733</v>
      </c>
    </row>
    <row r="1083" spans="1:45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R1083" s="65" t="s">
        <v>101</v>
      </c>
      <c r="AS1083" s="66" t="s">
        <v>1733</v>
      </c>
    </row>
    <row r="1084" spans="1:45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R1084" s="65" t="s">
        <v>102</v>
      </c>
      <c r="AS1084" s="66" t="s">
        <v>1733</v>
      </c>
    </row>
    <row r="1085" spans="1:45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R1085" s="65" t="s">
        <v>103</v>
      </c>
      <c r="AS1085" s="66" t="s">
        <v>1733</v>
      </c>
    </row>
    <row r="1086" spans="1:45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R1086" s="65" t="s">
        <v>104</v>
      </c>
      <c r="AS1086" s="66" t="s">
        <v>1733</v>
      </c>
    </row>
    <row r="1087" spans="1:45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R1087" s="65" t="s">
        <v>105</v>
      </c>
      <c r="AS1087" s="66" t="s">
        <v>1733</v>
      </c>
    </row>
    <row r="1088" spans="1:45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R1088" s="65" t="s">
        <v>106</v>
      </c>
      <c r="AS1088" s="66" t="s">
        <v>1733</v>
      </c>
    </row>
    <row r="1089" spans="1:45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R1089" s="65" t="s">
        <v>107</v>
      </c>
      <c r="AS1089" s="66" t="s">
        <v>1733</v>
      </c>
    </row>
    <row r="1090" spans="1:45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R1090" s="65" t="s">
        <v>108</v>
      </c>
      <c r="AS1090" s="66" t="s">
        <v>1733</v>
      </c>
    </row>
    <row r="1091" spans="1:45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R1091" s="65" t="s">
        <v>109</v>
      </c>
      <c r="AS1091" s="66" t="s">
        <v>1733</v>
      </c>
    </row>
    <row r="1092" spans="1:45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R1092" s="65" t="s">
        <v>110</v>
      </c>
      <c r="AS1092" s="66" t="s">
        <v>1733</v>
      </c>
    </row>
    <row r="1093" spans="1:45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R1093" s="65" t="s">
        <v>111</v>
      </c>
      <c r="AS1093" s="66" t="s">
        <v>1733</v>
      </c>
    </row>
    <row r="1094" spans="1:45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R1094" s="65" t="s">
        <v>112</v>
      </c>
      <c r="AS1094" s="66" t="s">
        <v>1739</v>
      </c>
    </row>
    <row r="1095" spans="1:45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R1095" s="65" t="s">
        <v>113</v>
      </c>
      <c r="AS1095" s="66" t="s">
        <v>1739</v>
      </c>
    </row>
    <row r="1096" spans="1:45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R1096" s="65" t="s">
        <v>114</v>
      </c>
      <c r="AS1096" s="66" t="s">
        <v>1739</v>
      </c>
    </row>
    <row r="1097" spans="1:45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R1097" s="65" t="s">
        <v>115</v>
      </c>
      <c r="AS1097" s="66" t="s">
        <v>1739</v>
      </c>
    </row>
    <row r="1098" spans="1:45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R1098" s="65" t="s">
        <v>116</v>
      </c>
      <c r="AS1098" s="66" t="s">
        <v>1739</v>
      </c>
    </row>
    <row r="1099" spans="1:45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R1099" s="65" t="s">
        <v>117</v>
      </c>
      <c r="AS1099" s="66" t="s">
        <v>1739</v>
      </c>
    </row>
    <row r="1100" spans="1:45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R1100" s="65" t="s">
        <v>118</v>
      </c>
      <c r="AS1100" s="66" t="s">
        <v>1739</v>
      </c>
    </row>
    <row r="1101" spans="1:45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R1101" s="65" t="s">
        <v>119</v>
      </c>
      <c r="AS1101" s="66" t="s">
        <v>1739</v>
      </c>
    </row>
    <row r="1102" spans="1:45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R1102" s="65" t="s">
        <v>120</v>
      </c>
      <c r="AS1102" s="66" t="s">
        <v>1739</v>
      </c>
    </row>
    <row r="1103" spans="1:45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R1103" s="65" t="s">
        <v>121</v>
      </c>
      <c r="AS1103" s="66" t="s">
        <v>1739</v>
      </c>
    </row>
    <row r="1104" spans="1:45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R1104" s="65" t="s">
        <v>122</v>
      </c>
      <c r="AS1104" s="66" t="s">
        <v>1739</v>
      </c>
    </row>
    <row r="1105" spans="1:45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R1105" s="65" t="s">
        <v>123</v>
      </c>
      <c r="AS1105" s="66" t="s">
        <v>1739</v>
      </c>
    </row>
    <row r="1106" spans="1:45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R1106" s="65" t="s">
        <v>124</v>
      </c>
      <c r="AS1106" s="66" t="s">
        <v>1739</v>
      </c>
    </row>
    <row r="1107" spans="1:45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R1107" s="65" t="s">
        <v>125</v>
      </c>
      <c r="AS1107" s="66" t="s">
        <v>1739</v>
      </c>
    </row>
    <row r="1108" spans="1:45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R1108" s="65" t="s">
        <v>126</v>
      </c>
      <c r="AS1108" s="66" t="s">
        <v>1739</v>
      </c>
    </row>
    <row r="1109" spans="1:45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R1109" s="65" t="s">
        <v>127</v>
      </c>
      <c r="AS1109" s="66" t="s">
        <v>1739</v>
      </c>
    </row>
    <row r="1110" spans="1:45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R1110" s="65" t="s">
        <v>128</v>
      </c>
      <c r="AS1110" s="66" t="s">
        <v>1739</v>
      </c>
    </row>
    <row r="1111" spans="1:45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R1111" s="65" t="s">
        <v>129</v>
      </c>
      <c r="AS1111" s="66" t="s">
        <v>1739</v>
      </c>
    </row>
    <row r="1112" spans="1:45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R1112" s="65" t="s">
        <v>130</v>
      </c>
      <c r="AS1112" s="66" t="s">
        <v>1739</v>
      </c>
    </row>
    <row r="1113" spans="1:45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R1113" s="65" t="s">
        <v>131</v>
      </c>
      <c r="AS1113" s="66" t="s">
        <v>1739</v>
      </c>
    </row>
    <row r="1114" spans="1:45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R1114" s="65" t="s">
        <v>132</v>
      </c>
      <c r="AS1114" s="66" t="s">
        <v>1739</v>
      </c>
    </row>
    <row r="1115" spans="1:45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R1115" s="65" t="s">
        <v>133</v>
      </c>
      <c r="AS1115" s="66" t="s">
        <v>1739</v>
      </c>
    </row>
    <row r="1116" spans="1:45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R1116" s="65" t="s">
        <v>134</v>
      </c>
      <c r="AS1116" s="66" t="s">
        <v>1733</v>
      </c>
    </row>
    <row r="1117" spans="1:45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R1117" s="65" t="s">
        <v>135</v>
      </c>
      <c r="AS1117" s="66" t="s">
        <v>1733</v>
      </c>
    </row>
    <row r="1118" spans="1:45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R1118" s="65" t="s">
        <v>136</v>
      </c>
      <c r="AS1118" s="66" t="s">
        <v>1733</v>
      </c>
    </row>
    <row r="1119" spans="1:45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R1119" s="65" t="s">
        <v>137</v>
      </c>
      <c r="AS1119" s="66" t="s">
        <v>1733</v>
      </c>
    </row>
    <row r="1120" spans="1:45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R1120" s="65" t="s">
        <v>138</v>
      </c>
      <c r="AS1120" s="66" t="s">
        <v>1733</v>
      </c>
    </row>
    <row r="1121" spans="1:45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R1121" s="65" t="s">
        <v>139</v>
      </c>
      <c r="AS1121" s="66" t="s">
        <v>1733</v>
      </c>
    </row>
    <row r="1122" spans="1:45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R1122" s="65" t="s">
        <v>140</v>
      </c>
      <c r="AS1122" s="66" t="s">
        <v>1733</v>
      </c>
    </row>
    <row r="1123" spans="1:45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R1123" s="65" t="s">
        <v>141</v>
      </c>
      <c r="AS1123" s="66" t="s">
        <v>1733</v>
      </c>
    </row>
    <row r="1124" spans="1:45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R1124" s="65" t="s">
        <v>1047</v>
      </c>
      <c r="AS1124" s="66" t="s">
        <v>1876</v>
      </c>
    </row>
    <row r="1125" spans="1:45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R1125" s="65" t="s">
        <v>1009</v>
      </c>
      <c r="AS1125" s="66" t="s">
        <v>1876</v>
      </c>
    </row>
    <row r="1126" spans="1:45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R1126" s="65" t="s">
        <v>142</v>
      </c>
      <c r="AS1126" s="66" t="s">
        <v>1733</v>
      </c>
    </row>
    <row r="1127" spans="1:45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R1127" s="65" t="s">
        <v>143</v>
      </c>
      <c r="AS1127" s="66" t="s">
        <v>1733</v>
      </c>
    </row>
    <row r="1128" spans="1:45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R1128" s="65" t="s">
        <v>144</v>
      </c>
      <c r="AS1128" s="66" t="s">
        <v>1733</v>
      </c>
    </row>
    <row r="1129" spans="1:45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R1129" s="65" t="s">
        <v>145</v>
      </c>
      <c r="AS1129" s="66" t="s">
        <v>1733</v>
      </c>
    </row>
    <row r="1130" spans="1:45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R1130" s="65" t="s">
        <v>146</v>
      </c>
      <c r="AS1130" s="66" t="s">
        <v>1733</v>
      </c>
    </row>
    <row r="1131" spans="1:45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R1131" s="65" t="s">
        <v>147</v>
      </c>
      <c r="AS1131" s="66" t="s">
        <v>1733</v>
      </c>
    </row>
    <row r="1132" spans="1:45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R1132" s="65" t="s">
        <v>148</v>
      </c>
      <c r="AS1132" s="66" t="s">
        <v>1733</v>
      </c>
    </row>
    <row r="1133" spans="1:45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R1133" s="65" t="s">
        <v>149</v>
      </c>
      <c r="AS1133" s="66" t="s">
        <v>1733</v>
      </c>
    </row>
    <row r="1134" spans="1:45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R1134" s="65" t="s">
        <v>150</v>
      </c>
      <c r="AS1134" s="66" t="s">
        <v>1733</v>
      </c>
    </row>
    <row r="1135" spans="1:45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R1135" s="65" t="s">
        <v>151</v>
      </c>
      <c r="AS1135" s="66" t="s">
        <v>1733</v>
      </c>
    </row>
    <row r="1136" spans="1:45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R1136" s="65" t="s">
        <v>152</v>
      </c>
      <c r="AS1136" s="66" t="s">
        <v>1733</v>
      </c>
    </row>
    <row r="1137" spans="1:45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R1137" s="65" t="s">
        <v>153</v>
      </c>
      <c r="AS1137" s="66" t="s">
        <v>1733</v>
      </c>
    </row>
    <row r="1138" spans="1:45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R1138" s="65" t="s">
        <v>154</v>
      </c>
      <c r="AS1138" s="66" t="s">
        <v>1733</v>
      </c>
    </row>
    <row r="1139" spans="1:45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R1139" s="65" t="s">
        <v>155</v>
      </c>
      <c r="AS1139" s="66" t="s">
        <v>1733</v>
      </c>
    </row>
    <row r="1140" spans="1:45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R1140" s="65" t="s">
        <v>156</v>
      </c>
      <c r="AS1140" s="66" t="s">
        <v>1733</v>
      </c>
    </row>
    <row r="1141" spans="1:45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R1141" s="65" t="s">
        <v>157</v>
      </c>
      <c r="AS1141" s="66" t="s">
        <v>1733</v>
      </c>
    </row>
    <row r="1142" spans="1:45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R1142" s="65" t="s">
        <v>158</v>
      </c>
      <c r="AS1142" s="66" t="s">
        <v>1733</v>
      </c>
    </row>
    <row r="1143" spans="1:45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R1143" s="65" t="s">
        <v>159</v>
      </c>
      <c r="AS1143" s="66" t="s">
        <v>1733</v>
      </c>
    </row>
    <row r="1144" spans="1:45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R1144" s="65" t="s">
        <v>160</v>
      </c>
      <c r="AS1144" s="66" t="s">
        <v>1733</v>
      </c>
    </row>
    <row r="1145" spans="1:45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R1145" s="65" t="s">
        <v>161</v>
      </c>
      <c r="AS1145" s="66" t="s">
        <v>1733</v>
      </c>
    </row>
    <row r="1146" spans="1:45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R1146" s="65" t="s">
        <v>162</v>
      </c>
      <c r="AS1146" s="66" t="s">
        <v>1733</v>
      </c>
    </row>
    <row r="1147" spans="1:45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R1147" s="65" t="s">
        <v>163</v>
      </c>
      <c r="AS1147" s="66" t="s">
        <v>1733</v>
      </c>
    </row>
    <row r="1148" spans="1:45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R1148" s="65" t="s">
        <v>164</v>
      </c>
      <c r="AS1148" s="66" t="s">
        <v>1733</v>
      </c>
    </row>
    <row r="1149" spans="1:45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R1149" s="65" t="s">
        <v>165</v>
      </c>
      <c r="AS1149" s="66" t="s">
        <v>1733</v>
      </c>
    </row>
    <row r="1150" spans="1:45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R1150" s="65" t="s">
        <v>166</v>
      </c>
      <c r="AS1150" s="66" t="s">
        <v>1733</v>
      </c>
    </row>
    <row r="1151" spans="1:45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R1151" s="65" t="s">
        <v>167</v>
      </c>
      <c r="AS1151" s="66" t="s">
        <v>1733</v>
      </c>
    </row>
    <row r="1152" spans="1:45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R1152" s="65" t="s">
        <v>168</v>
      </c>
      <c r="AS1152" s="66" t="s">
        <v>1733</v>
      </c>
    </row>
    <row r="1153" spans="1:45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R1153" s="65" t="s">
        <v>169</v>
      </c>
      <c r="AS1153" s="66" t="s">
        <v>1733</v>
      </c>
    </row>
    <row r="1154" spans="1:45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R1154" s="65" t="s">
        <v>170</v>
      </c>
      <c r="AS1154" s="66" t="s">
        <v>1739</v>
      </c>
    </row>
    <row r="1155" spans="1:45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R1155" s="65" t="s">
        <v>1010</v>
      </c>
      <c r="AS1155" s="66" t="s">
        <v>1827</v>
      </c>
    </row>
    <row r="1156" spans="1:45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R1156" s="65" t="s">
        <v>171</v>
      </c>
      <c r="AS1156" s="66" t="s">
        <v>1733</v>
      </c>
    </row>
    <row r="1157" spans="1:45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R1157" s="65" t="s">
        <v>172</v>
      </c>
      <c r="AS1157" s="66" t="s">
        <v>1733</v>
      </c>
    </row>
    <row r="1158" spans="1:45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R1158" s="65" t="s">
        <v>173</v>
      </c>
      <c r="AS1158" s="66" t="s">
        <v>1733</v>
      </c>
    </row>
    <row r="1159" spans="1:45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R1159" s="65" t="s">
        <v>174</v>
      </c>
      <c r="AS1159" s="66" t="s">
        <v>1733</v>
      </c>
    </row>
    <row r="1160" spans="1:45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R1160" s="65" t="s">
        <v>175</v>
      </c>
      <c r="AS1160" s="66" t="s">
        <v>1733</v>
      </c>
    </row>
    <row r="1161" spans="1:45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R1161" s="65" t="s">
        <v>176</v>
      </c>
      <c r="AS1161" s="66" t="s">
        <v>1733</v>
      </c>
    </row>
    <row r="1162" spans="1:45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R1162" s="65" t="s">
        <v>177</v>
      </c>
      <c r="AS1162" s="66" t="s">
        <v>1733</v>
      </c>
    </row>
    <row r="1163" spans="1:45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R1163" s="65" t="s">
        <v>178</v>
      </c>
      <c r="AS1163" s="66" t="s">
        <v>1733</v>
      </c>
    </row>
    <row r="1164" spans="1:45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R1164" s="65" t="s">
        <v>179</v>
      </c>
      <c r="AS1164" s="66" t="s">
        <v>1733</v>
      </c>
    </row>
    <row r="1165" spans="1:45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R1165" s="65" t="s">
        <v>180</v>
      </c>
      <c r="AS1165" s="66" t="s">
        <v>1733</v>
      </c>
    </row>
    <row r="1166" spans="1:45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R1166" s="65" t="s">
        <v>181</v>
      </c>
      <c r="AS1166" s="66" t="s">
        <v>1733</v>
      </c>
    </row>
    <row r="1167" spans="1:45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R1167" s="65" t="s">
        <v>182</v>
      </c>
      <c r="AS1167" s="66" t="s">
        <v>1733</v>
      </c>
    </row>
    <row r="1168" spans="1:45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R1168" s="65" t="s">
        <v>183</v>
      </c>
      <c r="AS1168" s="66" t="s">
        <v>1733</v>
      </c>
    </row>
    <row r="1169" spans="1:45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R1169" s="65" t="s">
        <v>184</v>
      </c>
      <c r="AS1169" s="66" t="s">
        <v>1733</v>
      </c>
    </row>
    <row r="1170" spans="1:45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R1170" s="65" t="s">
        <v>185</v>
      </c>
      <c r="AS1170" s="66" t="s">
        <v>1733</v>
      </c>
    </row>
    <row r="1171" spans="1:45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R1171" s="65" t="s">
        <v>186</v>
      </c>
      <c r="AS1171" s="66" t="s">
        <v>1733</v>
      </c>
    </row>
    <row r="1172" spans="1:45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R1172" s="65" t="s">
        <v>187</v>
      </c>
      <c r="AS1172" s="66" t="s">
        <v>1733</v>
      </c>
    </row>
    <row r="1173" spans="1:45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R1173" s="65" t="s">
        <v>188</v>
      </c>
      <c r="AS1173" s="66" t="s">
        <v>1733</v>
      </c>
    </row>
    <row r="1174" spans="1:45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R1174" s="65" t="s">
        <v>189</v>
      </c>
      <c r="AS1174" s="66" t="s">
        <v>1733</v>
      </c>
    </row>
    <row r="1175" spans="1:45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R1175" s="65" t="s">
        <v>190</v>
      </c>
      <c r="AS1175" s="66" t="s">
        <v>1733</v>
      </c>
    </row>
    <row r="1176" spans="1:45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R1176" s="65" t="s">
        <v>1011</v>
      </c>
      <c r="AS1176" s="66" t="s">
        <v>1876</v>
      </c>
    </row>
    <row r="1177" spans="1:45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R1177" s="65" t="s">
        <v>191</v>
      </c>
      <c r="AS1177" s="66" t="s">
        <v>1733</v>
      </c>
    </row>
    <row r="1178" spans="1:45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R1178" s="65" t="s">
        <v>192</v>
      </c>
      <c r="AS1178" s="66" t="s">
        <v>1733</v>
      </c>
    </row>
    <row r="1179" spans="1:45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R1179" s="65" t="s">
        <v>193</v>
      </c>
      <c r="AS1179" s="66" t="s">
        <v>1733</v>
      </c>
    </row>
    <row r="1180" spans="1:45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R1180" s="65" t="s">
        <v>194</v>
      </c>
      <c r="AS1180" s="66" t="s">
        <v>1733</v>
      </c>
    </row>
    <row r="1181" spans="1:45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R1181" s="65" t="s">
        <v>195</v>
      </c>
      <c r="AS1181" s="66" t="s">
        <v>1739</v>
      </c>
    </row>
    <row r="1182" spans="1:45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R1182" s="65" t="s">
        <v>1012</v>
      </c>
      <c r="AS1182" s="66" t="s">
        <v>1876</v>
      </c>
    </row>
    <row r="1183" spans="1:45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R1183" s="65" t="s">
        <v>196</v>
      </c>
      <c r="AS1183" s="66" t="s">
        <v>1733</v>
      </c>
    </row>
    <row r="1184" spans="1:45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R1184" s="65" t="s">
        <v>197</v>
      </c>
      <c r="AS1184" s="66" t="s">
        <v>1733</v>
      </c>
    </row>
    <row r="1185" spans="1:45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R1185" s="65" t="s">
        <v>198</v>
      </c>
      <c r="AS1185" s="66" t="s">
        <v>1733</v>
      </c>
    </row>
    <row r="1186" spans="1:45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R1186" s="65" t="s">
        <v>199</v>
      </c>
      <c r="AS1186" s="66" t="s">
        <v>1733</v>
      </c>
    </row>
    <row r="1187" spans="1:45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R1187" s="65" t="s">
        <v>200</v>
      </c>
      <c r="AS1187" s="66" t="s">
        <v>1733</v>
      </c>
    </row>
    <row r="1188" spans="1:45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R1188" s="65" t="s">
        <v>201</v>
      </c>
      <c r="AS1188" s="66" t="s">
        <v>1733</v>
      </c>
    </row>
    <row r="1189" spans="1:45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R1189" s="65" t="s">
        <v>202</v>
      </c>
      <c r="AS1189" s="66" t="s">
        <v>1733</v>
      </c>
    </row>
    <row r="1190" spans="1:45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R1190" s="65" t="s">
        <v>203</v>
      </c>
      <c r="AS1190" s="66" t="s">
        <v>1733</v>
      </c>
    </row>
    <row r="1191" spans="1:45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R1191" s="65" t="s">
        <v>204</v>
      </c>
      <c r="AS1191" s="66" t="s">
        <v>1733</v>
      </c>
    </row>
    <row r="1192" spans="1:45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R1192" s="65" t="s">
        <v>205</v>
      </c>
      <c r="AS1192" s="66" t="s">
        <v>1733</v>
      </c>
    </row>
    <row r="1193" spans="1:45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R1193" s="65" t="s">
        <v>206</v>
      </c>
      <c r="AS1193" s="66" t="s">
        <v>1733</v>
      </c>
    </row>
    <row r="1194" spans="1:45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R1194" s="65" t="s">
        <v>207</v>
      </c>
      <c r="AS1194" s="66" t="s">
        <v>1733</v>
      </c>
    </row>
    <row r="1195" spans="1:45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R1195" s="65" t="s">
        <v>208</v>
      </c>
      <c r="AS1195" s="66" t="s">
        <v>1733</v>
      </c>
    </row>
    <row r="1196" spans="1:45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R1196" s="65" t="s">
        <v>209</v>
      </c>
      <c r="AS1196" s="66" t="s">
        <v>1733</v>
      </c>
    </row>
    <row r="1197" spans="1:45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R1197" s="65" t="s">
        <v>210</v>
      </c>
      <c r="AS1197" s="66" t="s">
        <v>1733</v>
      </c>
    </row>
    <row r="1198" spans="1:45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R1198" s="65" t="s">
        <v>211</v>
      </c>
      <c r="AS1198" s="66" t="s">
        <v>1733</v>
      </c>
    </row>
    <row r="1199" spans="1:45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R1199" s="65" t="s">
        <v>212</v>
      </c>
      <c r="AS1199" s="66" t="s">
        <v>1733</v>
      </c>
    </row>
    <row r="1200" spans="1:45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R1200" s="65" t="s">
        <v>1048</v>
      </c>
      <c r="AS1200" s="66" t="s">
        <v>1876</v>
      </c>
    </row>
    <row r="1201" spans="1:45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R1201" s="65" t="s">
        <v>1013</v>
      </c>
      <c r="AS1201" s="66" t="s">
        <v>1876</v>
      </c>
    </row>
    <row r="1202" spans="1:45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R1202" s="65" t="s">
        <v>1014</v>
      </c>
      <c r="AS1202" s="66" t="s">
        <v>1876</v>
      </c>
    </row>
    <row r="1203" spans="1:45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R1203" s="65" t="s">
        <v>1015</v>
      </c>
      <c r="AS1203" s="66" t="s">
        <v>1876</v>
      </c>
    </row>
    <row r="1204" spans="1:45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R1204" s="65" t="s">
        <v>1016</v>
      </c>
      <c r="AS1204" s="66" t="s">
        <v>1876</v>
      </c>
    </row>
    <row r="1205" spans="1:45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R1205" s="65" t="s">
        <v>1017</v>
      </c>
      <c r="AS1205" s="66" t="s">
        <v>1876</v>
      </c>
    </row>
    <row r="1206" spans="1:45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R1206" s="65" t="s">
        <v>1049</v>
      </c>
      <c r="AS1206" s="66" t="s">
        <v>1858</v>
      </c>
    </row>
    <row r="1207" spans="1:45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R1207" s="65" t="s">
        <v>1050</v>
      </c>
      <c r="AS1207" s="66" t="s">
        <v>1858</v>
      </c>
    </row>
    <row r="1208" spans="1:45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R1208" s="65" t="s">
        <v>213</v>
      </c>
      <c r="AS1208" s="66" t="s">
        <v>1733</v>
      </c>
    </row>
    <row r="1209" spans="1:45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R1209" s="65" t="s">
        <v>214</v>
      </c>
      <c r="AS1209" s="66" t="s">
        <v>1733</v>
      </c>
    </row>
    <row r="1210" spans="1:45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R1210" s="65" t="s">
        <v>215</v>
      </c>
      <c r="AS1210" s="66" t="s">
        <v>1733</v>
      </c>
    </row>
    <row r="1211" spans="1:45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R1211" s="65" t="s">
        <v>1018</v>
      </c>
      <c r="AS1211" s="66" t="s">
        <v>2335</v>
      </c>
    </row>
    <row r="1212" spans="1:45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R1212" s="65" t="s">
        <v>216</v>
      </c>
      <c r="AS1212" s="66" t="s">
        <v>1733</v>
      </c>
    </row>
    <row r="1213" spans="1:45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R1213" s="65" t="s">
        <v>217</v>
      </c>
      <c r="AS1213" s="66" t="s">
        <v>1733</v>
      </c>
    </row>
    <row r="1214" spans="1:45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R1214" s="65" t="s">
        <v>218</v>
      </c>
      <c r="AS1214" s="66" t="s">
        <v>1733</v>
      </c>
    </row>
    <row r="1215" spans="1:45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R1215" s="65" t="s">
        <v>219</v>
      </c>
      <c r="AS1215" s="66" t="s">
        <v>1733</v>
      </c>
    </row>
    <row r="1216" spans="1:45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R1216" s="65" t="s">
        <v>220</v>
      </c>
      <c r="AS1216" s="66" t="s">
        <v>1733</v>
      </c>
    </row>
    <row r="1217" spans="1:45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R1217" s="65" t="s">
        <v>221</v>
      </c>
      <c r="AS1217" s="66" t="s">
        <v>1733</v>
      </c>
    </row>
    <row r="1218" spans="1:45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R1218" s="65" t="s">
        <v>222</v>
      </c>
      <c r="AS1218" s="66" t="s">
        <v>1733</v>
      </c>
    </row>
    <row r="1219" spans="1:45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R1219" s="65" t="s">
        <v>223</v>
      </c>
      <c r="AS1219" s="66" t="s">
        <v>1733</v>
      </c>
    </row>
    <row r="1220" spans="1:45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R1220" s="65" t="s">
        <v>224</v>
      </c>
      <c r="AS1220" s="66" t="s">
        <v>1733</v>
      </c>
    </row>
    <row r="1221" spans="1:45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R1221" s="65" t="s">
        <v>225</v>
      </c>
      <c r="AS1221" s="66" t="s">
        <v>1733</v>
      </c>
    </row>
    <row r="1222" spans="1:45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R1222" s="65" t="s">
        <v>226</v>
      </c>
      <c r="AS1222" s="66" t="s">
        <v>1733</v>
      </c>
    </row>
    <row r="1223" spans="1:45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R1223" s="65" t="s">
        <v>1019</v>
      </c>
      <c r="AS1223" s="66" t="s">
        <v>2335</v>
      </c>
    </row>
    <row r="1224" spans="1:45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R1224" s="65" t="s">
        <v>227</v>
      </c>
      <c r="AS1224" s="66" t="s">
        <v>1733</v>
      </c>
    </row>
    <row r="1225" spans="1:45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R1225" s="65" t="s">
        <v>228</v>
      </c>
      <c r="AS1225" s="66" t="s">
        <v>1733</v>
      </c>
    </row>
    <row r="1226" spans="1:45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R1226" s="65" t="s">
        <v>229</v>
      </c>
      <c r="AS1226" s="66" t="s">
        <v>1733</v>
      </c>
    </row>
    <row r="1227" spans="1:45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R1227" s="65" t="s">
        <v>230</v>
      </c>
      <c r="AS1227" s="66" t="s">
        <v>1733</v>
      </c>
    </row>
    <row r="1228" spans="1:45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R1228" s="65" t="s">
        <v>231</v>
      </c>
      <c r="AS1228" s="66" t="s">
        <v>1733</v>
      </c>
    </row>
    <row r="1229" spans="1:45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R1229" s="65" t="s">
        <v>232</v>
      </c>
      <c r="AS1229" s="66" t="s">
        <v>1733</v>
      </c>
    </row>
    <row r="1230" spans="1:45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R1230" s="65" t="s">
        <v>233</v>
      </c>
      <c r="AS1230" s="66" t="s">
        <v>1733</v>
      </c>
    </row>
    <row r="1231" spans="1:45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R1231" s="65" t="s">
        <v>234</v>
      </c>
      <c r="AS1231" s="66" t="s">
        <v>1733</v>
      </c>
    </row>
    <row r="1232" spans="1:45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R1232" s="65" t="s">
        <v>235</v>
      </c>
      <c r="AS1232" s="66" t="s">
        <v>1733</v>
      </c>
    </row>
    <row r="1233" spans="1:45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R1233" s="65" t="s">
        <v>236</v>
      </c>
      <c r="AS1233" s="66" t="s">
        <v>1733</v>
      </c>
    </row>
    <row r="1234" spans="1:45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R1234" s="65" t="s">
        <v>237</v>
      </c>
      <c r="AS1234" s="66" t="s">
        <v>1733</v>
      </c>
    </row>
    <row r="1235" spans="1:45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R1235" s="65" t="s">
        <v>238</v>
      </c>
      <c r="AS1235" s="66" t="s">
        <v>1733</v>
      </c>
    </row>
    <row r="1236" spans="1:45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R1236" s="65" t="s">
        <v>239</v>
      </c>
      <c r="AS1236" s="66" t="s">
        <v>1733</v>
      </c>
    </row>
    <row r="1237" spans="1:45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R1237" s="65" t="s">
        <v>240</v>
      </c>
      <c r="AS1237" s="66" t="s">
        <v>1733</v>
      </c>
    </row>
    <row r="1238" spans="1:45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R1238" s="65" t="s">
        <v>241</v>
      </c>
      <c r="AS1238" s="66" t="s">
        <v>1739</v>
      </c>
    </row>
    <row r="1239" spans="1:45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R1239" s="65" t="s">
        <v>242</v>
      </c>
      <c r="AS1239" s="66" t="s">
        <v>1733</v>
      </c>
    </row>
    <row r="1240" spans="1:45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R1240" s="65" t="s">
        <v>243</v>
      </c>
      <c r="AS1240" s="66" t="s">
        <v>1733</v>
      </c>
    </row>
    <row r="1241" spans="1:45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R1241" s="65" t="s">
        <v>244</v>
      </c>
      <c r="AS1241" s="66" t="s">
        <v>1733</v>
      </c>
    </row>
    <row r="1242" spans="1:45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R1242" s="65" t="s">
        <v>1020</v>
      </c>
      <c r="AS1242" s="66" t="s">
        <v>1827</v>
      </c>
    </row>
    <row r="1243" spans="1:45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R1243" s="65" t="s">
        <v>1021</v>
      </c>
      <c r="AS1243" s="66" t="s">
        <v>1827</v>
      </c>
    </row>
    <row r="1244" spans="1:45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R1244" s="65" t="s">
        <v>245</v>
      </c>
      <c r="AS1244" s="66" t="s">
        <v>1739</v>
      </c>
    </row>
    <row r="1245" spans="1:45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R1245" s="65" t="s">
        <v>246</v>
      </c>
      <c r="AS1245" s="66" t="s">
        <v>1739</v>
      </c>
    </row>
    <row r="1246" spans="1:45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R1246" s="65" t="s">
        <v>247</v>
      </c>
      <c r="AS1246" s="66" t="s">
        <v>1739</v>
      </c>
    </row>
    <row r="1247" spans="1:45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R1247" s="65" t="s">
        <v>248</v>
      </c>
      <c r="AS1247" s="66" t="s">
        <v>1733</v>
      </c>
    </row>
    <row r="1248" spans="1:45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R1248" s="65" t="s">
        <v>249</v>
      </c>
      <c r="AS1248" s="66" t="s">
        <v>1733</v>
      </c>
    </row>
    <row r="1249" spans="1:45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R1249" s="65" t="s">
        <v>250</v>
      </c>
      <c r="AS1249" s="66" t="s">
        <v>1733</v>
      </c>
    </row>
    <row r="1250" spans="1:45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R1250" s="65" t="s">
        <v>251</v>
      </c>
      <c r="AS1250" s="66" t="s">
        <v>1733</v>
      </c>
    </row>
    <row r="1251" spans="1:45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R1251" s="65" t="s">
        <v>252</v>
      </c>
      <c r="AS1251" s="66" t="s">
        <v>1733</v>
      </c>
    </row>
    <row r="1252" spans="1:45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R1252" s="65" t="s">
        <v>253</v>
      </c>
      <c r="AS1252" s="66" t="s">
        <v>1733</v>
      </c>
    </row>
    <row r="1253" spans="1:45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R1253" s="65" t="s">
        <v>254</v>
      </c>
      <c r="AS1253" s="66" t="s">
        <v>1733</v>
      </c>
    </row>
    <row r="1254" spans="1:45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R1254" s="65" t="s">
        <v>255</v>
      </c>
      <c r="AS1254" s="66" t="s">
        <v>1733</v>
      </c>
    </row>
    <row r="1255" spans="1:45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R1255" s="65" t="s">
        <v>256</v>
      </c>
      <c r="AS1255" s="66" t="s">
        <v>1733</v>
      </c>
    </row>
    <row r="1256" spans="1:45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R1256" s="65" t="s">
        <v>257</v>
      </c>
      <c r="AS1256" s="66" t="s">
        <v>1733</v>
      </c>
    </row>
    <row r="1257" spans="1:45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R1257" s="65" t="s">
        <v>258</v>
      </c>
      <c r="AS1257" s="66" t="s">
        <v>1733</v>
      </c>
    </row>
    <row r="1258" spans="1:45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R1258" s="65" t="s">
        <v>259</v>
      </c>
      <c r="AS1258" s="66" t="s">
        <v>1733</v>
      </c>
    </row>
    <row r="1259" spans="1:45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R1259" s="65" t="s">
        <v>260</v>
      </c>
      <c r="AS1259" s="66" t="s">
        <v>1733</v>
      </c>
    </row>
    <row r="1260" spans="1:45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R1260" s="65" t="s">
        <v>261</v>
      </c>
      <c r="AS1260" s="66" t="s">
        <v>1733</v>
      </c>
    </row>
    <row r="1261" spans="1:45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R1261" s="65" t="s">
        <v>262</v>
      </c>
      <c r="AS1261" s="66" t="s">
        <v>1733</v>
      </c>
    </row>
    <row r="1262" spans="1:45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R1262" s="65" t="s">
        <v>263</v>
      </c>
      <c r="AS1262" s="66" t="s">
        <v>1733</v>
      </c>
    </row>
    <row r="1263" spans="1:45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R1263" s="65" t="s">
        <v>264</v>
      </c>
      <c r="AS1263" s="66" t="s">
        <v>1733</v>
      </c>
    </row>
    <row r="1264" spans="1:45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R1264" s="65" t="s">
        <v>265</v>
      </c>
      <c r="AS1264" s="66" t="s">
        <v>1733</v>
      </c>
    </row>
    <row r="1265" spans="1:45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R1265" s="65" t="s">
        <v>266</v>
      </c>
      <c r="AS1265" s="66" t="s">
        <v>1733</v>
      </c>
    </row>
    <row r="1266" spans="1:45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15"/>
      <c r="Y1266" s="15"/>
      <c r="Z1266" s="15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R1266" s="65" t="s">
        <v>267</v>
      </c>
      <c r="AS1266" s="66" t="s">
        <v>1733</v>
      </c>
    </row>
    <row r="1267" spans="1:45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R1267" s="65" t="s">
        <v>268</v>
      </c>
      <c r="AS1267" s="66" t="s">
        <v>1733</v>
      </c>
    </row>
    <row r="1268" spans="1:45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R1268" s="65" t="s">
        <v>269</v>
      </c>
      <c r="AS1268" s="66" t="s">
        <v>1733</v>
      </c>
    </row>
    <row r="1269" spans="1:45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R1269" s="65" t="s">
        <v>270</v>
      </c>
      <c r="AS1269" s="66" t="s">
        <v>1733</v>
      </c>
    </row>
    <row r="1270" spans="1:45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R1270" s="68" t="s">
        <v>271</v>
      </c>
      <c r="AS1270" s="66" t="s">
        <v>1733</v>
      </c>
    </row>
    <row r="1271" spans="1:45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R1271" s="65" t="s">
        <v>272</v>
      </c>
      <c r="AS1271" s="66" t="s">
        <v>1733</v>
      </c>
    </row>
    <row r="1272" spans="1:45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R1272" s="65" t="s">
        <v>273</v>
      </c>
      <c r="AS1272" s="66" t="s">
        <v>1733</v>
      </c>
    </row>
    <row r="1273" spans="1:45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R1273" s="65" t="s">
        <v>274</v>
      </c>
      <c r="AS1273" s="66" t="s">
        <v>1733</v>
      </c>
    </row>
    <row r="1274" spans="1:45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R1274" s="65" t="s">
        <v>275</v>
      </c>
      <c r="AS1274" s="66" t="s">
        <v>1733</v>
      </c>
    </row>
    <row r="1275" spans="1:45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R1275" s="65" t="s">
        <v>276</v>
      </c>
      <c r="AS1275" s="66" t="s">
        <v>1733</v>
      </c>
    </row>
    <row r="1276" spans="1:45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R1276" s="65" t="s">
        <v>277</v>
      </c>
      <c r="AS1276" s="66" t="s">
        <v>1733</v>
      </c>
    </row>
    <row r="1277" spans="1:45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R1277" s="65" t="s">
        <v>278</v>
      </c>
      <c r="AS1277" s="66" t="s">
        <v>1733</v>
      </c>
    </row>
    <row r="1278" spans="1:45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R1278" s="65" t="s">
        <v>279</v>
      </c>
      <c r="AS1278" s="66" t="s">
        <v>1733</v>
      </c>
    </row>
    <row r="1279" spans="1:45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R1279" s="65" t="s">
        <v>280</v>
      </c>
      <c r="AS1279" s="66" t="s">
        <v>1733</v>
      </c>
    </row>
    <row r="1280" spans="1:45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R1280" s="65" t="s">
        <v>281</v>
      </c>
      <c r="AS1280" s="66" t="s">
        <v>1739</v>
      </c>
    </row>
    <row r="1281" spans="1:45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R1281" s="65" t="s">
        <v>282</v>
      </c>
      <c r="AS1281" s="66" t="s">
        <v>1739</v>
      </c>
    </row>
    <row r="1282" spans="1:45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R1282" s="65" t="s">
        <v>283</v>
      </c>
      <c r="AS1282" s="66" t="s">
        <v>1733</v>
      </c>
    </row>
    <row r="1283" spans="1:45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R1283" s="65" t="s">
        <v>284</v>
      </c>
      <c r="AS1283" s="66" t="s">
        <v>1733</v>
      </c>
    </row>
    <row r="1284" spans="1:45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R1284" s="65" t="s">
        <v>285</v>
      </c>
      <c r="AS1284" s="66" t="s">
        <v>1733</v>
      </c>
    </row>
    <row r="1285" spans="1:45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R1285" s="65" t="s">
        <v>286</v>
      </c>
      <c r="AS1285" s="66" t="s">
        <v>1739</v>
      </c>
    </row>
    <row r="1286" spans="1:45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R1286" s="65" t="s">
        <v>287</v>
      </c>
      <c r="AS1286" s="66" t="s">
        <v>1739</v>
      </c>
    </row>
    <row r="1287" spans="1:45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R1287" s="65" t="s">
        <v>288</v>
      </c>
      <c r="AS1287" s="66" t="s">
        <v>1739</v>
      </c>
    </row>
    <row r="1288" spans="1:45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R1288" s="65" t="s">
        <v>289</v>
      </c>
      <c r="AS1288" s="66" t="s">
        <v>1733</v>
      </c>
    </row>
    <row r="1289" spans="1:45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R1289" s="65" t="s">
        <v>290</v>
      </c>
      <c r="AS1289" s="66" t="s">
        <v>1733</v>
      </c>
    </row>
    <row r="1290" spans="1:45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R1290" s="65" t="s">
        <v>291</v>
      </c>
      <c r="AS1290" s="66" t="s">
        <v>1733</v>
      </c>
    </row>
    <row r="1291" spans="1:45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R1291" s="65" t="s">
        <v>292</v>
      </c>
      <c r="AS1291" s="66" t="s">
        <v>1733</v>
      </c>
    </row>
    <row r="1292" spans="1:45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R1292" s="65" t="s">
        <v>1022</v>
      </c>
      <c r="AS1292" s="66" t="s">
        <v>2133</v>
      </c>
    </row>
    <row r="1293" spans="1:45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R1293" s="65" t="s">
        <v>1023</v>
      </c>
      <c r="AS1293" s="66" t="s">
        <v>1827</v>
      </c>
    </row>
    <row r="1294" spans="1:45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R1294" s="65" t="s">
        <v>1024</v>
      </c>
      <c r="AS1294" s="66" t="s">
        <v>1827</v>
      </c>
    </row>
    <row r="1295" spans="1:45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R1295" s="65" t="s">
        <v>1025</v>
      </c>
      <c r="AS1295" s="66" t="s">
        <v>1827</v>
      </c>
    </row>
    <row r="1296" spans="1:45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R1296" s="65" t="s">
        <v>293</v>
      </c>
      <c r="AS1296" s="66" t="s">
        <v>1733</v>
      </c>
    </row>
    <row r="1297" spans="1:45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R1297" s="65" t="s">
        <v>294</v>
      </c>
      <c r="AS1297" s="66" t="s">
        <v>1733</v>
      </c>
    </row>
    <row r="1298" spans="1:45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R1298" s="65" t="s">
        <v>295</v>
      </c>
      <c r="AS1298" s="66" t="s">
        <v>1733</v>
      </c>
    </row>
    <row r="1299" spans="1:45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R1299" s="65" t="s">
        <v>296</v>
      </c>
      <c r="AS1299" s="66" t="s">
        <v>1733</v>
      </c>
    </row>
    <row r="1300" spans="1:45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R1300" s="65" t="s">
        <v>297</v>
      </c>
      <c r="AS1300" s="66" t="s">
        <v>1733</v>
      </c>
    </row>
    <row r="1301" spans="1:45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R1301" s="65" t="s">
        <v>298</v>
      </c>
      <c r="AS1301" s="66" t="s">
        <v>1733</v>
      </c>
    </row>
    <row r="1302" spans="1:45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R1302" s="65" t="s">
        <v>299</v>
      </c>
      <c r="AS1302" s="66" t="s">
        <v>1733</v>
      </c>
    </row>
    <row r="1303" spans="1:45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R1303" s="65" t="s">
        <v>300</v>
      </c>
      <c r="AS1303" s="66" t="s">
        <v>1733</v>
      </c>
    </row>
    <row r="1304" spans="1:45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R1304" s="65" t="s">
        <v>301</v>
      </c>
      <c r="AS1304" s="66" t="s">
        <v>1733</v>
      </c>
    </row>
    <row r="1305" spans="1:45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R1305" s="65" t="s">
        <v>302</v>
      </c>
      <c r="AS1305" s="66" t="s">
        <v>1733</v>
      </c>
    </row>
    <row r="1306" spans="1:45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R1306" s="65" t="s">
        <v>303</v>
      </c>
      <c r="AS1306" s="66" t="s">
        <v>1733</v>
      </c>
    </row>
    <row r="1307" spans="1:45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R1307" s="65" t="s">
        <v>304</v>
      </c>
      <c r="AS1307" s="66" t="s">
        <v>1733</v>
      </c>
    </row>
    <row r="1308" spans="1:45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R1308" s="65" t="s">
        <v>305</v>
      </c>
      <c r="AS1308" s="66" t="s">
        <v>1733</v>
      </c>
    </row>
    <row r="1309" spans="1:45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R1309" s="65" t="s">
        <v>1051</v>
      </c>
      <c r="AS1309" s="66" t="s">
        <v>1876</v>
      </c>
    </row>
    <row r="1310" spans="1:45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R1310" s="65" t="s">
        <v>306</v>
      </c>
      <c r="AS1310" s="66" t="s">
        <v>1739</v>
      </c>
    </row>
    <row r="1311" spans="1:45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R1311" s="65" t="s">
        <v>307</v>
      </c>
      <c r="AS1311" s="66" t="s">
        <v>1739</v>
      </c>
    </row>
    <row r="1312" spans="1:45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R1312" s="65" t="s">
        <v>308</v>
      </c>
      <c r="AS1312" s="66" t="s">
        <v>1733</v>
      </c>
    </row>
    <row r="1313" spans="1:45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R1313" s="65" t="s">
        <v>309</v>
      </c>
      <c r="AS1313" s="66" t="s">
        <v>1733</v>
      </c>
    </row>
    <row r="1314" spans="1:45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R1314" s="65" t="s">
        <v>310</v>
      </c>
      <c r="AS1314" s="66" t="s">
        <v>1733</v>
      </c>
    </row>
    <row r="1315" spans="1:45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R1315" s="65" t="s">
        <v>311</v>
      </c>
      <c r="AS1315" s="66" t="s">
        <v>1733</v>
      </c>
    </row>
    <row r="1316" spans="1:45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R1316" s="65" t="s">
        <v>312</v>
      </c>
      <c r="AS1316" s="66" t="s">
        <v>1733</v>
      </c>
    </row>
    <row r="1317" spans="1:45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R1317" s="65" t="s">
        <v>313</v>
      </c>
      <c r="AS1317" s="66" t="s">
        <v>1733</v>
      </c>
    </row>
    <row r="1318" spans="1:45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R1318" s="65" t="s">
        <v>314</v>
      </c>
      <c r="AS1318" s="66" t="s">
        <v>1733</v>
      </c>
    </row>
    <row r="1319" spans="1:45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R1319" s="65" t="s">
        <v>315</v>
      </c>
      <c r="AS1319" s="66" t="s">
        <v>1733</v>
      </c>
    </row>
    <row r="1320" spans="1:45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R1320" s="65" t="s">
        <v>316</v>
      </c>
      <c r="AS1320" s="66" t="s">
        <v>1733</v>
      </c>
    </row>
    <row r="1321" spans="1:45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R1321" s="65" t="s">
        <v>317</v>
      </c>
      <c r="AS1321" s="66" t="s">
        <v>1733</v>
      </c>
    </row>
    <row r="1322" spans="1:45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R1322" s="65" t="s">
        <v>318</v>
      </c>
      <c r="AS1322" s="66" t="s">
        <v>1733</v>
      </c>
    </row>
    <row r="1323" spans="1:45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R1323" s="65" t="s">
        <v>319</v>
      </c>
      <c r="AS1323" s="66" t="s">
        <v>1733</v>
      </c>
    </row>
    <row r="1324" spans="1:45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R1324" s="65" t="s">
        <v>320</v>
      </c>
      <c r="AS1324" s="66" t="s">
        <v>1733</v>
      </c>
    </row>
    <row r="1325" spans="1:45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R1325" s="65" t="s">
        <v>321</v>
      </c>
      <c r="AS1325" s="66" t="s">
        <v>1733</v>
      </c>
    </row>
    <row r="1326" spans="1:45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R1326" s="65" t="s">
        <v>322</v>
      </c>
      <c r="AS1326" s="66" t="s">
        <v>1733</v>
      </c>
    </row>
    <row r="1327" spans="1:45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R1327" s="65" t="s">
        <v>323</v>
      </c>
      <c r="AS1327" s="66" t="s">
        <v>1733</v>
      </c>
    </row>
    <row r="1328" spans="1:45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R1328" s="65" t="s">
        <v>324</v>
      </c>
      <c r="AS1328" s="66" t="s">
        <v>1733</v>
      </c>
    </row>
    <row r="1329" spans="1:45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R1329" s="65" t="s">
        <v>325</v>
      </c>
      <c r="AS1329" s="66" t="s">
        <v>1733</v>
      </c>
    </row>
    <row r="1330" spans="1:45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R1330" s="65" t="s">
        <v>326</v>
      </c>
      <c r="AS1330" s="66" t="s">
        <v>1733</v>
      </c>
    </row>
    <row r="1331" spans="1:45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R1331" s="65" t="s">
        <v>327</v>
      </c>
      <c r="AS1331" s="66" t="s">
        <v>1739</v>
      </c>
    </row>
    <row r="1332" spans="1:45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R1332" s="65" t="s">
        <v>328</v>
      </c>
      <c r="AS1332" s="66" t="s">
        <v>1739</v>
      </c>
    </row>
    <row r="1333" spans="1:45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R1333" s="65" t="s">
        <v>329</v>
      </c>
      <c r="AS1333" s="66" t="s">
        <v>1733</v>
      </c>
    </row>
    <row r="1334" spans="1:45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R1334" s="65" t="s">
        <v>330</v>
      </c>
      <c r="AS1334" s="66" t="s">
        <v>1739</v>
      </c>
    </row>
    <row r="1335" spans="1:45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R1335" s="65" t="s">
        <v>331</v>
      </c>
      <c r="AS1335" s="66" t="s">
        <v>1739</v>
      </c>
    </row>
    <row r="1336" spans="1:45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R1336" s="65" t="s">
        <v>332</v>
      </c>
      <c r="AS1336" s="66" t="s">
        <v>1733</v>
      </c>
    </row>
    <row r="1337" spans="1:45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R1337" s="65" t="s">
        <v>333</v>
      </c>
      <c r="AS1337" s="66" t="s">
        <v>1739</v>
      </c>
    </row>
    <row r="1338" spans="1:45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R1338" s="65" t="s">
        <v>334</v>
      </c>
      <c r="AS1338" s="66" t="s">
        <v>1739</v>
      </c>
    </row>
    <row r="1339" spans="1:45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R1339" s="65" t="s">
        <v>335</v>
      </c>
      <c r="AS1339" s="66" t="s">
        <v>1739</v>
      </c>
    </row>
    <row r="1340" spans="1:45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R1340" s="65" t="s">
        <v>336</v>
      </c>
      <c r="AS1340" s="66" t="s">
        <v>1733</v>
      </c>
    </row>
    <row r="1341" spans="1:45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R1341" s="65" t="s">
        <v>337</v>
      </c>
      <c r="AS1341" s="66" t="s">
        <v>1733</v>
      </c>
    </row>
    <row r="1342" spans="1:45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R1342" s="65" t="s">
        <v>338</v>
      </c>
      <c r="AS1342" s="66" t="s">
        <v>1733</v>
      </c>
    </row>
    <row r="1343" spans="1:45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R1343" s="65" t="s">
        <v>339</v>
      </c>
      <c r="AS1343" s="66" t="s">
        <v>1733</v>
      </c>
    </row>
    <row r="1344" spans="1:45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R1344" s="65" t="s">
        <v>340</v>
      </c>
      <c r="AS1344" s="66" t="s">
        <v>1733</v>
      </c>
    </row>
    <row r="1345" spans="1:45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R1345" s="65" t="s">
        <v>341</v>
      </c>
      <c r="AS1345" s="66" t="s">
        <v>1733</v>
      </c>
    </row>
    <row r="1346" spans="1:45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R1346" s="65" t="s">
        <v>342</v>
      </c>
      <c r="AS1346" s="66" t="s">
        <v>1733</v>
      </c>
    </row>
    <row r="1347" spans="1:45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R1347" s="65" t="s">
        <v>343</v>
      </c>
      <c r="AS1347" s="66" t="s">
        <v>1733</v>
      </c>
    </row>
    <row r="1348" spans="1:45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R1348" s="65" t="s">
        <v>344</v>
      </c>
      <c r="AS1348" s="66" t="s">
        <v>1733</v>
      </c>
    </row>
    <row r="1349" spans="1:45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R1349" s="65" t="s">
        <v>345</v>
      </c>
      <c r="AS1349" s="66" t="s">
        <v>1733</v>
      </c>
    </row>
    <row r="1350" spans="1:45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R1350" s="65" t="s">
        <v>346</v>
      </c>
      <c r="AS1350" s="66" t="s">
        <v>1733</v>
      </c>
    </row>
    <row r="1351" spans="1:45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R1351" s="65" t="s">
        <v>347</v>
      </c>
      <c r="AS1351" s="66" t="s">
        <v>1733</v>
      </c>
    </row>
    <row r="1352" spans="1:45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R1352" s="65" t="s">
        <v>348</v>
      </c>
      <c r="AS1352" s="66" t="s">
        <v>1733</v>
      </c>
    </row>
    <row r="1353" spans="1:45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R1353" s="65" t="s">
        <v>349</v>
      </c>
      <c r="AS1353" s="66" t="s">
        <v>1733</v>
      </c>
    </row>
    <row r="1354" spans="1:45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R1354" s="65" t="s">
        <v>350</v>
      </c>
      <c r="AS1354" s="66" t="s">
        <v>1733</v>
      </c>
    </row>
    <row r="1355" spans="1:45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R1355" s="65" t="s">
        <v>351</v>
      </c>
      <c r="AS1355" s="66" t="s">
        <v>1733</v>
      </c>
    </row>
    <row r="1356" spans="1:45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R1356" s="65" t="s">
        <v>352</v>
      </c>
      <c r="AS1356" s="66" t="s">
        <v>1733</v>
      </c>
    </row>
    <row r="1357" spans="1:45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R1357" s="65" t="s">
        <v>353</v>
      </c>
      <c r="AS1357" s="66" t="s">
        <v>1733</v>
      </c>
    </row>
    <row r="1358" spans="1:45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R1358" s="65" t="s">
        <v>354</v>
      </c>
      <c r="AS1358" s="66" t="s">
        <v>1733</v>
      </c>
    </row>
    <row r="1359" spans="1:45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R1359" s="65" t="s">
        <v>1026</v>
      </c>
      <c r="AS1359" s="66" t="s">
        <v>1858</v>
      </c>
    </row>
    <row r="1360" spans="1:45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R1360" s="65" t="s">
        <v>1052</v>
      </c>
      <c r="AS1360" s="66" t="s">
        <v>1858</v>
      </c>
    </row>
    <row r="1361" spans="1:45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R1361" s="65" t="s">
        <v>1053</v>
      </c>
      <c r="AS1361" s="66" t="s">
        <v>1858</v>
      </c>
    </row>
    <row r="1362" spans="1:45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R1362" s="65" t="s">
        <v>355</v>
      </c>
      <c r="AS1362" s="66" t="s">
        <v>1733</v>
      </c>
    </row>
    <row r="1363" spans="1:45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R1363" s="65" t="s">
        <v>356</v>
      </c>
      <c r="AS1363" s="66" t="s">
        <v>1733</v>
      </c>
    </row>
    <row r="1364" spans="1:45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R1364" s="65" t="s">
        <v>357</v>
      </c>
      <c r="AS1364" s="66" t="s">
        <v>1733</v>
      </c>
    </row>
    <row r="1365" spans="1:45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R1365" s="65" t="s">
        <v>358</v>
      </c>
      <c r="AS1365" s="66" t="s">
        <v>1733</v>
      </c>
    </row>
    <row r="1366" spans="1:45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R1366" s="65" t="s">
        <v>359</v>
      </c>
      <c r="AS1366" s="66" t="s">
        <v>1733</v>
      </c>
    </row>
    <row r="1367" spans="1:45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R1367" s="65" t="s">
        <v>360</v>
      </c>
      <c r="AS1367" s="66" t="s">
        <v>1739</v>
      </c>
    </row>
    <row r="1368" spans="1:45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R1368" s="65" t="s">
        <v>361</v>
      </c>
      <c r="AS1368" s="66" t="s">
        <v>1739</v>
      </c>
    </row>
    <row r="1369" spans="1:45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R1369" s="65" t="s">
        <v>362</v>
      </c>
      <c r="AS1369" s="66" t="s">
        <v>1739</v>
      </c>
    </row>
    <row r="1370" spans="1:45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R1370" s="65" t="s">
        <v>363</v>
      </c>
      <c r="AS1370" s="66" t="s">
        <v>1739</v>
      </c>
    </row>
    <row r="1371" spans="1:45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R1371" s="65" t="s">
        <v>364</v>
      </c>
      <c r="AS1371" s="66" t="s">
        <v>1739</v>
      </c>
    </row>
    <row r="1372" spans="1:45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R1372" s="65" t="s">
        <v>365</v>
      </c>
      <c r="AS1372" s="66" t="s">
        <v>1739</v>
      </c>
    </row>
    <row r="1373" spans="1:45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R1373" s="65" t="s">
        <v>366</v>
      </c>
      <c r="AS1373" s="66" t="s">
        <v>1739</v>
      </c>
    </row>
    <row r="1374" spans="1:45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R1374" s="65" t="s">
        <v>367</v>
      </c>
      <c r="AS1374" s="66" t="s">
        <v>1739</v>
      </c>
    </row>
    <row r="1375" spans="1:45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R1375" s="65" t="s">
        <v>368</v>
      </c>
      <c r="AS1375" s="66" t="s">
        <v>1739</v>
      </c>
    </row>
    <row r="1376" spans="1:45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R1376" s="65" t="s">
        <v>369</v>
      </c>
      <c r="AS1376" s="66" t="s">
        <v>1739</v>
      </c>
    </row>
    <row r="1377" spans="1:45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R1377" s="65" t="s">
        <v>370</v>
      </c>
      <c r="AS1377" s="66" t="s">
        <v>1739</v>
      </c>
    </row>
    <row r="1378" spans="1:45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R1378" s="65" t="s">
        <v>371</v>
      </c>
      <c r="AS1378" s="66" t="s">
        <v>1739</v>
      </c>
    </row>
    <row r="1379" spans="1:45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R1379" s="65" t="s">
        <v>372</v>
      </c>
      <c r="AS1379" s="66" t="s">
        <v>1739</v>
      </c>
    </row>
    <row r="1380" spans="1:45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R1380" s="65" t="s">
        <v>373</v>
      </c>
      <c r="AS1380" s="66" t="s">
        <v>1733</v>
      </c>
    </row>
    <row r="1381" spans="1:45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R1381" s="65" t="s">
        <v>374</v>
      </c>
      <c r="AS1381" s="66" t="s">
        <v>1733</v>
      </c>
    </row>
    <row r="1382" spans="1:45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R1382" s="65" t="s">
        <v>375</v>
      </c>
      <c r="AS1382" s="66" t="s">
        <v>1733</v>
      </c>
    </row>
    <row r="1383" spans="1:45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R1383" s="65" t="s">
        <v>376</v>
      </c>
      <c r="AS1383" s="66" t="s">
        <v>1733</v>
      </c>
    </row>
    <row r="1384" spans="1:45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R1384" s="65" t="s">
        <v>377</v>
      </c>
      <c r="AS1384" s="66" t="s">
        <v>1733</v>
      </c>
    </row>
    <row r="1385" spans="1:45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R1385" s="65" t="s">
        <v>378</v>
      </c>
      <c r="AS1385" s="66" t="s">
        <v>1733</v>
      </c>
    </row>
    <row r="1386" spans="1:45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R1386" s="65" t="s">
        <v>379</v>
      </c>
      <c r="AS1386" s="66" t="s">
        <v>1733</v>
      </c>
    </row>
    <row r="1387" spans="1:45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R1387" s="65" t="s">
        <v>380</v>
      </c>
      <c r="AS1387" s="66" t="s">
        <v>1733</v>
      </c>
    </row>
    <row r="1388" spans="1:45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R1388" s="65" t="s">
        <v>381</v>
      </c>
      <c r="AS1388" s="66" t="s">
        <v>1733</v>
      </c>
    </row>
    <row r="1389" spans="1:45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R1389" s="65" t="s">
        <v>382</v>
      </c>
      <c r="AS1389" s="66" t="s">
        <v>1733</v>
      </c>
    </row>
    <row r="1390" spans="1:45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R1390" s="65" t="s">
        <v>383</v>
      </c>
      <c r="AS1390" s="66" t="s">
        <v>1733</v>
      </c>
    </row>
    <row r="1391" spans="1:45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R1391" s="65" t="s">
        <v>384</v>
      </c>
      <c r="AS1391" s="66" t="s">
        <v>1733</v>
      </c>
    </row>
    <row r="1392" spans="1:45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R1392" s="65" t="s">
        <v>1027</v>
      </c>
      <c r="AS1392" s="66" t="s">
        <v>385</v>
      </c>
    </row>
    <row r="1393" spans="1:45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R1393" s="65" t="s">
        <v>386</v>
      </c>
      <c r="AS1393" s="66" t="s">
        <v>1733</v>
      </c>
    </row>
    <row r="1394" spans="1:45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R1394" s="65" t="s">
        <v>387</v>
      </c>
      <c r="AS1394" s="66" t="s">
        <v>1733</v>
      </c>
    </row>
    <row r="1395" spans="1:45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R1395" s="65" t="s">
        <v>388</v>
      </c>
      <c r="AS1395" s="66" t="s">
        <v>1733</v>
      </c>
    </row>
    <row r="1396" spans="1:45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R1396" s="65" t="s">
        <v>389</v>
      </c>
      <c r="AS1396" s="66" t="s">
        <v>1733</v>
      </c>
    </row>
    <row r="1397" spans="1:45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R1397" s="65" t="s">
        <v>390</v>
      </c>
      <c r="AS1397" s="66" t="s">
        <v>1733</v>
      </c>
    </row>
    <row r="1398" spans="1:45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R1398" s="65" t="s">
        <v>391</v>
      </c>
      <c r="AS1398" s="66" t="s">
        <v>1733</v>
      </c>
    </row>
    <row r="1399" spans="1:45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R1399" s="65" t="s">
        <v>392</v>
      </c>
      <c r="AS1399" s="66" t="s">
        <v>1733</v>
      </c>
    </row>
    <row r="1400" spans="1:45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R1400" s="65" t="s">
        <v>393</v>
      </c>
      <c r="AS1400" s="66" t="s">
        <v>1733</v>
      </c>
    </row>
    <row r="1401" spans="1:45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R1401" s="65" t="s">
        <v>394</v>
      </c>
      <c r="AS1401" s="66" t="s">
        <v>1733</v>
      </c>
    </row>
    <row r="1402" spans="1:45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R1402" s="65" t="s">
        <v>395</v>
      </c>
      <c r="AS1402" s="66" t="s">
        <v>1733</v>
      </c>
    </row>
    <row r="1403" spans="1:45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R1403" s="65" t="s">
        <v>396</v>
      </c>
      <c r="AS1403" s="66" t="s">
        <v>1733</v>
      </c>
    </row>
    <row r="1404" spans="1:45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R1404" s="65" t="s">
        <v>397</v>
      </c>
      <c r="AS1404" s="66" t="s">
        <v>1733</v>
      </c>
    </row>
    <row r="1405" spans="1:45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R1405" s="65" t="s">
        <v>398</v>
      </c>
      <c r="AS1405" s="66" t="s">
        <v>1733</v>
      </c>
    </row>
    <row r="1406" spans="1:45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R1406" s="65" t="s">
        <v>399</v>
      </c>
      <c r="AS1406" s="66" t="s">
        <v>1733</v>
      </c>
    </row>
    <row r="1407" spans="1:45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R1407" s="65" t="s">
        <v>400</v>
      </c>
      <c r="AS1407" s="66" t="s">
        <v>1733</v>
      </c>
    </row>
    <row r="1408" spans="1:45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R1408" s="65" t="s">
        <v>401</v>
      </c>
      <c r="AS1408" s="66" t="s">
        <v>1733</v>
      </c>
    </row>
    <row r="1409" spans="1:45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R1409" s="65" t="s">
        <v>402</v>
      </c>
      <c r="AS1409" s="66" t="s">
        <v>1733</v>
      </c>
    </row>
    <row r="1410" spans="1:45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R1410" s="65" t="s">
        <v>403</v>
      </c>
      <c r="AS1410" s="66" t="s">
        <v>1733</v>
      </c>
    </row>
    <row r="1411" spans="1:45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R1411" s="65" t="s">
        <v>404</v>
      </c>
      <c r="AS1411" s="66" t="s">
        <v>1733</v>
      </c>
    </row>
    <row r="1412" spans="1:45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R1412" s="65" t="s">
        <v>405</v>
      </c>
      <c r="AS1412" s="66" t="s">
        <v>1733</v>
      </c>
    </row>
    <row r="1413" spans="1:45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R1413" s="65" t="s">
        <v>406</v>
      </c>
      <c r="AS1413" s="66" t="s">
        <v>1733</v>
      </c>
    </row>
    <row r="1414" spans="1:45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R1414" s="65" t="s">
        <v>407</v>
      </c>
      <c r="AS1414" s="66" t="s">
        <v>1739</v>
      </c>
    </row>
    <row r="1415" spans="1:45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R1415" s="65" t="s">
        <v>408</v>
      </c>
      <c r="AS1415" s="66" t="s">
        <v>1733</v>
      </c>
    </row>
    <row r="1416" spans="1:45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R1416" s="65" t="s">
        <v>409</v>
      </c>
      <c r="AS1416" s="66" t="s">
        <v>1733</v>
      </c>
    </row>
    <row r="1417" spans="1:45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R1417" s="65" t="s">
        <v>410</v>
      </c>
      <c r="AS1417" s="66" t="s">
        <v>1733</v>
      </c>
    </row>
    <row r="1418" spans="1:45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R1418" s="65" t="s">
        <v>411</v>
      </c>
      <c r="AS1418" s="66" t="s">
        <v>1733</v>
      </c>
    </row>
    <row r="1419" spans="1:45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R1419" s="65" t="s">
        <v>412</v>
      </c>
      <c r="AS1419" s="66" t="s">
        <v>1733</v>
      </c>
    </row>
    <row r="1420" spans="1:45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R1420" s="65" t="s">
        <v>413</v>
      </c>
      <c r="AS1420" s="66" t="s">
        <v>1733</v>
      </c>
    </row>
    <row r="1421" spans="1:45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R1421" s="65" t="s">
        <v>414</v>
      </c>
      <c r="AS1421" s="66" t="s">
        <v>1733</v>
      </c>
    </row>
    <row r="1422" spans="1:45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R1422" s="65" t="s">
        <v>415</v>
      </c>
      <c r="AS1422" s="66" t="s">
        <v>1733</v>
      </c>
    </row>
    <row r="1423" spans="1:45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R1423" s="65" t="s">
        <v>416</v>
      </c>
      <c r="AS1423" s="66" t="s">
        <v>1733</v>
      </c>
    </row>
    <row r="1424" spans="1:45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R1424" s="65" t="s">
        <v>417</v>
      </c>
      <c r="AS1424" s="66" t="s">
        <v>1733</v>
      </c>
    </row>
    <row r="1425" spans="1:45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R1425" s="65" t="s">
        <v>418</v>
      </c>
      <c r="AS1425" s="66" t="s">
        <v>1733</v>
      </c>
    </row>
    <row r="1426" spans="1:45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R1426" s="65" t="s">
        <v>419</v>
      </c>
      <c r="AS1426" s="66" t="s">
        <v>1733</v>
      </c>
    </row>
    <row r="1427" spans="1:45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R1427" s="65" t="s">
        <v>420</v>
      </c>
      <c r="AS1427" s="66" t="s">
        <v>1733</v>
      </c>
    </row>
    <row r="1428" spans="1:45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R1428" s="65" t="s">
        <v>421</v>
      </c>
      <c r="AS1428" s="66" t="s">
        <v>1733</v>
      </c>
    </row>
    <row r="1429" spans="1:45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R1429" s="65" t="s">
        <v>422</v>
      </c>
      <c r="AS1429" s="66" t="s">
        <v>1733</v>
      </c>
    </row>
    <row r="1430" spans="1:45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R1430" s="65" t="s">
        <v>423</v>
      </c>
      <c r="AS1430" s="66" t="s">
        <v>1733</v>
      </c>
    </row>
    <row r="1431" spans="1:45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R1431" s="65" t="s">
        <v>424</v>
      </c>
      <c r="AS1431" s="66" t="s">
        <v>1733</v>
      </c>
    </row>
    <row r="1432" spans="1:45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R1432" s="65" t="s">
        <v>425</v>
      </c>
      <c r="AS1432" s="66" t="s">
        <v>1733</v>
      </c>
    </row>
    <row r="1433" spans="1:45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R1433" s="65" t="s">
        <v>426</v>
      </c>
      <c r="AS1433" s="66" t="s">
        <v>1733</v>
      </c>
    </row>
    <row r="1434" spans="1:45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R1434" s="65" t="s">
        <v>427</v>
      </c>
      <c r="AS1434" s="66" t="s">
        <v>1733</v>
      </c>
    </row>
    <row r="1435" spans="1:45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R1435" s="65" t="s">
        <v>428</v>
      </c>
      <c r="AS1435" s="66" t="s">
        <v>1733</v>
      </c>
    </row>
    <row r="1436" spans="1:45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R1436" s="65" t="s">
        <v>429</v>
      </c>
      <c r="AS1436" s="66" t="s">
        <v>1733</v>
      </c>
    </row>
    <row r="1437" spans="1:45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R1437" s="65" t="s">
        <v>430</v>
      </c>
      <c r="AS1437" s="66" t="s">
        <v>1733</v>
      </c>
    </row>
    <row r="1438" spans="1:45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R1438" s="65" t="s">
        <v>431</v>
      </c>
      <c r="AS1438" s="66" t="s">
        <v>1733</v>
      </c>
    </row>
    <row r="1439" spans="1:45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R1439" s="65" t="s">
        <v>432</v>
      </c>
      <c r="AS1439" s="66" t="s">
        <v>1733</v>
      </c>
    </row>
    <row r="1440" spans="1:45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R1440" s="65" t="s">
        <v>433</v>
      </c>
      <c r="AS1440" s="66" t="s">
        <v>1733</v>
      </c>
    </row>
    <row r="1441" spans="1:45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R1441" s="65" t="s">
        <v>434</v>
      </c>
      <c r="AS1441" s="66" t="s">
        <v>1733</v>
      </c>
    </row>
    <row r="1442" spans="1:45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R1442" s="65" t="s">
        <v>435</v>
      </c>
      <c r="AS1442" s="66" t="s">
        <v>1733</v>
      </c>
    </row>
    <row r="1443" spans="1:45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R1443" s="65" t="s">
        <v>436</v>
      </c>
      <c r="AS1443" s="66" t="s">
        <v>1739</v>
      </c>
    </row>
    <row r="1444" spans="1:45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R1444" s="65" t="s">
        <v>437</v>
      </c>
      <c r="AS1444" s="66" t="s">
        <v>1739</v>
      </c>
    </row>
    <row r="1445" spans="1:45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R1445" s="65" t="s">
        <v>438</v>
      </c>
      <c r="AS1445" s="66" t="s">
        <v>1739</v>
      </c>
    </row>
    <row r="1446" spans="1:45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R1446" s="65" t="s">
        <v>439</v>
      </c>
      <c r="AS1446" s="66" t="s">
        <v>1733</v>
      </c>
    </row>
    <row r="1447" spans="1:45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R1447" s="65" t="s">
        <v>440</v>
      </c>
      <c r="AS1447" s="66" t="s">
        <v>1733</v>
      </c>
    </row>
    <row r="1448" spans="1:45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R1448" s="65" t="s">
        <v>441</v>
      </c>
      <c r="AS1448" s="66" t="s">
        <v>1733</v>
      </c>
    </row>
    <row r="1449" spans="1:45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R1449" s="65" t="s">
        <v>442</v>
      </c>
      <c r="AS1449" s="66" t="s">
        <v>1733</v>
      </c>
    </row>
    <row r="1450" spans="1:45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R1450" s="65" t="s">
        <v>443</v>
      </c>
      <c r="AS1450" s="66" t="s">
        <v>1733</v>
      </c>
    </row>
    <row r="1451" spans="1:45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R1451" s="65" t="s">
        <v>444</v>
      </c>
      <c r="AS1451" s="66" t="s">
        <v>1733</v>
      </c>
    </row>
    <row r="1452" spans="1:45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R1452" s="65" t="s">
        <v>445</v>
      </c>
      <c r="AS1452" s="66" t="s">
        <v>1733</v>
      </c>
    </row>
    <row r="1453" spans="1:45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R1453" s="65" t="s">
        <v>446</v>
      </c>
      <c r="AS1453" s="66" t="s">
        <v>1733</v>
      </c>
    </row>
    <row r="1454" spans="1:45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R1454" s="65" t="s">
        <v>447</v>
      </c>
      <c r="AS1454" s="66" t="s">
        <v>1733</v>
      </c>
    </row>
    <row r="1455" spans="1:45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R1455" s="65" t="s">
        <v>448</v>
      </c>
      <c r="AS1455" s="66" t="s">
        <v>1733</v>
      </c>
    </row>
    <row r="1456" spans="1:45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R1456" s="65" t="s">
        <v>449</v>
      </c>
      <c r="AS1456" s="66" t="s">
        <v>1733</v>
      </c>
    </row>
    <row r="1457" spans="1:45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R1457" s="65" t="s">
        <v>450</v>
      </c>
      <c r="AS1457" s="66" t="s">
        <v>1733</v>
      </c>
    </row>
    <row r="1458" spans="1:45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R1458" s="65" t="s">
        <v>451</v>
      </c>
      <c r="AS1458" s="66" t="s">
        <v>1733</v>
      </c>
    </row>
    <row r="1459" spans="1:45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R1459" s="65" t="s">
        <v>452</v>
      </c>
      <c r="AS1459" s="66" t="s">
        <v>1733</v>
      </c>
    </row>
    <row r="1460" spans="1:45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R1460" s="65" t="s">
        <v>453</v>
      </c>
      <c r="AS1460" s="66" t="s">
        <v>1733</v>
      </c>
    </row>
    <row r="1461" spans="1:45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R1461" s="65" t="s">
        <v>454</v>
      </c>
      <c r="AS1461" s="66" t="s">
        <v>1733</v>
      </c>
    </row>
    <row r="1462" spans="1:45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R1462" s="65" t="s">
        <v>455</v>
      </c>
      <c r="AS1462" s="66" t="s">
        <v>1739</v>
      </c>
    </row>
    <row r="1463" spans="1:45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R1463" s="65" t="s">
        <v>456</v>
      </c>
      <c r="AS1463" s="66" t="s">
        <v>1739</v>
      </c>
    </row>
    <row r="1464" spans="1:45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R1464" s="65" t="s">
        <v>457</v>
      </c>
      <c r="AS1464" s="66" t="s">
        <v>1739</v>
      </c>
    </row>
    <row r="1465" spans="1:45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R1465" s="65" t="s">
        <v>458</v>
      </c>
      <c r="AS1465" s="66" t="s">
        <v>1733</v>
      </c>
    </row>
    <row r="1466" spans="1:45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R1466" s="65" t="s">
        <v>459</v>
      </c>
      <c r="AS1466" s="66" t="s">
        <v>1733</v>
      </c>
    </row>
    <row r="1467" spans="1:45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R1467" s="65" t="s">
        <v>460</v>
      </c>
      <c r="AS1467" s="66" t="s">
        <v>1733</v>
      </c>
    </row>
    <row r="1468" spans="1:45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R1468" s="65" t="s">
        <v>461</v>
      </c>
      <c r="AS1468" s="66" t="s">
        <v>1733</v>
      </c>
    </row>
    <row r="1469" spans="1:45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R1469" s="65" t="s">
        <v>462</v>
      </c>
      <c r="AS1469" s="66" t="s">
        <v>1733</v>
      </c>
    </row>
    <row r="1470" spans="1:45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R1470" s="65" t="s">
        <v>463</v>
      </c>
      <c r="AS1470" s="66" t="s">
        <v>1733</v>
      </c>
    </row>
    <row r="1471" spans="1:45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R1471" s="65" t="s">
        <v>464</v>
      </c>
      <c r="AS1471" s="66" t="s">
        <v>1733</v>
      </c>
    </row>
    <row r="1472" spans="1:45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R1472" s="65" t="s">
        <v>465</v>
      </c>
      <c r="AS1472" s="66" t="s">
        <v>1733</v>
      </c>
    </row>
    <row r="1473" spans="1:45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R1473" s="65" t="s">
        <v>466</v>
      </c>
      <c r="AS1473" s="66" t="s">
        <v>1733</v>
      </c>
    </row>
    <row r="1474" spans="1:45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R1474" s="65" t="s">
        <v>467</v>
      </c>
      <c r="AS1474" s="66" t="s">
        <v>1733</v>
      </c>
    </row>
    <row r="1475" spans="1:45" ht="15" customHeight="1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R1475" s="65" t="s">
        <v>468</v>
      </c>
      <c r="AS1475" s="66" t="s">
        <v>1733</v>
      </c>
    </row>
    <row r="1476" spans="1:45" ht="15" customHeight="1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R1476" s="65" t="s">
        <v>469</v>
      </c>
      <c r="AS1476" s="66" t="s">
        <v>1733</v>
      </c>
    </row>
    <row r="1477" spans="1:45" ht="15" customHeight="1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R1477" s="65" t="s">
        <v>470</v>
      </c>
      <c r="AS1477" s="66" t="s">
        <v>1733</v>
      </c>
    </row>
    <row r="1478" spans="1:45" ht="15" customHeight="1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15"/>
      <c r="Y1478" s="15"/>
      <c r="Z1478" s="15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R1478" s="65" t="s">
        <v>471</v>
      </c>
      <c r="AS1478" s="66" t="s">
        <v>1733</v>
      </c>
    </row>
    <row r="1479" spans="1:45" ht="15" customHeight="1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R1479" s="65" t="s">
        <v>472</v>
      </c>
      <c r="AS1479" s="66" t="s">
        <v>1733</v>
      </c>
    </row>
    <row r="1480" spans="1:45" ht="15" customHeight="1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R1480" s="65" t="s">
        <v>473</v>
      </c>
      <c r="AS1480" s="66" t="s">
        <v>1733</v>
      </c>
    </row>
    <row r="1481" spans="1:45" ht="15" customHeight="1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R1481" s="65" t="s">
        <v>474</v>
      </c>
      <c r="AS1481" s="66" t="s">
        <v>1733</v>
      </c>
    </row>
    <row r="1482" spans="1:45" ht="15" customHeight="1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6"/>
      <c r="Y1482" s="6"/>
      <c r="Z1482" s="6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R1482" s="65" t="s">
        <v>475</v>
      </c>
      <c r="AS1482" s="66" t="s">
        <v>1733</v>
      </c>
    </row>
    <row r="1483" spans="1:45" ht="15" customHeight="1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R1483" s="65" t="s">
        <v>476</v>
      </c>
      <c r="AS1483" s="66" t="s">
        <v>1733</v>
      </c>
    </row>
    <row r="1484" spans="1:45" ht="15" customHeight="1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R1484" s="65" t="s">
        <v>477</v>
      </c>
      <c r="AS1484" s="66" t="s">
        <v>1733</v>
      </c>
    </row>
    <row r="1485" spans="1:45" ht="15" customHeight="1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R1485" s="68" t="s">
        <v>478</v>
      </c>
      <c r="AS1485" s="66" t="s">
        <v>1733</v>
      </c>
    </row>
    <row r="1486" spans="1:45" ht="15" customHeight="1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R1486" s="65" t="s">
        <v>479</v>
      </c>
      <c r="AS1486" s="66" t="s">
        <v>1733</v>
      </c>
    </row>
    <row r="1487" spans="1:45" ht="15" customHeight="1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R1487" s="65" t="s">
        <v>480</v>
      </c>
      <c r="AS1487" s="66" t="s">
        <v>1733</v>
      </c>
    </row>
    <row r="1488" spans="1:45" ht="15" customHeight="1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R1488" s="65" t="s">
        <v>481</v>
      </c>
      <c r="AS1488" s="66" t="s">
        <v>1733</v>
      </c>
    </row>
    <row r="1489" spans="1:45" ht="15" customHeight="1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R1489" s="65" t="s">
        <v>482</v>
      </c>
      <c r="AS1489" s="66" t="s">
        <v>1733</v>
      </c>
    </row>
    <row r="1490" spans="1:45" ht="15" customHeight="1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R1490" s="65" t="s">
        <v>483</v>
      </c>
      <c r="AS1490" s="66" t="s">
        <v>1733</v>
      </c>
    </row>
    <row r="1491" spans="1:45" ht="15" customHeight="1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R1491" s="65" t="s">
        <v>484</v>
      </c>
      <c r="AS1491" s="66" t="s">
        <v>1733</v>
      </c>
    </row>
    <row r="1492" spans="1:45" ht="15" customHeight="1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R1492" s="65" t="s">
        <v>485</v>
      </c>
      <c r="AS1492" s="66" t="s">
        <v>1733</v>
      </c>
    </row>
    <row r="1493" spans="1:45" ht="15" customHeight="1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R1493" s="65" t="s">
        <v>486</v>
      </c>
      <c r="AS1493" s="66" t="s">
        <v>1733</v>
      </c>
    </row>
    <row r="1494" spans="1:45" ht="15" customHeight="1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R1494" s="65" t="s">
        <v>487</v>
      </c>
      <c r="AS1494" s="66" t="s">
        <v>1733</v>
      </c>
    </row>
    <row r="1495" spans="1:45" ht="15" customHeight="1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R1495" s="65" t="s">
        <v>488</v>
      </c>
      <c r="AS1495" s="66" t="s">
        <v>1733</v>
      </c>
    </row>
    <row r="1496" spans="1:45" ht="15" customHeight="1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R1496" s="65" t="s">
        <v>489</v>
      </c>
      <c r="AS1496" s="66" t="s">
        <v>1733</v>
      </c>
    </row>
    <row r="1497" spans="1:45" ht="15" customHeight="1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R1497" s="65" t="s">
        <v>490</v>
      </c>
      <c r="AS1497" s="66" t="s">
        <v>1733</v>
      </c>
    </row>
    <row r="1498" spans="1:45" ht="15" customHeight="1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R1498" s="65" t="s">
        <v>491</v>
      </c>
      <c r="AS1498" s="66" t="s">
        <v>1733</v>
      </c>
    </row>
    <row r="1499" spans="1:45" ht="15" customHeight="1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R1499" s="65" t="s">
        <v>492</v>
      </c>
      <c r="AS1499" s="66" t="s">
        <v>1733</v>
      </c>
    </row>
    <row r="1500" spans="1:45" ht="15" customHeight="1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R1500" s="65" t="s">
        <v>493</v>
      </c>
      <c r="AS1500" s="66" t="s">
        <v>1733</v>
      </c>
    </row>
    <row r="1501" spans="1:45" ht="15" customHeight="1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15"/>
      <c r="Y1501" s="15"/>
      <c r="Z1501" s="15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R1501" s="65" t="s">
        <v>494</v>
      </c>
      <c r="AS1501" s="66" t="s">
        <v>1733</v>
      </c>
    </row>
    <row r="1502" spans="1:45" ht="15" customHeight="1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R1502" s="65" t="s">
        <v>495</v>
      </c>
      <c r="AS1502" s="66" t="s">
        <v>1733</v>
      </c>
    </row>
    <row r="1503" spans="1:45" ht="15" customHeight="1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R1503" s="65" t="s">
        <v>496</v>
      </c>
      <c r="AS1503" s="66" t="s">
        <v>1733</v>
      </c>
    </row>
    <row r="1504" spans="1:45" ht="15" customHeight="1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R1504" s="65" t="s">
        <v>497</v>
      </c>
      <c r="AS1504" s="66" t="s">
        <v>1733</v>
      </c>
    </row>
    <row r="1505" spans="1:45" ht="15" customHeight="1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6"/>
      <c r="Y1505" s="6"/>
      <c r="Z1505" s="6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R1505" s="65" t="s">
        <v>498</v>
      </c>
      <c r="AS1505" s="66" t="s">
        <v>1733</v>
      </c>
    </row>
    <row r="1506" spans="1:45" ht="15" customHeight="1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R1506" s="65" t="s">
        <v>499</v>
      </c>
      <c r="AS1506" s="66" t="s">
        <v>1733</v>
      </c>
    </row>
    <row r="1507" spans="1:45" ht="15" customHeight="1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R1507" s="65" t="s">
        <v>500</v>
      </c>
      <c r="AS1507" s="66" t="s">
        <v>1733</v>
      </c>
    </row>
    <row r="1508" spans="1:45" ht="15" customHeight="1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R1508" s="68" t="s">
        <v>501</v>
      </c>
      <c r="AS1508" s="66" t="s">
        <v>1733</v>
      </c>
    </row>
    <row r="1509" spans="1:45" ht="15" customHeight="1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R1509" s="65" t="s">
        <v>502</v>
      </c>
      <c r="AS1509" s="66" t="s">
        <v>1733</v>
      </c>
    </row>
    <row r="1510" spans="1:45" ht="15" customHeight="1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R1510" s="65" t="s">
        <v>503</v>
      </c>
      <c r="AS1510" s="66" t="s">
        <v>1733</v>
      </c>
    </row>
    <row r="1511" spans="1:45" ht="15" customHeight="1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R1511" s="65" t="s">
        <v>895</v>
      </c>
      <c r="AS1511" s="66" t="s">
        <v>1876</v>
      </c>
    </row>
    <row r="1512" spans="1:45" ht="15" customHeight="1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R1512" s="65" t="s">
        <v>504</v>
      </c>
      <c r="AS1512" s="66" t="s">
        <v>1739</v>
      </c>
    </row>
    <row r="1513" spans="1:45" ht="15" customHeight="1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R1513" s="65" t="s">
        <v>505</v>
      </c>
      <c r="AS1513" s="66" t="s">
        <v>1739</v>
      </c>
    </row>
    <row r="1514" spans="1:45" ht="15" customHeight="1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R1514" s="65" t="s">
        <v>506</v>
      </c>
      <c r="AS1514" s="66" t="s">
        <v>1733</v>
      </c>
    </row>
    <row r="1515" spans="1:45" ht="15" customHeight="1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R1515" s="65" t="s">
        <v>507</v>
      </c>
      <c r="AS1515" s="66" t="s">
        <v>1733</v>
      </c>
    </row>
    <row r="1516" spans="1:45" ht="15" customHeight="1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R1516" s="65" t="s">
        <v>508</v>
      </c>
      <c r="AS1516" s="66" t="s">
        <v>1733</v>
      </c>
    </row>
    <row r="1517" spans="1:45" ht="15" customHeight="1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R1517" s="65" t="s">
        <v>509</v>
      </c>
      <c r="AS1517" s="66" t="s">
        <v>1733</v>
      </c>
    </row>
    <row r="1518" spans="1:45" ht="15" customHeight="1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R1518" s="65" t="s">
        <v>510</v>
      </c>
      <c r="AS1518" s="66" t="s">
        <v>1733</v>
      </c>
    </row>
    <row r="1519" spans="1:45" ht="15" customHeight="1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R1519" s="65" t="s">
        <v>896</v>
      </c>
      <c r="AS1519" s="66" t="s">
        <v>1876</v>
      </c>
    </row>
    <row r="1520" spans="1:45" ht="15" customHeight="1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R1520" s="65" t="s">
        <v>1054</v>
      </c>
      <c r="AS1520" s="66" t="s">
        <v>1876</v>
      </c>
    </row>
    <row r="1521" spans="1:45" ht="15" customHeight="1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R1521" s="65" t="s">
        <v>1055</v>
      </c>
      <c r="AS1521" s="66" t="s">
        <v>1876</v>
      </c>
    </row>
    <row r="1522" spans="1:45" ht="15" customHeight="1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R1522" s="65" t="s">
        <v>1056</v>
      </c>
      <c r="AS1522" s="66" t="s">
        <v>1876</v>
      </c>
    </row>
    <row r="1523" spans="1:45" ht="15" customHeight="1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R1523" s="65" t="s">
        <v>897</v>
      </c>
      <c r="AS1523" s="66" t="s">
        <v>385</v>
      </c>
    </row>
    <row r="1524" spans="1:45" ht="15" customHeight="1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R1524" s="65" t="s">
        <v>898</v>
      </c>
      <c r="AS1524" s="66" t="s">
        <v>385</v>
      </c>
    </row>
    <row r="1525" spans="1:45" ht="15" customHeight="1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R1525" s="65" t="s">
        <v>899</v>
      </c>
      <c r="AS1525" s="66" t="s">
        <v>1876</v>
      </c>
    </row>
    <row r="1526" spans="1:45" ht="15" customHeight="1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R1526" s="65" t="s">
        <v>1057</v>
      </c>
      <c r="AS1526" s="66" t="s">
        <v>1876</v>
      </c>
    </row>
    <row r="1527" spans="1:45" ht="15" customHeight="1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R1527" s="65" t="s">
        <v>900</v>
      </c>
      <c r="AS1527" s="66" t="s">
        <v>1876</v>
      </c>
    </row>
    <row r="1528" spans="1:45" ht="15" customHeight="1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R1528" s="65" t="s">
        <v>511</v>
      </c>
      <c r="AS1528" s="66" t="s">
        <v>1733</v>
      </c>
    </row>
    <row r="1529" spans="1:45" ht="15" customHeight="1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R1529" s="65" t="s">
        <v>512</v>
      </c>
      <c r="AS1529" s="66" t="s">
        <v>1739</v>
      </c>
    </row>
    <row r="1530" spans="1:45" ht="15" customHeight="1"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R1530" s="65" t="s">
        <v>513</v>
      </c>
      <c r="AS1530" s="66" t="s">
        <v>1739</v>
      </c>
    </row>
    <row r="1531" spans="1:45" ht="15" customHeight="1"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R1531" s="65" t="s">
        <v>514</v>
      </c>
      <c r="AS1531" s="66" t="s">
        <v>1739</v>
      </c>
    </row>
    <row r="1532" spans="1:45" ht="15" customHeight="1"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R1532" s="65" t="s">
        <v>515</v>
      </c>
      <c r="AS1532" s="66" t="s">
        <v>1739</v>
      </c>
    </row>
    <row r="1533" spans="1:45" ht="15" customHeight="1"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R1533" s="65" t="s">
        <v>516</v>
      </c>
      <c r="AS1533" s="66" t="s">
        <v>1739</v>
      </c>
    </row>
    <row r="1534" spans="1:45" ht="15" customHeight="1"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R1534" s="65" t="s">
        <v>517</v>
      </c>
      <c r="AS1534" s="66" t="s">
        <v>1733</v>
      </c>
    </row>
    <row r="1535" spans="1:45" ht="15" customHeight="1"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R1535" s="65" t="s">
        <v>518</v>
      </c>
      <c r="AS1535" s="66" t="s">
        <v>1733</v>
      </c>
    </row>
    <row r="1536" spans="1:45" ht="15" customHeight="1"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R1536" s="65" t="s">
        <v>901</v>
      </c>
      <c r="AS1536" s="66" t="s">
        <v>1827</v>
      </c>
    </row>
    <row r="1537" spans="24:45" ht="15" customHeight="1"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R1537" s="65" t="s">
        <v>519</v>
      </c>
      <c r="AS1537" s="66" t="s">
        <v>1733</v>
      </c>
    </row>
    <row r="1538" spans="24:45" ht="15" customHeight="1"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R1538" s="65" t="s">
        <v>520</v>
      </c>
      <c r="AS1538" s="66" t="s">
        <v>1733</v>
      </c>
    </row>
    <row r="1539" spans="24:45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R1539" s="65" t="s">
        <v>521</v>
      </c>
      <c r="AS1539" s="66" t="s">
        <v>1733</v>
      </c>
    </row>
    <row r="1540" spans="24:45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R1540" s="65" t="s">
        <v>522</v>
      </c>
      <c r="AS1540" s="66" t="s">
        <v>1733</v>
      </c>
    </row>
    <row r="1541" spans="24:45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R1541" s="65" t="s">
        <v>523</v>
      </c>
      <c r="AS1541" s="66" t="s">
        <v>1733</v>
      </c>
    </row>
    <row r="1542" spans="24:45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R1542" s="65" t="s">
        <v>524</v>
      </c>
      <c r="AS1542" s="66" t="s">
        <v>1733</v>
      </c>
    </row>
    <row r="1543" spans="24:45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R1543" s="65" t="s">
        <v>525</v>
      </c>
      <c r="AS1543" s="66" t="s">
        <v>1733</v>
      </c>
    </row>
    <row r="1544" spans="24:45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R1544" s="65" t="s">
        <v>526</v>
      </c>
      <c r="AS1544" s="66" t="s">
        <v>1733</v>
      </c>
    </row>
    <row r="1545" spans="24:45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R1545" s="65" t="s">
        <v>527</v>
      </c>
      <c r="AS1545" s="66" t="s">
        <v>1733</v>
      </c>
    </row>
    <row r="1546" spans="24:45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R1546" s="65" t="s">
        <v>528</v>
      </c>
      <c r="AS1546" s="66" t="s">
        <v>1733</v>
      </c>
    </row>
    <row r="1547" spans="24:45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R1547" s="65" t="s">
        <v>529</v>
      </c>
      <c r="AS1547" s="66" t="s">
        <v>1733</v>
      </c>
    </row>
    <row r="1548" spans="24:45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R1548" s="65" t="s">
        <v>530</v>
      </c>
      <c r="AS1548" s="66" t="s">
        <v>1733</v>
      </c>
    </row>
    <row r="1549" spans="24:45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R1549" s="65" t="s">
        <v>531</v>
      </c>
      <c r="AS1549" s="66" t="s">
        <v>1739</v>
      </c>
    </row>
    <row r="1550" spans="24:45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R1550" s="65" t="s">
        <v>532</v>
      </c>
      <c r="AS1550" s="66" t="s">
        <v>1739</v>
      </c>
    </row>
    <row r="1551" spans="24:45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R1551" s="65" t="s">
        <v>533</v>
      </c>
      <c r="AS1551" s="66" t="s">
        <v>1739</v>
      </c>
    </row>
    <row r="1552" spans="24:45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R1552" s="65" t="s">
        <v>534</v>
      </c>
      <c r="AS1552" s="66" t="s">
        <v>1733</v>
      </c>
    </row>
    <row r="1553" spans="24:45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R1553" s="65" t="s">
        <v>535</v>
      </c>
      <c r="AS1553" s="66" t="s">
        <v>1733</v>
      </c>
    </row>
    <row r="1554" spans="24:45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R1554" s="65" t="s">
        <v>536</v>
      </c>
      <c r="AS1554" s="66" t="s">
        <v>1733</v>
      </c>
    </row>
    <row r="1555" spans="24:45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R1555" s="65" t="s">
        <v>537</v>
      </c>
      <c r="AS1555" s="66" t="s">
        <v>1733</v>
      </c>
    </row>
    <row r="1556" spans="24:45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R1556" s="65" t="s">
        <v>538</v>
      </c>
      <c r="AS1556" s="66" t="s">
        <v>1739</v>
      </c>
    </row>
    <row r="1557" spans="24:45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R1557" s="65" t="s">
        <v>539</v>
      </c>
      <c r="AS1557" s="66" t="s">
        <v>1739</v>
      </c>
    </row>
    <row r="1558" spans="24:45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R1558" s="65" t="s">
        <v>540</v>
      </c>
      <c r="AS1558" s="66" t="s">
        <v>1733</v>
      </c>
    </row>
    <row r="1559" spans="24:45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R1559" s="65" t="s">
        <v>541</v>
      </c>
      <c r="AS1559" s="66" t="s">
        <v>1733</v>
      </c>
    </row>
    <row r="1560" spans="24:45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R1560" s="65" t="s">
        <v>542</v>
      </c>
      <c r="AS1560" s="66" t="s">
        <v>1733</v>
      </c>
    </row>
    <row r="1561" spans="24:45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R1561" s="65" t="s">
        <v>543</v>
      </c>
      <c r="AS1561" s="66" t="s">
        <v>1733</v>
      </c>
    </row>
    <row r="1562" spans="24:45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R1562" s="65" t="s">
        <v>544</v>
      </c>
      <c r="AS1562" s="66" t="s">
        <v>1733</v>
      </c>
    </row>
    <row r="1563" spans="24:45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R1563" s="65" t="s">
        <v>545</v>
      </c>
      <c r="AS1563" s="66" t="s">
        <v>1733</v>
      </c>
    </row>
    <row r="1564" spans="24:45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R1564" s="65" t="s">
        <v>546</v>
      </c>
      <c r="AS1564" s="66" t="s">
        <v>1733</v>
      </c>
    </row>
    <row r="1565" spans="24:45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R1565" s="65" t="s">
        <v>547</v>
      </c>
      <c r="AS1565" s="66" t="s">
        <v>1733</v>
      </c>
    </row>
    <row r="1566" spans="24:45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R1566" s="65" t="s">
        <v>548</v>
      </c>
      <c r="AS1566" s="66" t="s">
        <v>1733</v>
      </c>
    </row>
    <row r="1567" spans="24:45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R1567" s="65" t="s">
        <v>549</v>
      </c>
      <c r="AS1567" s="66" t="s">
        <v>1733</v>
      </c>
    </row>
    <row r="1568" spans="24:45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R1568" s="65" t="s">
        <v>550</v>
      </c>
      <c r="AS1568" s="66" t="s">
        <v>1733</v>
      </c>
    </row>
    <row r="1569" spans="24:45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R1569" s="65" t="s">
        <v>551</v>
      </c>
      <c r="AS1569" s="66" t="s">
        <v>1733</v>
      </c>
    </row>
    <row r="1570" spans="24:45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R1570" s="65" t="s">
        <v>552</v>
      </c>
      <c r="AS1570" s="66" t="s">
        <v>1733</v>
      </c>
    </row>
    <row r="1571" spans="24:45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R1571" s="65" t="s">
        <v>553</v>
      </c>
      <c r="AS1571" s="66" t="s">
        <v>1739</v>
      </c>
    </row>
    <row r="1572" spans="24:45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R1572" s="65" t="s">
        <v>554</v>
      </c>
      <c r="AS1572" s="66" t="s">
        <v>1739</v>
      </c>
    </row>
    <row r="1573" spans="24:45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R1573" s="65" t="s">
        <v>555</v>
      </c>
      <c r="AS1573" s="66" t="s">
        <v>1739</v>
      </c>
    </row>
    <row r="1574" spans="24:45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R1574" s="65" t="s">
        <v>556</v>
      </c>
      <c r="AS1574" s="66" t="s">
        <v>1739</v>
      </c>
    </row>
    <row r="1575" spans="24:45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R1575" s="65" t="s">
        <v>557</v>
      </c>
      <c r="AS1575" s="66" t="s">
        <v>1739</v>
      </c>
    </row>
    <row r="1576" spans="24:45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R1576" s="65" t="s">
        <v>558</v>
      </c>
      <c r="AS1576" s="66" t="s">
        <v>1733</v>
      </c>
    </row>
    <row r="1577" spans="24:45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R1577" s="65" t="s">
        <v>559</v>
      </c>
      <c r="AS1577" s="66" t="s">
        <v>1733</v>
      </c>
    </row>
    <row r="1578" spans="24:45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R1578" s="65" t="s">
        <v>560</v>
      </c>
      <c r="AS1578" s="66" t="s">
        <v>1733</v>
      </c>
    </row>
    <row r="1579" spans="24:45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R1579" s="65" t="s">
        <v>561</v>
      </c>
      <c r="AS1579" s="66" t="s">
        <v>1733</v>
      </c>
    </row>
    <row r="1580" spans="24:45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R1580" s="65" t="s">
        <v>562</v>
      </c>
      <c r="AS1580" s="66" t="s">
        <v>1733</v>
      </c>
    </row>
    <row r="1581" spans="24:45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R1581" s="65" t="s">
        <v>563</v>
      </c>
      <c r="AS1581" s="66" t="s">
        <v>1733</v>
      </c>
    </row>
    <row r="1582" spans="24:45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R1582" s="65" t="s">
        <v>564</v>
      </c>
      <c r="AS1582" s="66" t="s">
        <v>1733</v>
      </c>
    </row>
    <row r="1583" spans="24:45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R1583" s="65" t="s">
        <v>565</v>
      </c>
      <c r="AS1583" s="66" t="s">
        <v>1733</v>
      </c>
    </row>
    <row r="1584" spans="24:45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R1584" s="65" t="s">
        <v>902</v>
      </c>
      <c r="AS1584" s="66" t="s">
        <v>385</v>
      </c>
    </row>
    <row r="1585" spans="24:45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R1585" s="65" t="s">
        <v>566</v>
      </c>
      <c r="AS1585" s="66" t="s">
        <v>1733</v>
      </c>
    </row>
    <row r="1586" spans="24:45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R1586" s="65" t="s">
        <v>567</v>
      </c>
      <c r="AS1586" s="66" t="s">
        <v>1733</v>
      </c>
    </row>
    <row r="1587" spans="24:45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R1587" s="65" t="s">
        <v>568</v>
      </c>
      <c r="AS1587" s="66" t="s">
        <v>1733</v>
      </c>
    </row>
    <row r="1588" spans="24:45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R1588" s="65" t="s">
        <v>569</v>
      </c>
      <c r="AS1588" s="66" t="s">
        <v>1733</v>
      </c>
    </row>
    <row r="1589" spans="24:45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R1589" s="65" t="s">
        <v>570</v>
      </c>
      <c r="AS1589" s="66" t="s">
        <v>1733</v>
      </c>
    </row>
    <row r="1590" spans="24:45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R1590" s="65" t="s">
        <v>571</v>
      </c>
      <c r="AS1590" s="66" t="s">
        <v>1733</v>
      </c>
    </row>
    <row r="1591" spans="24:45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R1591" s="65" t="s">
        <v>572</v>
      </c>
      <c r="AS1591" s="66" t="s">
        <v>1733</v>
      </c>
    </row>
    <row r="1592" spans="24:45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R1592" s="65" t="s">
        <v>573</v>
      </c>
      <c r="AS1592" s="66" t="s">
        <v>1733</v>
      </c>
    </row>
    <row r="1593" spans="24:45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R1593" s="65" t="s">
        <v>574</v>
      </c>
      <c r="AS1593" s="66" t="s">
        <v>1733</v>
      </c>
    </row>
    <row r="1594" spans="24:45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R1594" s="65" t="s">
        <v>903</v>
      </c>
      <c r="AS1594" s="66" t="s">
        <v>1827</v>
      </c>
    </row>
    <row r="1595" spans="24:45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R1595" s="65" t="s">
        <v>904</v>
      </c>
      <c r="AS1595" s="66" t="s">
        <v>1827</v>
      </c>
    </row>
    <row r="1596" spans="24:45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R1596" s="65" t="s">
        <v>905</v>
      </c>
      <c r="AS1596" s="66" t="s">
        <v>1827</v>
      </c>
    </row>
    <row r="1597" spans="24:45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R1597" s="65" t="s">
        <v>906</v>
      </c>
      <c r="AS1597" s="66" t="s">
        <v>1827</v>
      </c>
    </row>
    <row r="1598" spans="24:45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R1598" s="65" t="s">
        <v>575</v>
      </c>
      <c r="AS1598" s="66" t="s">
        <v>1733</v>
      </c>
    </row>
    <row r="1599" spans="24:45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R1599" s="65" t="s">
        <v>576</v>
      </c>
      <c r="AS1599" s="66" t="s">
        <v>1739</v>
      </c>
    </row>
    <row r="1600" spans="24:45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R1600" s="65" t="s">
        <v>577</v>
      </c>
      <c r="AS1600" s="66" t="s">
        <v>1739</v>
      </c>
    </row>
    <row r="1601" spans="24:45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R1601" s="65" t="s">
        <v>578</v>
      </c>
      <c r="AS1601" s="66" t="s">
        <v>1739</v>
      </c>
    </row>
    <row r="1602" spans="24:45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R1602" s="65" t="s">
        <v>579</v>
      </c>
      <c r="AS1602" s="66" t="s">
        <v>1739</v>
      </c>
    </row>
    <row r="1603" spans="24:45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R1603" s="65" t="s">
        <v>580</v>
      </c>
      <c r="AS1603" s="66" t="s">
        <v>1733</v>
      </c>
    </row>
    <row r="1604" spans="24:45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R1604" s="65" t="s">
        <v>581</v>
      </c>
      <c r="AS1604" s="66" t="s">
        <v>1733</v>
      </c>
    </row>
    <row r="1605" spans="24:45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R1605" s="65" t="s">
        <v>582</v>
      </c>
      <c r="AS1605" s="66" t="s">
        <v>1733</v>
      </c>
    </row>
    <row r="1606" spans="24:45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R1606" s="65" t="s">
        <v>583</v>
      </c>
      <c r="AS1606" s="66" t="s">
        <v>1733</v>
      </c>
    </row>
    <row r="1607" spans="24:45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R1607" s="65" t="s">
        <v>584</v>
      </c>
      <c r="AS1607" s="66" t="s">
        <v>1739</v>
      </c>
    </row>
    <row r="1608" spans="24:45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R1608" s="65" t="s">
        <v>585</v>
      </c>
      <c r="AS1608" s="66" t="s">
        <v>1739</v>
      </c>
    </row>
    <row r="1609" spans="24:45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R1609" s="65" t="s">
        <v>586</v>
      </c>
      <c r="AS1609" s="66" t="s">
        <v>1733</v>
      </c>
    </row>
    <row r="1610" spans="24:45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R1610" s="65" t="s">
        <v>587</v>
      </c>
      <c r="AS1610" s="66" t="s">
        <v>1733</v>
      </c>
    </row>
    <row r="1611" spans="24:45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R1611" s="65" t="s">
        <v>588</v>
      </c>
      <c r="AS1611" s="66" t="s">
        <v>1739</v>
      </c>
    </row>
    <row r="1612" spans="24:45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R1612" s="65" t="s">
        <v>589</v>
      </c>
      <c r="AS1612" s="66" t="s">
        <v>1733</v>
      </c>
    </row>
    <row r="1613" spans="24:45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R1613" s="65" t="s">
        <v>590</v>
      </c>
      <c r="AS1613" s="66" t="s">
        <v>1733</v>
      </c>
    </row>
    <row r="1614" spans="24:45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R1614" s="65" t="s">
        <v>591</v>
      </c>
      <c r="AS1614" s="66" t="s">
        <v>1733</v>
      </c>
    </row>
    <row r="1615" spans="24:45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R1615" s="65" t="s">
        <v>592</v>
      </c>
      <c r="AS1615" s="66" t="s">
        <v>1733</v>
      </c>
    </row>
    <row r="1616" spans="24:45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R1616" s="65" t="s">
        <v>593</v>
      </c>
      <c r="AS1616" s="66" t="s">
        <v>1733</v>
      </c>
    </row>
    <row r="1617" spans="24:45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R1617" s="65" t="s">
        <v>594</v>
      </c>
      <c r="AS1617" s="66" t="s">
        <v>1733</v>
      </c>
    </row>
    <row r="1618" spans="24:45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R1618" s="65" t="s">
        <v>595</v>
      </c>
      <c r="AS1618" s="66" t="s">
        <v>1733</v>
      </c>
    </row>
    <row r="1619" spans="24:45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R1619" s="65" t="s">
        <v>596</v>
      </c>
      <c r="AS1619" s="66" t="s">
        <v>1733</v>
      </c>
    </row>
    <row r="1620" spans="24:45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R1620" s="65" t="s">
        <v>597</v>
      </c>
      <c r="AS1620" s="66" t="s">
        <v>1733</v>
      </c>
    </row>
    <row r="1621" spans="24:45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R1621" s="65" t="s">
        <v>598</v>
      </c>
      <c r="AS1621" s="66" t="s">
        <v>1733</v>
      </c>
    </row>
    <row r="1622" spans="24:45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R1622" s="65" t="s">
        <v>599</v>
      </c>
      <c r="AS1622" s="66" t="s">
        <v>1733</v>
      </c>
    </row>
    <row r="1623" spans="24:45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R1623" s="65" t="s">
        <v>600</v>
      </c>
      <c r="AS1623" s="66" t="s">
        <v>1733</v>
      </c>
    </row>
    <row r="1624" spans="24:45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R1624" s="65" t="s">
        <v>601</v>
      </c>
      <c r="AS1624" s="66" t="s">
        <v>1733</v>
      </c>
    </row>
    <row r="1625" spans="24:45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R1625" s="65" t="s">
        <v>602</v>
      </c>
      <c r="AS1625" s="66" t="s">
        <v>1733</v>
      </c>
    </row>
    <row r="1626" spans="24:45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R1626" s="65" t="s">
        <v>603</v>
      </c>
      <c r="AS1626" s="66" t="s">
        <v>1733</v>
      </c>
    </row>
    <row r="1627" spans="24:45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R1627" s="65" t="s">
        <v>604</v>
      </c>
      <c r="AS1627" s="66" t="s">
        <v>1733</v>
      </c>
    </row>
    <row r="1628" spans="24:45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R1628" s="65" t="s">
        <v>605</v>
      </c>
      <c r="AS1628" s="66" t="s">
        <v>1733</v>
      </c>
    </row>
    <row r="1629" spans="24:45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R1629" s="65" t="s">
        <v>606</v>
      </c>
      <c r="AS1629" s="66" t="s">
        <v>1733</v>
      </c>
    </row>
    <row r="1630" spans="24:45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R1630" s="65" t="s">
        <v>607</v>
      </c>
      <c r="AS1630" s="66" t="s">
        <v>1733</v>
      </c>
    </row>
    <row r="1631" spans="24:45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R1631" s="65" t="s">
        <v>608</v>
      </c>
      <c r="AS1631" s="66" t="s">
        <v>1733</v>
      </c>
    </row>
    <row r="1632" spans="24:45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R1632" s="65" t="s">
        <v>609</v>
      </c>
      <c r="AS1632" s="66" t="s">
        <v>1733</v>
      </c>
    </row>
    <row r="1633" spans="24:45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R1633" s="65" t="s">
        <v>610</v>
      </c>
      <c r="AS1633" s="66" t="s">
        <v>1733</v>
      </c>
    </row>
    <row r="1634" spans="24:45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R1634" s="65" t="s">
        <v>611</v>
      </c>
      <c r="AS1634" s="66" t="s">
        <v>1733</v>
      </c>
    </row>
    <row r="1635" spans="24:45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R1635" s="65" t="s">
        <v>612</v>
      </c>
      <c r="AS1635" s="66" t="s">
        <v>1733</v>
      </c>
    </row>
    <row r="1636" spans="24:45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R1636" s="65" t="s">
        <v>613</v>
      </c>
      <c r="AS1636" s="66" t="s">
        <v>1733</v>
      </c>
    </row>
    <row r="1637" spans="24:45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R1637" s="65" t="s">
        <v>614</v>
      </c>
      <c r="AS1637" s="66" t="s">
        <v>1733</v>
      </c>
    </row>
    <row r="1638" spans="24:45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R1638" s="65" t="s">
        <v>615</v>
      </c>
      <c r="AS1638" s="66" t="s">
        <v>1733</v>
      </c>
    </row>
    <row r="1639" spans="24:45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R1639" s="65" t="s">
        <v>616</v>
      </c>
      <c r="AS1639" s="66" t="s">
        <v>1733</v>
      </c>
    </row>
    <row r="1640" spans="24:45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R1640" s="65" t="s">
        <v>617</v>
      </c>
      <c r="AS1640" s="66" t="s">
        <v>1733</v>
      </c>
    </row>
    <row r="1641" spans="24:45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R1641" s="65" t="s">
        <v>618</v>
      </c>
      <c r="AS1641" s="66" t="s">
        <v>1733</v>
      </c>
    </row>
    <row r="1642" spans="24:45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R1642" s="65" t="s">
        <v>619</v>
      </c>
      <c r="AS1642" s="66" t="s">
        <v>1733</v>
      </c>
    </row>
    <row r="1643" spans="24:45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R1643" s="65" t="s">
        <v>620</v>
      </c>
      <c r="AS1643" s="66" t="s">
        <v>1733</v>
      </c>
    </row>
    <row r="1644" spans="24:45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R1644" s="65" t="s">
        <v>621</v>
      </c>
      <c r="AS1644" s="66" t="s">
        <v>1733</v>
      </c>
    </row>
    <row r="1645" spans="24:45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R1645" s="65" t="s">
        <v>622</v>
      </c>
      <c r="AS1645" s="66" t="s">
        <v>1733</v>
      </c>
    </row>
    <row r="1646" spans="24:45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R1646" s="65" t="s">
        <v>623</v>
      </c>
      <c r="AS1646" s="66" t="s">
        <v>1733</v>
      </c>
    </row>
    <row r="1647" spans="24:45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R1647" s="65" t="s">
        <v>624</v>
      </c>
      <c r="AS1647" s="66" t="s">
        <v>1733</v>
      </c>
    </row>
    <row r="1648" spans="24:45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R1648" s="65" t="s">
        <v>625</v>
      </c>
      <c r="AS1648" s="66" t="s">
        <v>1733</v>
      </c>
    </row>
    <row r="1649" spans="24:45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R1649" s="65" t="s">
        <v>626</v>
      </c>
      <c r="AS1649" s="66" t="s">
        <v>1733</v>
      </c>
    </row>
    <row r="1650" spans="24:45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R1650" s="65" t="s">
        <v>627</v>
      </c>
      <c r="AS1650" s="66" t="s">
        <v>1733</v>
      </c>
    </row>
    <row r="1651" spans="24:45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R1651" s="65" t="s">
        <v>628</v>
      </c>
      <c r="AS1651" s="66" t="s">
        <v>1733</v>
      </c>
    </row>
    <row r="1652" spans="24:45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R1652" s="65" t="s">
        <v>629</v>
      </c>
      <c r="AS1652" s="66" t="s">
        <v>1733</v>
      </c>
    </row>
    <row r="1653" spans="24:45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R1653" s="65" t="s">
        <v>630</v>
      </c>
      <c r="AS1653" s="66" t="s">
        <v>1733</v>
      </c>
    </row>
    <row r="1654" spans="24:45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R1654" s="65" t="s">
        <v>631</v>
      </c>
      <c r="AS1654" s="66" t="s">
        <v>1733</v>
      </c>
    </row>
    <row r="1655" spans="24:45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R1655" s="65" t="s">
        <v>632</v>
      </c>
      <c r="AS1655" s="66" t="s">
        <v>1733</v>
      </c>
    </row>
    <row r="1656" spans="24:45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R1656" s="65" t="s">
        <v>633</v>
      </c>
      <c r="AS1656" s="66" t="s">
        <v>1733</v>
      </c>
    </row>
    <row r="1657" spans="24:45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R1657" s="65" t="s">
        <v>634</v>
      </c>
      <c r="AS1657" s="66" t="s">
        <v>1733</v>
      </c>
    </row>
    <row r="1658" spans="24:45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R1658" s="65" t="s">
        <v>635</v>
      </c>
      <c r="AS1658" s="66" t="s">
        <v>1733</v>
      </c>
    </row>
    <row r="1659" spans="24:45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R1659" s="65" t="s">
        <v>636</v>
      </c>
      <c r="AS1659" s="66" t="s">
        <v>1733</v>
      </c>
    </row>
    <row r="1660" spans="24:45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R1660" s="65" t="s">
        <v>907</v>
      </c>
      <c r="AS1660" s="66" t="s">
        <v>1827</v>
      </c>
    </row>
    <row r="1661" spans="24:45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R1661" s="65" t="s">
        <v>637</v>
      </c>
      <c r="AS1661" s="66" t="s">
        <v>1733</v>
      </c>
    </row>
    <row r="1662" spans="24:45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R1662" s="65" t="s">
        <v>638</v>
      </c>
      <c r="AS1662" s="66" t="s">
        <v>1733</v>
      </c>
    </row>
    <row r="1663" spans="24:45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R1663" s="65" t="s">
        <v>639</v>
      </c>
      <c r="AS1663" s="66" t="s">
        <v>1733</v>
      </c>
    </row>
    <row r="1664" spans="24:45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R1664" s="65" t="s">
        <v>640</v>
      </c>
      <c r="AS1664" s="66" t="s">
        <v>1733</v>
      </c>
    </row>
    <row r="1665" spans="24:45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R1665" s="65" t="s">
        <v>1058</v>
      </c>
      <c r="AS1665" s="66" t="s">
        <v>1876</v>
      </c>
    </row>
    <row r="1666" spans="24:45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R1666" s="65" t="s">
        <v>641</v>
      </c>
      <c r="AS1666" s="66" t="s">
        <v>1733</v>
      </c>
    </row>
    <row r="1667" spans="24:45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R1667" s="65" t="s">
        <v>642</v>
      </c>
      <c r="AS1667" s="66" t="s">
        <v>1733</v>
      </c>
    </row>
    <row r="1668" spans="24:45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R1668" s="65" t="s">
        <v>643</v>
      </c>
      <c r="AS1668" s="66" t="s">
        <v>1739</v>
      </c>
    </row>
    <row r="1669" spans="24:45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R1669" s="65" t="s">
        <v>644</v>
      </c>
      <c r="AS1669" s="66" t="s">
        <v>1733</v>
      </c>
    </row>
    <row r="1670" spans="24:45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R1670" s="65" t="s">
        <v>645</v>
      </c>
      <c r="AS1670" s="66" t="s">
        <v>1733</v>
      </c>
    </row>
    <row r="1671" spans="24:45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R1671" s="65" t="s">
        <v>646</v>
      </c>
      <c r="AS1671" s="66" t="s">
        <v>1733</v>
      </c>
    </row>
    <row r="1672" spans="24:45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R1672" s="65" t="s">
        <v>647</v>
      </c>
      <c r="AS1672" s="66" t="s">
        <v>1733</v>
      </c>
    </row>
    <row r="1673" spans="24:45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R1673" s="65" t="s">
        <v>648</v>
      </c>
      <c r="AS1673" s="66" t="s">
        <v>1733</v>
      </c>
    </row>
    <row r="1674" spans="24:45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R1674" s="65" t="s">
        <v>649</v>
      </c>
      <c r="AS1674" s="66" t="s">
        <v>1733</v>
      </c>
    </row>
    <row r="1675" spans="24:45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R1675" s="65" t="s">
        <v>650</v>
      </c>
      <c r="AS1675" s="66" t="s">
        <v>1733</v>
      </c>
    </row>
    <row r="1676" spans="24:45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R1676" s="65" t="s">
        <v>651</v>
      </c>
      <c r="AS1676" s="66" t="s">
        <v>1733</v>
      </c>
    </row>
    <row r="1677" spans="24:45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R1677" s="65" t="s">
        <v>908</v>
      </c>
      <c r="AS1677" s="66" t="s">
        <v>1858</v>
      </c>
    </row>
    <row r="1678" spans="24:45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R1678" s="65" t="s">
        <v>909</v>
      </c>
      <c r="AS1678" s="66" t="s">
        <v>1858</v>
      </c>
    </row>
    <row r="1679" spans="24:45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R1679" s="65" t="s">
        <v>910</v>
      </c>
      <c r="AS1679" s="66" t="s">
        <v>1858</v>
      </c>
    </row>
    <row r="1680" spans="24:45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R1680" s="65" t="s">
        <v>911</v>
      </c>
      <c r="AS1680" s="66" t="s">
        <v>1858</v>
      </c>
    </row>
    <row r="1681" spans="24:45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R1681" s="65" t="s">
        <v>912</v>
      </c>
      <c r="AS1681" s="66" t="s">
        <v>1858</v>
      </c>
    </row>
    <row r="1682" spans="24:45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R1682" s="65" t="s">
        <v>652</v>
      </c>
      <c r="AS1682" s="66" t="s">
        <v>1733</v>
      </c>
    </row>
    <row r="1683" spans="24:45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R1683" s="65" t="s">
        <v>653</v>
      </c>
      <c r="AS1683" s="66" t="s">
        <v>1733</v>
      </c>
    </row>
    <row r="1684" spans="24:45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R1684" s="65" t="s">
        <v>654</v>
      </c>
      <c r="AS1684" s="66" t="s">
        <v>1733</v>
      </c>
    </row>
    <row r="1685" spans="24:45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R1685" s="65" t="s">
        <v>655</v>
      </c>
      <c r="AS1685" s="66" t="s">
        <v>1733</v>
      </c>
    </row>
    <row r="1686" spans="24:45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R1686" s="65" t="s">
        <v>656</v>
      </c>
      <c r="AS1686" s="66" t="s">
        <v>1733</v>
      </c>
    </row>
    <row r="1687" spans="24:45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R1687" s="65" t="s">
        <v>913</v>
      </c>
      <c r="AS1687" s="66" t="s">
        <v>2335</v>
      </c>
    </row>
    <row r="1688" spans="24:45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R1688" s="65" t="s">
        <v>657</v>
      </c>
      <c r="AS1688" s="66" t="s">
        <v>1733</v>
      </c>
    </row>
    <row r="1689" spans="24:45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R1689" s="65" t="s">
        <v>658</v>
      </c>
      <c r="AS1689" s="66" t="s">
        <v>1733</v>
      </c>
    </row>
    <row r="1690" spans="24:45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R1690" s="65" t="s">
        <v>659</v>
      </c>
      <c r="AS1690" s="66" t="s">
        <v>1733</v>
      </c>
    </row>
    <row r="1691" spans="24:45" ht="15" customHeight="1"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R1691" s="65" t="s">
        <v>660</v>
      </c>
      <c r="AS1691" s="66" t="s">
        <v>1733</v>
      </c>
    </row>
    <row r="1692" spans="24:45" ht="15" customHeight="1"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R1692" s="65" t="s">
        <v>661</v>
      </c>
      <c r="AS1692" s="66" t="s">
        <v>1739</v>
      </c>
    </row>
    <row r="1693" spans="24:45" ht="15" customHeight="1"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R1693" s="65" t="s">
        <v>662</v>
      </c>
      <c r="AS1693" s="66" t="s">
        <v>1739</v>
      </c>
    </row>
    <row r="1694" spans="24:45" ht="15" customHeight="1"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R1694" s="65" t="s">
        <v>663</v>
      </c>
      <c r="AS1694" s="66" t="s">
        <v>1739</v>
      </c>
    </row>
    <row r="1695" spans="24:45" ht="15" customHeight="1"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R1695" s="65" t="s">
        <v>664</v>
      </c>
      <c r="AS1695" s="66" t="s">
        <v>1739</v>
      </c>
    </row>
    <row r="1696" spans="24:45" ht="15" customHeight="1"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R1696" s="65" t="s">
        <v>665</v>
      </c>
      <c r="AS1696" s="66" t="s">
        <v>1739</v>
      </c>
    </row>
    <row r="1697" spans="24:45" ht="15" customHeight="1"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R1697" s="65" t="s">
        <v>666</v>
      </c>
      <c r="AS1697" s="66" t="s">
        <v>1739</v>
      </c>
    </row>
    <row r="1698" spans="24:45" ht="15" customHeight="1"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R1698" s="65" t="s">
        <v>667</v>
      </c>
      <c r="AS1698" s="66" t="s">
        <v>1739</v>
      </c>
    </row>
    <row r="1699" spans="24:45" ht="15" customHeight="1"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R1699" s="65" t="s">
        <v>668</v>
      </c>
      <c r="AS1699" s="66" t="s">
        <v>1739</v>
      </c>
    </row>
    <row r="1700" spans="24:45" ht="15" customHeight="1"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R1700" s="65" t="s">
        <v>914</v>
      </c>
      <c r="AS1700" s="66" t="s">
        <v>1858</v>
      </c>
    </row>
    <row r="1701" spans="24:45" ht="15" customHeight="1"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R1701" s="65" t="s">
        <v>669</v>
      </c>
      <c r="AS1701" s="66" t="s">
        <v>1733</v>
      </c>
    </row>
    <row r="1702" spans="24:45" ht="15" customHeight="1"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R1702" s="65" t="s">
        <v>670</v>
      </c>
      <c r="AS1702" s="66" t="s">
        <v>1733</v>
      </c>
    </row>
    <row r="1703" spans="24:45" ht="15" customHeight="1"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R1703" s="65" t="s">
        <v>671</v>
      </c>
      <c r="AS1703" s="66" t="s">
        <v>1733</v>
      </c>
    </row>
    <row r="1704" spans="24:45" ht="15" customHeight="1"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R1704" s="65" t="s">
        <v>1059</v>
      </c>
      <c r="AS1704" s="66" t="s">
        <v>1827</v>
      </c>
    </row>
    <row r="1705" spans="24:45" ht="15" customHeight="1"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R1705" s="65" t="s">
        <v>915</v>
      </c>
      <c r="AS1705" s="66" t="s">
        <v>2133</v>
      </c>
    </row>
    <row r="1706" spans="24:45" ht="15" customHeight="1"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R1706" s="65" t="s">
        <v>672</v>
      </c>
      <c r="AS1706" s="66" t="s">
        <v>1733</v>
      </c>
    </row>
    <row r="1707" spans="24:45" ht="15" customHeight="1"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R1707" s="65" t="s">
        <v>673</v>
      </c>
      <c r="AS1707" s="66" t="s">
        <v>1733</v>
      </c>
    </row>
    <row r="1708" spans="24:45" ht="15" customHeight="1"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R1708" s="65" t="s">
        <v>674</v>
      </c>
      <c r="AS1708" s="66" t="s">
        <v>1733</v>
      </c>
    </row>
    <row r="1709" spans="24:45" ht="15" customHeight="1"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R1709" s="65" t="s">
        <v>675</v>
      </c>
      <c r="AS1709" s="66" t="s">
        <v>1733</v>
      </c>
    </row>
    <row r="1710" spans="24:45" ht="15" customHeight="1"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R1710" s="65" t="s">
        <v>1060</v>
      </c>
      <c r="AS1710" s="66" t="s">
        <v>1876</v>
      </c>
    </row>
    <row r="1711" spans="24:45" ht="15" customHeight="1"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R1711" s="65" t="s">
        <v>1061</v>
      </c>
      <c r="AS1711" s="66" t="s">
        <v>1876</v>
      </c>
    </row>
    <row r="1712" spans="24:45" ht="15" customHeight="1"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R1712" s="65" t="s">
        <v>676</v>
      </c>
      <c r="AS1712" s="66" t="s">
        <v>1733</v>
      </c>
    </row>
    <row r="1713" spans="24:45" ht="15" customHeight="1"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R1713" s="65" t="s">
        <v>677</v>
      </c>
      <c r="AS1713" s="66" t="s">
        <v>1733</v>
      </c>
    </row>
    <row r="1714" spans="24:45" ht="15" customHeight="1"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R1714" s="65" t="s">
        <v>678</v>
      </c>
      <c r="AS1714" s="66" t="s">
        <v>1733</v>
      </c>
    </row>
    <row r="1715" spans="24:45" ht="15" customHeight="1"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R1715" s="65" t="s">
        <v>679</v>
      </c>
      <c r="AS1715" s="66" t="s">
        <v>1733</v>
      </c>
    </row>
    <row r="1716" spans="24:45" ht="15" customHeight="1"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R1716" s="65" t="s">
        <v>680</v>
      </c>
      <c r="AS1716" s="66" t="s">
        <v>1733</v>
      </c>
    </row>
    <row r="1717" spans="24:45" ht="15" customHeight="1"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R1717" s="65" t="s">
        <v>681</v>
      </c>
      <c r="AS1717" s="66" t="s">
        <v>1739</v>
      </c>
    </row>
    <row r="1718" spans="24:45" ht="15" customHeight="1"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R1718" s="65" t="s">
        <v>682</v>
      </c>
      <c r="AS1718" s="66" t="s">
        <v>1739</v>
      </c>
    </row>
    <row r="1719" spans="24:45" ht="15" customHeight="1"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R1719" s="65" t="s">
        <v>683</v>
      </c>
      <c r="AS1719" s="66" t="s">
        <v>1733</v>
      </c>
    </row>
    <row r="1720" spans="24:45" ht="15" customHeight="1"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R1720" s="65" t="s">
        <v>684</v>
      </c>
      <c r="AS1720" s="66" t="s">
        <v>1733</v>
      </c>
    </row>
    <row r="1721" spans="24:45" ht="15" customHeight="1"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R1721" s="65" t="s">
        <v>685</v>
      </c>
      <c r="AS1721" s="66" t="s">
        <v>1733</v>
      </c>
    </row>
    <row r="1722" spans="24:45" ht="15" customHeight="1"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R1722" s="65" t="s">
        <v>686</v>
      </c>
      <c r="AS1722" s="66" t="s">
        <v>1733</v>
      </c>
    </row>
    <row r="1723" spans="24:45" ht="15" customHeight="1"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R1723" s="65" t="s">
        <v>687</v>
      </c>
      <c r="AS1723" s="66" t="s">
        <v>1733</v>
      </c>
    </row>
    <row r="1724" spans="24:45" ht="15" customHeight="1"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R1724" s="65" t="s">
        <v>688</v>
      </c>
      <c r="AS1724" s="66" t="s">
        <v>1733</v>
      </c>
    </row>
    <row r="1725" spans="24:45" ht="15" customHeight="1"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R1725" s="65" t="s">
        <v>689</v>
      </c>
      <c r="AS1725" s="66" t="s">
        <v>1733</v>
      </c>
    </row>
    <row r="1726" spans="24:45" ht="15" customHeight="1"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R1726" s="65" t="s">
        <v>690</v>
      </c>
      <c r="AS1726" s="66" t="s">
        <v>1733</v>
      </c>
    </row>
    <row r="1727" spans="24:45" ht="15" customHeight="1"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R1727" s="65" t="s">
        <v>691</v>
      </c>
      <c r="AS1727" s="66" t="s">
        <v>1733</v>
      </c>
    </row>
    <row r="1728" spans="24:45" ht="15" customHeight="1"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R1728" s="65" t="s">
        <v>692</v>
      </c>
      <c r="AS1728" s="66" t="s">
        <v>1733</v>
      </c>
    </row>
    <row r="1729" spans="24:45" ht="15" customHeight="1"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R1729" s="65" t="s">
        <v>693</v>
      </c>
      <c r="AS1729" s="66" t="s">
        <v>1733</v>
      </c>
    </row>
    <row r="1730" spans="24:45" ht="15" customHeight="1"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R1730" s="65" t="s">
        <v>694</v>
      </c>
      <c r="AS1730" s="66" t="s">
        <v>1733</v>
      </c>
    </row>
    <row r="1731" spans="24:45" ht="15" customHeight="1"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R1731" s="65" t="s">
        <v>695</v>
      </c>
      <c r="AS1731" s="66" t="s">
        <v>1733</v>
      </c>
    </row>
    <row r="1732" spans="24:45" ht="15" customHeight="1"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R1732" s="65" t="s">
        <v>696</v>
      </c>
      <c r="AS1732" s="66" t="s">
        <v>1733</v>
      </c>
    </row>
    <row r="1733" spans="24:45" ht="15" customHeight="1"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R1733" s="65" t="s">
        <v>697</v>
      </c>
      <c r="AS1733" s="66" t="s">
        <v>1733</v>
      </c>
    </row>
    <row r="1734" spans="24:45" ht="15" customHeight="1"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R1734" s="65" t="s">
        <v>698</v>
      </c>
      <c r="AS1734" s="66" t="s">
        <v>1733</v>
      </c>
    </row>
    <row r="1735" spans="24:45" ht="15" customHeight="1"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R1735" s="65" t="s">
        <v>699</v>
      </c>
      <c r="AS1735" s="66" t="s">
        <v>1733</v>
      </c>
    </row>
    <row r="1736" spans="24:45" ht="15" customHeight="1"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R1736" s="65" t="s">
        <v>700</v>
      </c>
      <c r="AS1736" s="66" t="s">
        <v>1733</v>
      </c>
    </row>
    <row r="1737" spans="24:45" ht="15" customHeight="1"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R1737" s="65" t="s">
        <v>701</v>
      </c>
      <c r="AS1737" s="66" t="s">
        <v>1733</v>
      </c>
    </row>
    <row r="1738" spans="24:45" ht="15" customHeight="1"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R1738" s="65" t="s">
        <v>702</v>
      </c>
      <c r="AS1738" s="66" t="s">
        <v>1733</v>
      </c>
    </row>
    <row r="1739" spans="24:45" ht="15" customHeight="1"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R1739" s="65" t="s">
        <v>703</v>
      </c>
      <c r="AS1739" s="66" t="s">
        <v>1733</v>
      </c>
    </row>
    <row r="1740" spans="24:45" ht="15" customHeight="1"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R1740" s="65" t="s">
        <v>704</v>
      </c>
      <c r="AS1740" s="66" t="s">
        <v>1733</v>
      </c>
    </row>
    <row r="1741" spans="24:45" ht="15" customHeight="1"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R1741" s="65" t="s">
        <v>705</v>
      </c>
      <c r="AS1741" s="66" t="s">
        <v>1733</v>
      </c>
    </row>
    <row r="1742" spans="24:45" ht="15" customHeight="1"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R1742" s="65" t="s">
        <v>706</v>
      </c>
      <c r="AS1742" s="66" t="s">
        <v>1733</v>
      </c>
    </row>
    <row r="1743" spans="24:45" ht="15" customHeight="1"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R1743" s="65" t="s">
        <v>707</v>
      </c>
      <c r="AS1743" s="66" t="s">
        <v>1733</v>
      </c>
    </row>
    <row r="1744" spans="24:45" ht="15" customHeight="1"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R1744" s="65" t="s">
        <v>708</v>
      </c>
      <c r="AS1744" s="66" t="s">
        <v>1739</v>
      </c>
    </row>
    <row r="1745" spans="27:45" ht="15" customHeight="1"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R1745" s="65" t="s">
        <v>709</v>
      </c>
      <c r="AS1745" s="66" t="s">
        <v>1739</v>
      </c>
    </row>
    <row r="1746" spans="27:45" ht="15" customHeight="1"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R1746" s="65" t="s">
        <v>710</v>
      </c>
      <c r="AS1746" s="66" t="s">
        <v>1739</v>
      </c>
    </row>
    <row r="1747" spans="27:45" ht="15" customHeight="1">
      <c r="AR1747" s="65" t="s">
        <v>711</v>
      </c>
      <c r="AS1747" s="66" t="s">
        <v>1739</v>
      </c>
    </row>
    <row r="1748" spans="27:45" ht="15" customHeight="1">
      <c r="AR1748" s="65" t="s">
        <v>712</v>
      </c>
      <c r="AS1748" s="66" t="s">
        <v>1733</v>
      </c>
    </row>
  </sheetData>
  <sheetProtection password="CCA7" sheet="1" objects="1" scenarios="1"/>
  <mergeCells count="354">
    <mergeCell ref="C104:H104"/>
    <mergeCell ref="I104:P104"/>
    <mergeCell ref="Q104:R104"/>
    <mergeCell ref="S104:T104"/>
    <mergeCell ref="AL104:AM104"/>
    <mergeCell ref="B86:B87"/>
    <mergeCell ref="C86:H87"/>
    <mergeCell ref="I86:P87"/>
    <mergeCell ref="Q86:R87"/>
    <mergeCell ref="S86:T87"/>
    <mergeCell ref="U86:AI86"/>
    <mergeCell ref="AJ86:AJ87"/>
    <mergeCell ref="AL86:AM87"/>
    <mergeCell ref="C88:H88"/>
    <mergeCell ref="I88:P88"/>
    <mergeCell ref="Q88:R88"/>
    <mergeCell ref="S88:T88"/>
    <mergeCell ref="AL88:AM88"/>
    <mergeCell ref="C89:H89"/>
    <mergeCell ref="I89:P89"/>
    <mergeCell ref="Q89:R89"/>
    <mergeCell ref="S89:T89"/>
    <mergeCell ref="AL89:AM89"/>
    <mergeCell ref="C90:H90"/>
    <mergeCell ref="C102:H102"/>
    <mergeCell ref="I102:P102"/>
    <mergeCell ref="Q102:R102"/>
    <mergeCell ref="S102:T102"/>
    <mergeCell ref="AL102:AM102"/>
    <mergeCell ref="C103:H103"/>
    <mergeCell ref="I103:P103"/>
    <mergeCell ref="Q103:R103"/>
    <mergeCell ref="S103:T103"/>
    <mergeCell ref="AL103:AM103"/>
    <mergeCell ref="C100:H100"/>
    <mergeCell ref="I100:P100"/>
    <mergeCell ref="Q100:R100"/>
    <mergeCell ref="S100:T100"/>
    <mergeCell ref="AL100:AM100"/>
    <mergeCell ref="C101:H101"/>
    <mergeCell ref="I101:P101"/>
    <mergeCell ref="Q101:R101"/>
    <mergeCell ref="S101:T101"/>
    <mergeCell ref="AL101:AM101"/>
    <mergeCell ref="C98:H98"/>
    <mergeCell ref="I98:P98"/>
    <mergeCell ref="Q98:R98"/>
    <mergeCell ref="S98:T98"/>
    <mergeCell ref="AL98:AM98"/>
    <mergeCell ref="C99:H99"/>
    <mergeCell ref="I99:P99"/>
    <mergeCell ref="Q99:R99"/>
    <mergeCell ref="S99:T99"/>
    <mergeCell ref="AL99:AM99"/>
    <mergeCell ref="C96:H96"/>
    <mergeCell ref="I96:P96"/>
    <mergeCell ref="Q96:R96"/>
    <mergeCell ref="S96:T96"/>
    <mergeCell ref="AL96:AM96"/>
    <mergeCell ref="C97:H97"/>
    <mergeCell ref="I97:P97"/>
    <mergeCell ref="Q97:R97"/>
    <mergeCell ref="S97:T97"/>
    <mergeCell ref="AL97:AM97"/>
    <mergeCell ref="C94:H94"/>
    <mergeCell ref="I94:P94"/>
    <mergeCell ref="Q94:R94"/>
    <mergeCell ref="S94:T94"/>
    <mergeCell ref="AL94:AM94"/>
    <mergeCell ref="C95:H95"/>
    <mergeCell ref="I95:P95"/>
    <mergeCell ref="Q95:R95"/>
    <mergeCell ref="S95:T95"/>
    <mergeCell ref="AL95:AM95"/>
    <mergeCell ref="C92:H92"/>
    <mergeCell ref="I92:P92"/>
    <mergeCell ref="Q92:R92"/>
    <mergeCell ref="S92:T92"/>
    <mergeCell ref="AL92:AM92"/>
    <mergeCell ref="C93:H93"/>
    <mergeCell ref="I93:P93"/>
    <mergeCell ref="Q93:R93"/>
    <mergeCell ref="S93:T93"/>
    <mergeCell ref="AL93:AM93"/>
    <mergeCell ref="C27:H27"/>
    <mergeCell ref="AL26:AM26"/>
    <mergeCell ref="AL72:AM72"/>
    <mergeCell ref="AL73:AM73"/>
    <mergeCell ref="I90:P90"/>
    <mergeCell ref="Q90:R90"/>
    <mergeCell ref="S90:T90"/>
    <mergeCell ref="AL90:AM90"/>
    <mergeCell ref="C91:H91"/>
    <mergeCell ref="I91:P91"/>
    <mergeCell ref="Q91:R91"/>
    <mergeCell ref="S91:T91"/>
    <mergeCell ref="AL91:AM91"/>
    <mergeCell ref="R71:U71"/>
    <mergeCell ref="R72:U72"/>
    <mergeCell ref="R73:U73"/>
    <mergeCell ref="R74:U74"/>
    <mergeCell ref="V71:Y71"/>
    <mergeCell ref="V72:Y72"/>
    <mergeCell ref="AK86:AK87"/>
    <mergeCell ref="R64:AM64"/>
    <mergeCell ref="Z50:AM50"/>
    <mergeCell ref="AL30:AM30"/>
    <mergeCell ref="Z51:AM51"/>
    <mergeCell ref="A24:A30"/>
    <mergeCell ref="H32:O32"/>
    <mergeCell ref="B33:R34"/>
    <mergeCell ref="T41:AM41"/>
    <mergeCell ref="C28:H28"/>
    <mergeCell ref="I28:P28"/>
    <mergeCell ref="T37:AM37"/>
    <mergeCell ref="C62:P62"/>
    <mergeCell ref="C57:H57"/>
    <mergeCell ref="L40:R40"/>
    <mergeCell ref="AC38:AM38"/>
    <mergeCell ref="Z47:AM47"/>
    <mergeCell ref="Z48:AM48"/>
    <mergeCell ref="Q57:AM57"/>
    <mergeCell ref="I57:N57"/>
    <mergeCell ref="O57:P57"/>
    <mergeCell ref="AL27:AM27"/>
    <mergeCell ref="Q58:AM58"/>
    <mergeCell ref="Q56:AM56"/>
    <mergeCell ref="Q60:AM60"/>
    <mergeCell ref="Q59:AM59"/>
    <mergeCell ref="S30:T30"/>
    <mergeCell ref="T38:V38"/>
    <mergeCell ref="W38:AB38"/>
    <mergeCell ref="V36:AM36"/>
    <mergeCell ref="O58:P58"/>
    <mergeCell ref="O60:P60"/>
    <mergeCell ref="O55:P55"/>
    <mergeCell ref="Z52:AM52"/>
    <mergeCell ref="AL28:AM28"/>
    <mergeCell ref="AL29:AM29"/>
    <mergeCell ref="O48:P48"/>
    <mergeCell ref="O53:P53"/>
    <mergeCell ref="Q52:Y52"/>
    <mergeCell ref="Q51:Y51"/>
    <mergeCell ref="Q49:Y49"/>
    <mergeCell ref="Q48:Y48"/>
    <mergeCell ref="O50:P50"/>
    <mergeCell ref="AC42:AH43"/>
    <mergeCell ref="Z49:AM49"/>
    <mergeCell ref="O59:P59"/>
    <mergeCell ref="Q30:R30"/>
    <mergeCell ref="L41:R41"/>
    <mergeCell ref="Q55:AM55"/>
    <mergeCell ref="T39:AM40"/>
    <mergeCell ref="O52:P52"/>
    <mergeCell ref="T34:Z34"/>
    <mergeCell ref="T35:Z35"/>
    <mergeCell ref="S29:T29"/>
    <mergeCell ref="T36:U36"/>
    <mergeCell ref="C56:H56"/>
    <mergeCell ref="I54:N54"/>
    <mergeCell ref="I55:N55"/>
    <mergeCell ref="C60:H60"/>
    <mergeCell ref="I56:N56"/>
    <mergeCell ref="C59:H59"/>
    <mergeCell ref="I59:N59"/>
    <mergeCell ref="C58:H58"/>
    <mergeCell ref="C55:H55"/>
    <mergeCell ref="C52:H52"/>
    <mergeCell ref="C54:H54"/>
    <mergeCell ref="C51:H51"/>
    <mergeCell ref="I51:N51"/>
    <mergeCell ref="I52:N52"/>
    <mergeCell ref="C53:H53"/>
    <mergeCell ref="I53:N53"/>
    <mergeCell ref="I48:N48"/>
    <mergeCell ref="C50:H50"/>
    <mergeCell ref="C49:H49"/>
    <mergeCell ref="B39:I39"/>
    <mergeCell ref="AL15:AM15"/>
    <mergeCell ref="AC7:AI7"/>
    <mergeCell ref="C47:H47"/>
    <mergeCell ref="I30:P30"/>
    <mergeCell ref="C16:H16"/>
    <mergeCell ref="C20:H20"/>
    <mergeCell ref="C29:H29"/>
    <mergeCell ref="B40:I40"/>
    <mergeCell ref="I47:N47"/>
    <mergeCell ref="B41:I41"/>
    <mergeCell ref="C17:H17"/>
    <mergeCell ref="C19:H19"/>
    <mergeCell ref="C18:H18"/>
    <mergeCell ref="C21:H21"/>
    <mergeCell ref="B47:B53"/>
    <mergeCell ref="B46:AM46"/>
    <mergeCell ref="I27:P27"/>
    <mergeCell ref="C26:H26"/>
    <mergeCell ref="AL22:AM22"/>
    <mergeCell ref="AL23:AM23"/>
    <mergeCell ref="Q27:R27"/>
    <mergeCell ref="Q28:R28"/>
    <mergeCell ref="AL24:AM24"/>
    <mergeCell ref="I21:P21"/>
    <mergeCell ref="I25:P25"/>
    <mergeCell ref="C25:H25"/>
    <mergeCell ref="AI3:AM4"/>
    <mergeCell ref="AC3:AH4"/>
    <mergeCell ref="B5:AM5"/>
    <mergeCell ref="B44:AM44"/>
    <mergeCell ref="AL18:AM18"/>
    <mergeCell ref="S15:T15"/>
    <mergeCell ref="C24:H24"/>
    <mergeCell ref="C23:H23"/>
    <mergeCell ref="S25:T25"/>
    <mergeCell ref="S19:T19"/>
    <mergeCell ref="Q25:R25"/>
    <mergeCell ref="S14:T14"/>
    <mergeCell ref="I18:P18"/>
    <mergeCell ref="Q22:R22"/>
    <mergeCell ref="I22:P22"/>
    <mergeCell ref="I14:P14"/>
    <mergeCell ref="I16:P16"/>
    <mergeCell ref="S16:T16"/>
    <mergeCell ref="S17:T17"/>
    <mergeCell ref="AL19:AM19"/>
    <mergeCell ref="AJ9:AM9"/>
    <mergeCell ref="B9:G9"/>
    <mergeCell ref="Q12:R13"/>
    <mergeCell ref="C14:H14"/>
    <mergeCell ref="A108:AN110"/>
    <mergeCell ref="AL14:AM14"/>
    <mergeCell ref="AL20:AM20"/>
    <mergeCell ref="AL21:AM21"/>
    <mergeCell ref="A47:A65"/>
    <mergeCell ref="C48:H48"/>
    <mergeCell ref="O47:P47"/>
    <mergeCell ref="B35:R35"/>
    <mergeCell ref="B54:B60"/>
    <mergeCell ref="I60:N60"/>
    <mergeCell ref="O56:P56"/>
    <mergeCell ref="O49:P49"/>
    <mergeCell ref="O51:P51"/>
    <mergeCell ref="I26:P26"/>
    <mergeCell ref="AL16:AM16"/>
    <mergeCell ref="AL17:AM17"/>
    <mergeCell ref="I29:P29"/>
    <mergeCell ref="P39:S39"/>
    <mergeCell ref="C30:H30"/>
    <mergeCell ref="I49:N49"/>
    <mergeCell ref="I50:N50"/>
    <mergeCell ref="Q20:R20"/>
    <mergeCell ref="Q21:R21"/>
    <mergeCell ref="Q19:R19"/>
    <mergeCell ref="Q24:R24"/>
    <mergeCell ref="I23:P23"/>
    <mergeCell ref="AJ7:AM7"/>
    <mergeCell ref="S11:AI11"/>
    <mergeCell ref="AL12:AM13"/>
    <mergeCell ref="V8:Y9"/>
    <mergeCell ref="AK12:AK13"/>
    <mergeCell ref="Z6:AB7"/>
    <mergeCell ref="Z8:AB9"/>
    <mergeCell ref="AC6:AM6"/>
    <mergeCell ref="AJ12:AJ13"/>
    <mergeCell ref="AC8:AF8"/>
    <mergeCell ref="AC9:AI9"/>
    <mergeCell ref="AG8:AI8"/>
    <mergeCell ref="AJ8:AM8"/>
    <mergeCell ref="S12:T13"/>
    <mergeCell ref="R9:T9"/>
    <mergeCell ref="R8:T8"/>
    <mergeCell ref="C11:R11"/>
    <mergeCell ref="C12:H13"/>
    <mergeCell ref="I12:P13"/>
    <mergeCell ref="Q14:R14"/>
    <mergeCell ref="H7:O7"/>
    <mergeCell ref="U12:AI12"/>
    <mergeCell ref="B12:B13"/>
    <mergeCell ref="I24:P24"/>
    <mergeCell ref="Q15:R15"/>
    <mergeCell ref="I20:P20"/>
    <mergeCell ref="Q16:R16"/>
    <mergeCell ref="Q17:R17"/>
    <mergeCell ref="I17:P17"/>
    <mergeCell ref="Q18:R18"/>
    <mergeCell ref="S22:T22"/>
    <mergeCell ref="S18:T18"/>
    <mergeCell ref="S20:T20"/>
    <mergeCell ref="S21:T21"/>
    <mergeCell ref="I15:P15"/>
    <mergeCell ref="P9:Q9"/>
    <mergeCell ref="P8:Q8"/>
    <mergeCell ref="H9:O9"/>
    <mergeCell ref="C15:H15"/>
    <mergeCell ref="C22:H22"/>
    <mergeCell ref="E8:O8"/>
    <mergeCell ref="B8:D8"/>
    <mergeCell ref="I19:P19"/>
    <mergeCell ref="N4:Y4"/>
    <mergeCell ref="V6:Y7"/>
    <mergeCell ref="B7:G7"/>
    <mergeCell ref="P7:Q7"/>
    <mergeCell ref="R7:T7"/>
    <mergeCell ref="P6:T6"/>
    <mergeCell ref="N6:O6"/>
    <mergeCell ref="H6:M6"/>
    <mergeCell ref="B6:G6"/>
    <mergeCell ref="B85:AM85"/>
    <mergeCell ref="B43:O43"/>
    <mergeCell ref="B83:O83"/>
    <mergeCell ref="R65:T65"/>
    <mergeCell ref="R66:T66"/>
    <mergeCell ref="R67:T67"/>
    <mergeCell ref="U65:AM65"/>
    <mergeCell ref="U66:AM66"/>
    <mergeCell ref="U67:AM67"/>
    <mergeCell ref="C78:AM81"/>
    <mergeCell ref="R70:AM70"/>
    <mergeCell ref="Z74:AB74"/>
    <mergeCell ref="AC71:AE71"/>
    <mergeCell ref="AC72:AE72"/>
    <mergeCell ref="AC73:AE73"/>
    <mergeCell ref="AC74:AE74"/>
    <mergeCell ref="I58:N58"/>
    <mergeCell ref="O54:P54"/>
    <mergeCell ref="Q54:AM54"/>
    <mergeCell ref="Z53:AM53"/>
    <mergeCell ref="Q47:Y47"/>
    <mergeCell ref="AI42:AM43"/>
    <mergeCell ref="Q50:Y50"/>
    <mergeCell ref="Q53:Y53"/>
    <mergeCell ref="Q29:R29"/>
    <mergeCell ref="S23:T23"/>
    <mergeCell ref="V73:Y73"/>
    <mergeCell ref="V74:Y74"/>
    <mergeCell ref="Z71:AB71"/>
    <mergeCell ref="AJ71:AK71"/>
    <mergeCell ref="AL71:AM71"/>
    <mergeCell ref="AJ72:AK72"/>
    <mergeCell ref="AJ73:AK73"/>
    <mergeCell ref="AJ74:AK74"/>
    <mergeCell ref="Z72:AB72"/>
    <mergeCell ref="Z73:AB73"/>
    <mergeCell ref="AL74:AM74"/>
    <mergeCell ref="AF71:AI71"/>
    <mergeCell ref="AF72:AI72"/>
    <mergeCell ref="AF73:AI73"/>
    <mergeCell ref="AF74:AI74"/>
    <mergeCell ref="Q23:R23"/>
    <mergeCell ref="S24:T24"/>
    <mergeCell ref="Q26:R26"/>
    <mergeCell ref="S27:T27"/>
    <mergeCell ref="S28:T28"/>
    <mergeCell ref="S26:T26"/>
    <mergeCell ref="AL25:AM25"/>
  </mergeCells>
  <phoneticPr fontId="0" type="noConversion"/>
  <conditionalFormatting sqref="AJ69:AM69 V8 AL15:AN29 AJ7:AJ9 AJ29:AM30 AL14:AM30 AI42:AM43 AJ90:AK104 AJ88:AJ104 AL76:AM76 AL88:AM104 AJ14:AK29 AK88:AK89">
    <cfRule type="cellIs" dxfId="248" priority="57" stopIfTrue="1" operator="equal">
      <formula>0</formula>
    </cfRule>
  </conditionalFormatting>
  <conditionalFormatting sqref="AK14:AK30 AK88:AK104">
    <cfRule type="cellIs" dxfId="247" priority="25" operator="greaterThan">
      <formula>100</formula>
    </cfRule>
  </conditionalFormatting>
  <conditionalFormatting sqref="P6 W38:AB38">
    <cfRule type="expression" dxfId="246" priority="80">
      <formula>$H$6=0</formula>
    </cfRule>
  </conditionalFormatting>
  <conditionalFormatting sqref="C88:T104">
    <cfRule type="cellIs" dxfId="245" priority="13" operator="equal">
      <formula>0</formula>
    </cfRule>
  </conditionalFormatting>
  <conditionalFormatting sqref="AG8:AI8">
    <cfRule type="expression" dxfId="244" priority="12">
      <formula>$AJ$8&gt;$AJ$7</formula>
    </cfRule>
  </conditionalFormatting>
  <dataValidations xWindow="874" yWindow="308" count="6">
    <dataValidation operator="greaterThanOrEqual" allowBlank="1" showInputMessage="1" showErrorMessage="1" errorTitle="Error" error="Debe ingresar número enteros, mayores o igual a 0." sqref="AM71 AJ71:AJ74 AK71 V71 V76:AM76 AL71:AL74 AC71:AC74 AF71:AF74 X72:X74 U75:U76 Z71:Z74"/>
    <dataValidation type="whole" operator="greaterThanOrEqual" allowBlank="1" showInputMessage="1" showErrorMessage="1" errorTitle="Error" error="Debe ingresar número enteros, mayores o igual a 0." sqref="U69:AI69">
      <formula1>0</formula1>
    </dataValidation>
    <dataValidation showInputMessage="1" showErrorMessage="1" sqref="P6"/>
    <dataValidation type="list" errorStyle="warning" allowBlank="1" promptTitle="Importante" prompt="Seleccione de lista desplegable, o escriba nombre científico." sqref="I14:I30 I88:I104 J29:P30">
      <formula1>$AR$9:$AR$1748</formula1>
    </dataValidation>
    <dataValidation type="whole" allowBlank="1" showInputMessage="1" showErrorMessage="1" errorTitle="Indique valor lógico" error="Este documento permite un máximo de 5 anexos. Favor indique número de anexos usados (entre 0 y 5)." promptTitle="Aviso" prompt="Indique el número de anexos que complementan esta Orden de Cuarentena (valores de 0 a 5)." sqref="P32">
      <formula1>0</formula1>
      <formula2>5</formula2>
    </dataValidation>
    <dataValidation errorTitle="Indique Valor Lógico!" error="Este documento permite un máximo de 5 anexos. Favor indique número de anexos usados (entre 0 y 5)." promptTitle="AVISO" prompt="Indique el número de anexos que complementan esta Orden de Cuarentena (valores de 0 a 5)." sqref="Z8:AB9"/>
  </dataValidations>
  <pageMargins left="0.51" right="0.27" top="0.51181102362204722" bottom="0.47244094488188981" header="0.31496062992125984" footer="0.31496062992125984"/>
  <pageSetup paperSize="14" orientation="landscape" r:id="rId1"/>
  <headerFooter alignWithMargins="0"/>
  <rowBreaks count="1" manualBreakCount="1">
    <brk id="41" max="39" man="1"/>
  </rowBreaks>
  <ignoredErrors>
    <ignoredError sqref="AJ15:AJ16" formulaRange="1" unlockedFormula="1"/>
    <ignoredError sqref="AJ17:AJ28" unlocked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O10"/>
  <sheetViews>
    <sheetView workbookViewId="0">
      <selection activeCell="A3" sqref="A3"/>
    </sheetView>
  </sheetViews>
  <sheetFormatPr baseColWidth="10" defaultColWidth="37.140625" defaultRowHeight="12.75"/>
  <cols>
    <col min="1" max="1" width="9.28515625" style="247" customWidth="1"/>
    <col min="2" max="2" width="25.7109375" style="247" customWidth="1"/>
    <col min="3" max="3" width="37.140625" style="247" customWidth="1"/>
    <col min="4" max="4" width="11.42578125" style="247" customWidth="1"/>
    <col min="5" max="5" width="26.85546875" style="247" customWidth="1"/>
    <col min="6" max="6" width="11.42578125" style="247" customWidth="1"/>
    <col min="7" max="7" width="33" style="247" customWidth="1"/>
    <col min="8" max="8" width="27.140625" style="247" customWidth="1"/>
    <col min="9" max="11" width="11" style="247" customWidth="1"/>
    <col min="12" max="12" width="13" style="247" customWidth="1"/>
    <col min="13" max="35" width="5.7109375" style="247" customWidth="1"/>
    <col min="36" max="36" width="7.42578125" style="247" customWidth="1"/>
    <col min="37" max="37" width="8.140625" style="247" customWidth="1"/>
    <col min="38" max="38" width="22.7109375" style="247" customWidth="1"/>
    <col min="39" max="39" width="40.85546875" style="247" customWidth="1"/>
    <col min="40" max="252" width="11.42578125" style="247" customWidth="1"/>
    <col min="253" max="253" width="25.7109375" style="247" customWidth="1"/>
    <col min="254" max="16384" width="37.140625" style="247"/>
  </cols>
  <sheetData>
    <row r="1" spans="1:41">
      <c r="B1" s="1036" t="s">
        <v>872</v>
      </c>
      <c r="C1" s="1036"/>
      <c r="D1" s="1036"/>
      <c r="E1" s="1036"/>
      <c r="F1" s="1036"/>
      <c r="G1" s="1036"/>
      <c r="H1" s="1036"/>
    </row>
    <row r="2" spans="1:41">
      <c r="B2" s="1036"/>
      <c r="C2" s="1036"/>
      <c r="D2" s="1036"/>
      <c r="E2" s="1036"/>
      <c r="F2" s="1036"/>
      <c r="G2" s="1036"/>
      <c r="H2" s="1036"/>
    </row>
    <row r="3" spans="1:41" ht="15">
      <c r="J3" s="1037" t="s">
        <v>2613</v>
      </c>
      <c r="K3" s="1038"/>
      <c r="L3" s="1039"/>
      <c r="M3" s="1035" t="s">
        <v>873</v>
      </c>
      <c r="N3" s="1035"/>
      <c r="O3" s="1035"/>
      <c r="P3" s="1035"/>
      <c r="Q3" s="1035"/>
      <c r="R3" s="1035"/>
      <c r="S3" s="1035" t="s">
        <v>853</v>
      </c>
      <c r="T3" s="1035"/>
      <c r="U3" s="1035"/>
      <c r="V3" s="1035"/>
      <c r="W3" s="1035"/>
      <c r="X3" s="1035"/>
      <c r="Y3" s="1035"/>
      <c r="Z3" s="1035"/>
      <c r="AA3" s="1035"/>
      <c r="AB3" s="1035"/>
      <c r="AC3" s="1035"/>
      <c r="AD3" s="1035"/>
      <c r="AE3" s="1035" t="s">
        <v>874</v>
      </c>
      <c r="AF3" s="1035"/>
      <c r="AG3" s="1035"/>
      <c r="AH3" s="1035"/>
      <c r="AI3" s="1035"/>
      <c r="AJ3" s="1035" t="s">
        <v>2610</v>
      </c>
      <c r="AK3" s="1035"/>
      <c r="AL3" s="1035"/>
      <c r="AM3" s="1033" t="s">
        <v>2612</v>
      </c>
      <c r="AN3" s="267"/>
      <c r="AO3" s="267"/>
    </row>
    <row r="4" spans="1:41" ht="15">
      <c r="A4" s="265" t="s">
        <v>875</v>
      </c>
      <c r="B4" s="248" t="s">
        <v>811</v>
      </c>
      <c r="C4" s="248" t="s">
        <v>876</v>
      </c>
      <c r="D4" s="248" t="s">
        <v>818</v>
      </c>
      <c r="E4" s="248" t="s">
        <v>877</v>
      </c>
      <c r="F4" s="248" t="s">
        <v>814</v>
      </c>
      <c r="G4" s="248" t="s">
        <v>889</v>
      </c>
      <c r="H4" s="248" t="s">
        <v>820</v>
      </c>
      <c r="I4" s="248" t="s">
        <v>878</v>
      </c>
      <c r="J4" s="258" t="s">
        <v>834</v>
      </c>
      <c r="K4" s="258" t="s">
        <v>835</v>
      </c>
      <c r="L4" s="258" t="s">
        <v>2611</v>
      </c>
      <c r="M4" s="248">
        <v>1</v>
      </c>
      <c r="N4" s="248">
        <v>2</v>
      </c>
      <c r="O4" s="248">
        <v>3</v>
      </c>
      <c r="P4" s="248">
        <v>4</v>
      </c>
      <c r="Q4" s="248">
        <v>5</v>
      </c>
      <c r="R4" s="248" t="s">
        <v>879</v>
      </c>
      <c r="S4" s="248">
        <v>1</v>
      </c>
      <c r="T4" s="248">
        <v>2</v>
      </c>
      <c r="U4" s="248">
        <v>3</v>
      </c>
      <c r="V4" s="248">
        <v>4</v>
      </c>
      <c r="W4" s="248">
        <v>5</v>
      </c>
      <c r="X4" s="248">
        <v>6</v>
      </c>
      <c r="Y4" s="248">
        <v>7</v>
      </c>
      <c r="Z4" s="248">
        <v>8</v>
      </c>
      <c r="AA4" s="248">
        <v>9</v>
      </c>
      <c r="AB4" s="248">
        <v>10</v>
      </c>
      <c r="AC4" s="248">
        <v>11</v>
      </c>
      <c r="AD4" s="248" t="s">
        <v>879</v>
      </c>
      <c r="AE4" s="248">
        <v>1</v>
      </c>
      <c r="AF4" s="248">
        <v>2</v>
      </c>
      <c r="AG4" s="248">
        <v>3</v>
      </c>
      <c r="AH4" s="248">
        <v>4</v>
      </c>
      <c r="AI4" s="248" t="s">
        <v>879</v>
      </c>
      <c r="AJ4" s="256" t="s">
        <v>875</v>
      </c>
      <c r="AK4" s="257" t="s">
        <v>880</v>
      </c>
      <c r="AL4" s="248" t="s">
        <v>888</v>
      </c>
      <c r="AM4" s="1034"/>
      <c r="AN4" s="267"/>
      <c r="AO4" s="267"/>
    </row>
    <row r="5" spans="1:41">
      <c r="A5" s="249">
        <f>'IMP-PT2'!B20</f>
        <v>0</v>
      </c>
      <c r="B5" s="249">
        <f>'IMP-PT2'!K12</f>
        <v>0</v>
      </c>
      <c r="C5" s="250">
        <f>'IMP-PT2'!K15</f>
        <v>0</v>
      </c>
      <c r="D5" s="251">
        <f>'IMP-PT2'!B15</f>
        <v>0</v>
      </c>
      <c r="E5" s="249">
        <f>'IMP-PT2'!G20</f>
        <v>0</v>
      </c>
      <c r="F5" s="249">
        <f>'IMP-PT2'!N20</f>
        <v>0</v>
      </c>
      <c r="G5" s="249">
        <f>'IMP-PT2'!K16</f>
        <v>0</v>
      </c>
      <c r="H5" s="252">
        <f>'IMP-PT2'!V2</f>
        <v>0</v>
      </c>
      <c r="I5" s="253">
        <f ca="1">'IMP-PT2'!V3</f>
        <v>43706</v>
      </c>
      <c r="J5" s="251" t="str">
        <f>'IMP-PT2'!S20</f>
        <v/>
      </c>
      <c r="K5" s="249">
        <f>'IMP-PT2'!U20</f>
        <v>0</v>
      </c>
      <c r="L5" s="263">
        <f>'IMP-PT2'!Y20</f>
        <v>0</v>
      </c>
      <c r="M5" s="249" t="str">
        <f>IF(ISTEXT('IMP-PT2'!V27), "SI", IF(ISTEXT('IMP-PT2'!W27), "NO", IF(ISTEXT('IMP-PT2'!X27), "N/A", "")))</f>
        <v/>
      </c>
      <c r="N5" s="249" t="str">
        <f>IF(ISTEXT('IMP-PT2'!V28), "SI", IF(ISTEXT('IMP-PT2'!W28), "NO", IF(ISTEXT('IMP-PT2'!X28), "N/A", "")))</f>
        <v/>
      </c>
      <c r="O5" s="249" t="str">
        <f>IF(ISTEXT('IMP-PT2'!V29), "SI", IF(ISTEXT('IMP-PT2'!W29), "NO", IF(ISTEXT('IMP-PT2'!X29), "N/A", "")))</f>
        <v/>
      </c>
      <c r="P5" s="249" t="str">
        <f>IF(ISTEXT('IMP-PT2'!V30), "SI", IF(ISTEXT('IMP-PT2'!W30), "NO", IF(ISTEXT('IMP-PT2'!X30), "N/A", "")))</f>
        <v/>
      </c>
      <c r="Q5" s="249" t="str">
        <f>IF(ISTEXT('IMP-PT2'!V31), "SI", IF(ISTEXT('IMP-PT2'!W31), "NO", IF(ISTEXT('IMP-PT2'!X31), "N/A", "")))</f>
        <v/>
      </c>
      <c r="R5" s="249">
        <f>'IMP-PT2'!D32</f>
        <v>0</v>
      </c>
      <c r="S5" s="249" t="str">
        <f>IF(ISTEXT('IMP-PT2'!V35), "SI", IF(ISTEXT('IMP-PT2'!W35), "NO", IF(ISTEXT('IMP-PT2'!X35), "N/A", "")))</f>
        <v/>
      </c>
      <c r="T5" s="249" t="str">
        <f>IF(ISTEXT('IMP-PT2'!V36), "SI", IF(ISTEXT('IMP-PT2'!W36), "NO", IF(ISTEXT('IMP-PT2'!X36), "N/A", "")))</f>
        <v/>
      </c>
      <c r="U5" s="249" t="str">
        <f>IF(ISTEXT('IMP-PT2'!V37), "SI", IF(ISTEXT('IMP-PT2'!W37), "NO", IF(ISTEXT('IMP-PT2'!X37), "N/A", "")))</f>
        <v/>
      </c>
      <c r="V5" s="249" t="str">
        <f>IF(ISTEXT('IMP-PT2'!V38), "SI", IF(ISTEXT('IMP-PT2'!W38), "NO", IF(ISTEXT('IMP-PT2'!X38), "N/A", "")))</f>
        <v/>
      </c>
      <c r="W5" s="249" t="str">
        <f>IF(ISTEXT('IMP-PT2'!V39), "SI", IF(ISTEXT('IMP-PT2'!W39), "NO", IF(ISTEXT('IMP-PT2'!X39), "N/A", "")))</f>
        <v/>
      </c>
      <c r="X5" s="249" t="str">
        <f>IF(ISTEXT('IMP-PT2'!V40), "SI", IF(ISTEXT('IMP-PT2'!W40), "NO", IF(ISTEXT('IMP-PT2'!X40), "N/A", "")))</f>
        <v/>
      </c>
      <c r="Y5" s="249" t="str">
        <f>IF(ISTEXT('IMP-PT2'!V41), "SI", IF(ISTEXT('IMP-PT2'!W41), "NO", IF(ISTEXT('IMP-PT2'!X41), "N/A", "")))</f>
        <v/>
      </c>
      <c r="Z5" s="249" t="str">
        <f>IF(ISTEXT('IMP-PT2'!V42), "SI", IF(ISTEXT('IMP-PT2'!W42), "NO", IF(ISTEXT('IMP-PT2'!X42), "N/A", "")))</f>
        <v/>
      </c>
      <c r="AA5" s="249" t="str">
        <f>IF(ISTEXT('IMP-PT2'!V43), "SI", IF(ISTEXT('IMP-PT2'!W43), "NO", IF(ISTEXT('IMP-PT2'!X43), "N/A", "")))</f>
        <v/>
      </c>
      <c r="AB5" s="249" t="str">
        <f>IF(ISTEXT('IMP-PT2'!V44), "SI", IF(ISTEXT('IMP-PT2'!W44), "NO", IF(ISTEXT('IMP-PT2'!X44), "N/A", "")))</f>
        <v/>
      </c>
      <c r="AC5" s="249" t="str">
        <f>IF(ISTEXT('IMP-PT2'!V45), "SI", IF(ISTEXT('IMP-PT2'!W45), "NO", IF(ISTEXT('IMP-PT2'!X45), "N/A", "")))</f>
        <v/>
      </c>
      <c r="AD5" s="249">
        <f>'IMP-PT2'!D46</f>
        <v>0</v>
      </c>
      <c r="AE5" s="249" t="str">
        <f>IF(ISBLANK('IMP-PT2'!U49),"",'IMP-PT2'!U49)</f>
        <v/>
      </c>
      <c r="AF5" s="249" t="str">
        <f>IF(ISBLANK('IMP-PT2'!U50),"",'IMP-PT2'!U50)</f>
        <v/>
      </c>
      <c r="AG5" s="249" t="str">
        <f>IF(ISBLANK('IMP-PT2'!U51),"",'IMP-PT2'!U51)</f>
        <v/>
      </c>
      <c r="AH5" s="249" t="str">
        <f>IF(ISBLANK('IMP-PT2'!U52),"",'IMP-PT2'!U52)</f>
        <v/>
      </c>
      <c r="AI5" s="249">
        <f>'IMP-PT2'!D53</f>
        <v>0</v>
      </c>
      <c r="AJ5" s="249">
        <f>'IMP-PT2'!AT26</f>
        <v>0</v>
      </c>
      <c r="AK5" s="249" t="str">
        <f>IF(ISTEXT('IMP-PT2'!AT27),"1",IF(ISTEXT('IMP-PT2'!AT28),"2",IF(ISTEXT('IMP-PT2'!AT29),"3",IF(ISTEXT('IMP-PT2'!AT30),"4",IF(ISTEXT('IMP-PT2'!AT31),"5",IF(ISTEXT('IMP-PT2'!AT32),"6",IF(ISTEXT('IMP-PT2'!AT33),"7","")))))))</f>
        <v/>
      </c>
      <c r="AL5" s="249">
        <f>'IMP-PT2'!AE34</f>
        <v>0</v>
      </c>
      <c r="AM5" s="249">
        <f>'IMP-PT2'!AC37</f>
        <v>0</v>
      </c>
      <c r="AN5" s="266"/>
      <c r="AO5" s="266"/>
    </row>
    <row r="6" spans="1:41">
      <c r="A6" s="249">
        <f>'IMP-PT2'!B21</f>
        <v>0</v>
      </c>
      <c r="B6" s="249" t="str">
        <f>IF(ISBLANK('IMP-PT2'!B21),"",B5)</f>
        <v/>
      </c>
      <c r="C6" s="249" t="str">
        <f>IF(ISBLANK('IMP-PT2'!B21),"",C5)</f>
        <v/>
      </c>
      <c r="D6" s="249" t="str">
        <f>IF(ISBLANK('IMP-PT2'!B21),"",D5)</f>
        <v/>
      </c>
      <c r="E6" s="249" t="str">
        <f>IF(ISBLANK('IMP-PT2'!B21),"",'IMP-PT2'!G21)</f>
        <v/>
      </c>
      <c r="F6" s="249" t="str">
        <f>IF(ISBLANK('IMP-PT2'!B21),"",'IMP-PT2'!N21)</f>
        <v/>
      </c>
      <c r="G6" s="249" t="str">
        <f>IF(ISBLANK('IMP-PT2'!B21),"",G5)</f>
        <v/>
      </c>
      <c r="H6" s="249" t="str">
        <f>IF(ISBLANK('IMP-PT2'!B21),"",H5)</f>
        <v/>
      </c>
      <c r="I6" s="253" t="str">
        <f>IF(ISBLANK('IMP-PT2'!B21),"",I5)</f>
        <v/>
      </c>
      <c r="J6" s="251" t="str">
        <f>'IMP-PT2'!S21</f>
        <v/>
      </c>
      <c r="K6" s="249">
        <f>'IMP-PT2'!U21</f>
        <v>0</v>
      </c>
      <c r="L6" s="263">
        <f>'IMP-PT2'!Y21</f>
        <v>0</v>
      </c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 t="str">
        <f>IF(ISBLANK('IMP-PT2'!V49),"",'IMP-PT2'!V49)</f>
        <v/>
      </c>
      <c r="AF6" s="249" t="str">
        <f>IF(ISBLANK('IMP-PT2'!V50),"",'IMP-PT2'!V50)</f>
        <v/>
      </c>
      <c r="AG6" s="249" t="str">
        <f>IF(ISBLANK('IMP-PT2'!V51),"",'IMP-PT2'!V51)</f>
        <v/>
      </c>
      <c r="AH6" s="249" t="str">
        <f>IF(ISBLANK('IMP-PT2'!V52),"",'IMP-PT2'!V52)</f>
        <v/>
      </c>
      <c r="AI6" s="249"/>
      <c r="AJ6" s="249">
        <f>'IMP-PT2'!AV26</f>
        <v>0</v>
      </c>
      <c r="AK6" s="249" t="str">
        <f>IF(ISTEXT('IMP-PT2'!AV27),"1",IF(ISTEXT('IMP-PT2'!AV28),"2",IF(ISTEXT('IMP-PT2'!AV29),"3",IF(ISTEXT('IMP-PT2'!AV30),"4",IF(ISTEXT('IMP-PT2'!AV31),"5",IF(ISTEXT('IMP-PT2'!AV32),"6",IF(ISTEXT('IMP-PT2'!AV33),"7","")))))))</f>
        <v/>
      </c>
      <c r="AL6" s="249"/>
      <c r="AM6" s="249"/>
    </row>
    <row r="7" spans="1:41">
      <c r="A7" s="249">
        <f>'IMP-PT2'!B22</f>
        <v>0</v>
      </c>
      <c r="B7" s="249" t="str">
        <f>IF(ISBLANK('IMP-PT2'!B22),"",B5)</f>
        <v/>
      </c>
      <c r="C7" s="249" t="str">
        <f>IF(ISBLANK('IMP-PT2'!B22),"",C5)</f>
        <v/>
      </c>
      <c r="D7" s="249" t="str">
        <f>IF(ISBLANK('IMP-PT2'!B22),"",D5)</f>
        <v/>
      </c>
      <c r="E7" s="249" t="str">
        <f>IF(ISBLANK('IMP-PT2'!B22),"",'IMP-PT2'!G22)</f>
        <v/>
      </c>
      <c r="F7" s="249" t="str">
        <f>IF(ISBLANK('IMP-PT2'!B22),"",'IMP-PT2'!N22)</f>
        <v/>
      </c>
      <c r="G7" s="249" t="str">
        <f>IF(ISBLANK('IMP-PT2'!B22),"",G5)</f>
        <v/>
      </c>
      <c r="H7" s="249" t="str">
        <f>IF(ISBLANK('IMP-PT2'!B22),"",H5)</f>
        <v/>
      </c>
      <c r="I7" s="253" t="str">
        <f>IF(ISBLANK('IMP-PT2'!B22),"",I5)</f>
        <v/>
      </c>
      <c r="J7" s="251" t="str">
        <f>'IMP-PT2'!S22</f>
        <v/>
      </c>
      <c r="K7" s="249">
        <f>'IMP-PT2'!U22</f>
        <v>0</v>
      </c>
      <c r="L7" s="263">
        <f>'IMP-PT2'!Y22</f>
        <v>0</v>
      </c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 t="str">
        <f>IF(ISBLANK('IMP-PT2'!W49),"",'IMP-PT2'!W49)</f>
        <v/>
      </c>
      <c r="AF7" s="249" t="str">
        <f>IF(ISBLANK('IMP-PT2'!W50),"",'IMP-PT2'!W50)</f>
        <v/>
      </c>
      <c r="AG7" s="249" t="str">
        <f>IF(ISBLANK('IMP-PT2'!W51),"",'IMP-PT2'!W51)</f>
        <v/>
      </c>
      <c r="AH7" s="249" t="str">
        <f>IF(ISBLANK('IMP-PT2'!W52),"",'IMP-PT2'!W52)</f>
        <v/>
      </c>
      <c r="AI7" s="249"/>
      <c r="AJ7" s="249">
        <f>'IMP-PT2'!AX26</f>
        <v>0</v>
      </c>
      <c r="AK7" s="249" t="str">
        <f>IF(ISTEXT('IMP-PT2'!AX27),"1",IF(ISTEXT('IMP-PT2'!AX28),"2",IF(ISTEXT('IMP-PT2'!AX29),"3",IF(ISTEXT('IMP-PT2'!AX30),"4",IF(ISTEXT('IMP-PT2'!AX31),"5",IF(ISTEXT('IMP-PT2'!AX32),"6",IF(ISTEXT('IMP-PT2'!AX33),"7","")))))))</f>
        <v/>
      </c>
      <c r="AL7" s="249"/>
      <c r="AM7" s="249"/>
    </row>
    <row r="8" spans="1:41">
      <c r="A8" s="249">
        <f>'IMP-PT2'!B23</f>
        <v>0</v>
      </c>
      <c r="B8" s="249" t="str">
        <f>IF(ISBLANK('IMP-PT2'!B23),"",B5)</f>
        <v/>
      </c>
      <c r="C8" s="249" t="str">
        <f>IF(ISBLANK('IMP-PT2'!B23),"",C5)</f>
        <v/>
      </c>
      <c r="D8" s="249" t="str">
        <f>IF(ISBLANK('IMP-PT2'!B23),"",D5)</f>
        <v/>
      </c>
      <c r="E8" s="249" t="str">
        <f>IF(ISBLANK('IMP-PT2'!B23),"",'IMP-PT2'!G23)</f>
        <v/>
      </c>
      <c r="F8" s="249" t="str">
        <f>IF(ISBLANK('IMP-PT2'!B23),"",'IMP-PT2'!N23)</f>
        <v/>
      </c>
      <c r="G8" s="249" t="str">
        <f>IF(ISBLANK('IMP-PT2'!B23),"",G5)</f>
        <v/>
      </c>
      <c r="H8" s="249" t="str">
        <f>IF(ISBLANK('IMP-PT2'!B23),"",H5)</f>
        <v/>
      </c>
      <c r="I8" s="253" t="str">
        <f>IF(ISBLANK('IMP-PT2'!B23),"",I5)</f>
        <v/>
      </c>
      <c r="J8" s="251" t="str">
        <f>'IMP-PT2'!S23</f>
        <v/>
      </c>
      <c r="K8" s="249">
        <f>'IMP-PT2'!U23</f>
        <v>0</v>
      </c>
      <c r="L8" s="263">
        <f>'IMP-PT2'!Y23</f>
        <v>0</v>
      </c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 t="str">
        <f>IF(ISBLANK('IMP-PT2'!X49),"",'IMP-PT2'!X49)</f>
        <v/>
      </c>
      <c r="AF8" s="249" t="str">
        <f>IF(ISBLANK('IMP-PT2'!X50),"",'IMP-PT2'!X50)</f>
        <v/>
      </c>
      <c r="AG8" s="249" t="str">
        <f>IF(ISBLANK('IMP-PT2'!X51),"",'IMP-PT2'!X51)</f>
        <v/>
      </c>
      <c r="AH8" s="249" t="str">
        <f>IF(ISBLANK('IMP-PT2'!X52),"",'IMP-PT2'!X52)</f>
        <v/>
      </c>
      <c r="AI8" s="249"/>
      <c r="AJ8" s="249">
        <f>'IMP-PT2'!AZ26</f>
        <v>0</v>
      </c>
      <c r="AK8" s="249" t="str">
        <f>IF(ISTEXT('IMP-PT2'!AZ27),"1",IF(ISTEXT('IMP-PT2'!AZ28),"2",IF(ISTEXT('IMP-PT2'!AZ29),"3",IF(ISTEXT('IMP-PT2'!AZ30),"4",IF(ISTEXT('IMP-PT2'!AZ31),"5",IF(ISTEXT('IMP-PT2'!AZ32),"6",IF(ISTEXT('IMP-PT2'!AZ33),"7","")))))))</f>
        <v/>
      </c>
      <c r="AL8" s="249"/>
      <c r="AM8" s="249"/>
    </row>
    <row r="9" spans="1:41">
      <c r="M9" s="255"/>
    </row>
    <row r="10" spans="1:41">
      <c r="M10" s="255"/>
    </row>
  </sheetData>
  <mergeCells count="7">
    <mergeCell ref="AM3:AM4"/>
    <mergeCell ref="AJ3:AL3"/>
    <mergeCell ref="B1:H2"/>
    <mergeCell ref="M3:R3"/>
    <mergeCell ref="S3:AD3"/>
    <mergeCell ref="AE3:AI3"/>
    <mergeCell ref="J3:L3"/>
  </mergeCells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AV1748"/>
  <sheetViews>
    <sheetView view="pageBreakPreview" topLeftCell="A25" zoomScale="120" zoomScaleNormal="130" zoomScaleSheetLayoutView="120" workbookViewId="0">
      <selection activeCell="AO7" sqref="AO7"/>
    </sheetView>
  </sheetViews>
  <sheetFormatPr baseColWidth="10" defaultColWidth="0" defaultRowHeight="15" customHeight="1"/>
  <cols>
    <col min="1" max="1" width="2.140625" style="84" customWidth="1"/>
    <col min="2" max="2" width="2.85546875" style="84" customWidth="1"/>
    <col min="3" max="20" width="3.5703125" style="84" customWidth="1"/>
    <col min="21" max="23" width="2.7109375" style="84" customWidth="1"/>
    <col min="24" max="35" width="2.7109375" style="88" customWidth="1"/>
    <col min="36" max="36" width="4.85546875" style="88" customWidth="1"/>
    <col min="37" max="37" width="2.7109375" style="88" customWidth="1"/>
    <col min="38" max="39" width="3.42578125" style="88" customWidth="1"/>
    <col min="40" max="40" width="2" style="88" customWidth="1"/>
    <col min="41" max="41" width="32.85546875" style="84" customWidth="1"/>
    <col min="42" max="42" width="9.85546875" style="84" customWidth="1"/>
    <col min="43" max="43" width="62.140625" style="84" customWidth="1"/>
    <col min="44" max="44" width="35.28515625" style="84" hidden="1" customWidth="1"/>
    <col min="45" max="45" width="11.42578125" style="84" hidden="1" customWidth="1"/>
    <col min="46" max="46" width="11.42578125" style="84" customWidth="1"/>
    <col min="47" max="47" width="8.5703125" style="84" customWidth="1"/>
    <col min="48" max="48" width="8.7109375" style="84" customWidth="1"/>
    <col min="49" max="16384" width="11.42578125" style="84" hidden="1"/>
  </cols>
  <sheetData>
    <row r="1" spans="1:45" ht="12.7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P1" s="313"/>
      <c r="AQ1" s="314">
        <f>IF(ISBLANK('ANEXO 2'!Q15),1,AQ2)</f>
        <v>1</v>
      </c>
      <c r="AR1" s="313" t="s">
        <v>795</v>
      </c>
    </row>
    <row r="2" spans="1:45" ht="12.75" customHeight="1">
      <c r="A2" s="91"/>
      <c r="B2" s="83"/>
      <c r="C2" s="83"/>
      <c r="D2" s="83"/>
      <c r="E2" s="83"/>
      <c r="F2" s="83"/>
      <c r="G2" s="83"/>
      <c r="H2" s="83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U2" s="119"/>
      <c r="V2" s="91"/>
      <c r="W2" s="91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119">
        <v>1</v>
      </c>
      <c r="AL2" s="86" t="s">
        <v>715</v>
      </c>
      <c r="AM2" s="315">
        <f>AR2+1</f>
        <v>1</v>
      </c>
      <c r="AN2" s="85"/>
      <c r="AP2" s="313"/>
      <c r="AQ2" s="314">
        <f>IF(ISBLANK('ANEXO 3'!Q15),2,AQ3)</f>
        <v>2</v>
      </c>
      <c r="AR2" s="316">
        <f>IF(ISBLANK('ANEXO 1'!Q15),0,AQ1)</f>
        <v>0</v>
      </c>
    </row>
    <row r="3" spans="1:45" ht="12.75" customHeight="1">
      <c r="A3" s="91"/>
      <c r="B3" s="83"/>
      <c r="C3" s="83"/>
      <c r="D3" s="83"/>
      <c r="E3" s="83"/>
      <c r="F3" s="83"/>
      <c r="G3" s="83"/>
      <c r="H3" s="83"/>
      <c r="I3" s="91"/>
      <c r="J3" s="91"/>
      <c r="K3" s="85"/>
      <c r="L3" s="85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5"/>
      <c r="Y3" s="85"/>
      <c r="Z3" s="85"/>
      <c r="AA3" s="85"/>
      <c r="AC3" s="518" t="s">
        <v>1724</v>
      </c>
      <c r="AD3" s="518"/>
      <c r="AE3" s="518"/>
      <c r="AF3" s="518"/>
      <c r="AG3" s="518"/>
      <c r="AH3" s="519"/>
      <c r="AI3" s="582">
        <v>197</v>
      </c>
      <c r="AJ3" s="583"/>
      <c r="AK3" s="583"/>
      <c r="AL3" s="583"/>
      <c r="AM3" s="584"/>
      <c r="AN3" s="85"/>
      <c r="AP3" s="313"/>
      <c r="AQ3" s="314">
        <f>IF(ISBLANK('ANEXO 4'!Q15),3,AQ4)</f>
        <v>3</v>
      </c>
      <c r="AR3" s="313"/>
    </row>
    <row r="4" spans="1:45" ht="12.75" customHeight="1">
      <c r="A4" s="91"/>
      <c r="B4" s="83"/>
      <c r="C4" s="83"/>
      <c r="D4" s="83"/>
      <c r="E4" s="83"/>
      <c r="F4" s="83"/>
      <c r="G4" s="83"/>
      <c r="H4" s="83"/>
      <c r="I4" s="91"/>
      <c r="J4" s="91"/>
      <c r="K4" s="85"/>
      <c r="L4" s="85"/>
      <c r="M4" s="85"/>
      <c r="N4" s="588" t="s">
        <v>921</v>
      </c>
      <c r="O4" s="588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85"/>
      <c r="AA4" s="85"/>
      <c r="AB4" s="89"/>
      <c r="AC4" s="518"/>
      <c r="AD4" s="518"/>
      <c r="AE4" s="518"/>
      <c r="AF4" s="518"/>
      <c r="AG4" s="518"/>
      <c r="AH4" s="519"/>
      <c r="AI4" s="585"/>
      <c r="AJ4" s="586"/>
      <c r="AK4" s="586"/>
      <c r="AL4" s="586"/>
      <c r="AM4" s="587"/>
      <c r="AN4" s="85"/>
      <c r="AP4" s="313"/>
      <c r="AQ4" s="314">
        <f>IF(ISBLANK('ANEXO 5'!Q15),4,5)</f>
        <v>4</v>
      </c>
      <c r="AR4" s="313"/>
    </row>
    <row r="5" spans="1:45" ht="12.75" customHeight="1"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310"/>
      <c r="AO5" s="317" t="s">
        <v>2630</v>
      </c>
      <c r="AP5" s="318"/>
      <c r="AQ5" s="318"/>
    </row>
    <row r="6" spans="1:45" ht="12.75" customHeight="1">
      <c r="A6" s="91"/>
      <c r="B6" s="577" t="s">
        <v>791</v>
      </c>
      <c r="C6" s="577"/>
      <c r="D6" s="577"/>
      <c r="E6" s="577"/>
      <c r="F6" s="577"/>
      <c r="G6" s="577"/>
      <c r="H6" s="590">
        <v>42800</v>
      </c>
      <c r="I6" s="590"/>
      <c r="J6" s="590"/>
      <c r="K6" s="590"/>
      <c r="L6" s="590"/>
      <c r="M6" s="590"/>
      <c r="N6" s="429" t="s">
        <v>792</v>
      </c>
      <c r="O6" s="429"/>
      <c r="P6" s="428">
        <f>H6+14</f>
        <v>42814</v>
      </c>
      <c r="Q6" s="428"/>
      <c r="R6" s="428"/>
      <c r="S6" s="428"/>
      <c r="T6" s="428"/>
      <c r="U6" s="80"/>
      <c r="V6" s="591" t="s">
        <v>1703</v>
      </c>
      <c r="W6" s="591"/>
      <c r="X6" s="591"/>
      <c r="Y6" s="591"/>
      <c r="Z6" s="591" t="s">
        <v>793</v>
      </c>
      <c r="AA6" s="591"/>
      <c r="AB6" s="591"/>
      <c r="AC6" s="576" t="s">
        <v>1722</v>
      </c>
      <c r="AD6" s="576"/>
      <c r="AE6" s="576"/>
      <c r="AF6" s="576"/>
      <c r="AG6" s="576"/>
      <c r="AH6" s="576"/>
      <c r="AI6" s="576"/>
      <c r="AJ6" s="576"/>
      <c r="AK6" s="576"/>
      <c r="AL6" s="576"/>
      <c r="AM6" s="576"/>
      <c r="AN6" s="85"/>
      <c r="AO6" s="319" t="str">
        <f>'ORDEN DE CUARENTENA'!AO6</f>
        <v>Resolución N° 3380 de 2018</v>
      </c>
      <c r="AP6" s="320"/>
      <c r="AQ6" s="319"/>
    </row>
    <row r="7" spans="1:45" ht="12.75" customHeight="1">
      <c r="A7" s="91"/>
      <c r="B7" s="577" t="s">
        <v>892</v>
      </c>
      <c r="C7" s="577"/>
      <c r="D7" s="577"/>
      <c r="E7" s="577"/>
      <c r="F7" s="577"/>
      <c r="G7" s="577"/>
      <c r="H7" s="578" t="s">
        <v>797</v>
      </c>
      <c r="I7" s="578"/>
      <c r="J7" s="578"/>
      <c r="K7" s="578"/>
      <c r="L7" s="578"/>
      <c r="M7" s="578"/>
      <c r="N7" s="578"/>
      <c r="O7" s="578"/>
      <c r="P7" s="426" t="s">
        <v>869</v>
      </c>
      <c r="Q7" s="426"/>
      <c r="R7" s="579" t="s">
        <v>870</v>
      </c>
      <c r="S7" s="579"/>
      <c r="T7" s="579"/>
      <c r="U7" s="80"/>
      <c r="V7" s="591"/>
      <c r="W7" s="591"/>
      <c r="X7" s="591"/>
      <c r="Y7" s="591"/>
      <c r="Z7" s="591"/>
      <c r="AA7" s="591"/>
      <c r="AB7" s="591"/>
      <c r="AC7" s="580" t="s">
        <v>1704</v>
      </c>
      <c r="AD7" s="580"/>
      <c r="AE7" s="580"/>
      <c r="AF7" s="580"/>
      <c r="AG7" s="580"/>
      <c r="AH7" s="580"/>
      <c r="AI7" s="580"/>
      <c r="AJ7" s="581">
        <f>S31+'ANEXO 1'!S40+'ANEXO 2'!S40+'ANEXO 3'!S40+'ANEXO 4'!S40+'ANEXO 5'!S40</f>
        <v>4050</v>
      </c>
      <c r="AK7" s="581"/>
      <c r="AL7" s="581"/>
      <c r="AM7" s="581"/>
      <c r="AN7" s="85"/>
      <c r="AO7" s="321" t="s">
        <v>1700</v>
      </c>
      <c r="AP7" s="322" t="s">
        <v>743</v>
      </c>
      <c r="AQ7" s="322"/>
      <c r="AR7" s="84" t="s">
        <v>759</v>
      </c>
    </row>
    <row r="8" spans="1:45" ht="13.5" customHeight="1">
      <c r="A8" s="91"/>
      <c r="B8" s="577" t="s">
        <v>812</v>
      </c>
      <c r="C8" s="577"/>
      <c r="D8" s="577"/>
      <c r="E8" s="577"/>
      <c r="F8" s="577"/>
      <c r="G8" s="577"/>
      <c r="H8" s="578" t="s">
        <v>796</v>
      </c>
      <c r="I8" s="578"/>
      <c r="J8" s="578"/>
      <c r="K8" s="578"/>
      <c r="L8" s="578"/>
      <c r="M8" s="578"/>
      <c r="N8" s="578"/>
      <c r="O8" s="578"/>
      <c r="P8" s="440" t="s">
        <v>819</v>
      </c>
      <c r="Q8" s="440"/>
      <c r="R8" s="611">
        <v>125</v>
      </c>
      <c r="S8" s="611"/>
      <c r="T8" s="611"/>
      <c r="U8" s="80"/>
      <c r="V8" s="581">
        <f>Q31+'ANEXO 1'!Q40+'ANEXO 2'!Q40+'ANEXO 3'!Q40+'ANEXO 4'!Q40+'ANEXO 5'!Q40</f>
        <v>5555</v>
      </c>
      <c r="W8" s="581"/>
      <c r="X8" s="581"/>
      <c r="Y8" s="581"/>
      <c r="Z8" s="454" t="str">
        <f>IF(ISBLANK('ANEXO 1'!Q15),"-",AQ1)</f>
        <v>-</v>
      </c>
      <c r="AA8" s="454"/>
      <c r="AB8" s="454"/>
      <c r="AC8" s="580" t="s">
        <v>1723</v>
      </c>
      <c r="AD8" s="580"/>
      <c r="AE8" s="580"/>
      <c r="AF8" s="580"/>
      <c r="AG8" s="606">
        <f>IF(AJ8=0,0,(AJ8/AJ7))</f>
        <v>0.15160493827160493</v>
      </c>
      <c r="AH8" s="606"/>
      <c r="AI8" s="606"/>
      <c r="AJ8" s="607">
        <f>AJ105+'ANEXO 1'!AJ72+'ANEXO 2'!AJ72+'ANEXO 3'!AJ72+'ANEXO 4'!AJ72+'ANEXO 5'!AJ72</f>
        <v>614</v>
      </c>
      <c r="AK8" s="607"/>
      <c r="AL8" s="607"/>
      <c r="AM8" s="607"/>
      <c r="AN8" s="85"/>
      <c r="AO8" s="323" t="s">
        <v>1062</v>
      </c>
      <c r="AP8" s="323"/>
      <c r="AQ8" s="323"/>
      <c r="AR8" s="324" t="s">
        <v>1729</v>
      </c>
      <c r="AS8" s="324" t="s">
        <v>1730</v>
      </c>
    </row>
    <row r="9" spans="1:45" ht="13.5" customHeight="1">
      <c r="A9" s="91"/>
      <c r="B9" s="577" t="s">
        <v>813</v>
      </c>
      <c r="C9" s="577"/>
      <c r="D9" s="577"/>
      <c r="E9" s="577"/>
      <c r="F9" s="577"/>
      <c r="G9" s="577"/>
      <c r="H9" s="608" t="s">
        <v>871</v>
      </c>
      <c r="I9" s="608"/>
      <c r="J9" s="608"/>
      <c r="K9" s="608"/>
      <c r="L9" s="608"/>
      <c r="M9" s="608"/>
      <c r="N9" s="608"/>
      <c r="O9" s="608"/>
      <c r="P9" s="439" t="s">
        <v>815</v>
      </c>
      <c r="Q9" s="439"/>
      <c r="R9" s="609" t="s">
        <v>816</v>
      </c>
      <c r="S9" s="609"/>
      <c r="T9" s="609"/>
      <c r="U9" s="149"/>
      <c r="V9" s="581"/>
      <c r="W9" s="581"/>
      <c r="X9" s="581"/>
      <c r="Y9" s="581"/>
      <c r="Z9" s="454"/>
      <c r="AA9" s="454"/>
      <c r="AB9" s="454"/>
      <c r="AC9" s="580" t="s">
        <v>1725</v>
      </c>
      <c r="AD9" s="580"/>
      <c r="AE9" s="580"/>
      <c r="AF9" s="580"/>
      <c r="AG9" s="580"/>
      <c r="AH9" s="580"/>
      <c r="AI9" s="580"/>
      <c r="AJ9" s="610">
        <f>SUM(AL105,'ANEXO 1'!AL72,'ANEXO 2'!AL72,'ANEXO 3'!AL72,'ANEXO 4'!AL72,'ANEXO 5'!AL72)</f>
        <v>3436</v>
      </c>
      <c r="AK9" s="610"/>
      <c r="AL9" s="610"/>
      <c r="AM9" s="610"/>
      <c r="AN9" s="85"/>
      <c r="AO9" s="323" t="s">
        <v>1063</v>
      </c>
      <c r="AP9" s="323"/>
      <c r="AQ9" s="323"/>
      <c r="AR9" s="325" t="s">
        <v>713</v>
      </c>
      <c r="AS9" s="326" t="s">
        <v>1731</v>
      </c>
    </row>
    <row r="10" spans="1:45" ht="13.5" customHeight="1" thickBot="1">
      <c r="A10" s="91"/>
      <c r="B10" s="95"/>
      <c r="C10" s="95"/>
      <c r="D10" s="95"/>
      <c r="E10" s="95"/>
      <c r="F10" s="95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85"/>
      <c r="AM10" s="85"/>
      <c r="AN10" s="85"/>
      <c r="AO10" s="323" t="s">
        <v>1064</v>
      </c>
      <c r="AP10" s="323"/>
      <c r="AQ10" s="323"/>
      <c r="AR10" s="327" t="s">
        <v>1732</v>
      </c>
      <c r="AS10" s="326" t="s">
        <v>1733</v>
      </c>
    </row>
    <row r="11" spans="1:45" ht="13.5" customHeight="1" thickTop="1" thickBot="1">
      <c r="A11" s="91"/>
      <c r="B11" s="85"/>
      <c r="C11" s="626" t="s">
        <v>1717</v>
      </c>
      <c r="D11" s="627"/>
      <c r="E11" s="627"/>
      <c r="F11" s="627"/>
      <c r="G11" s="627"/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8"/>
      <c r="S11" s="629" t="s">
        <v>1718</v>
      </c>
      <c r="T11" s="630"/>
      <c r="U11" s="630"/>
      <c r="V11" s="630"/>
      <c r="W11" s="630"/>
      <c r="X11" s="630"/>
      <c r="Y11" s="630"/>
      <c r="Z11" s="630"/>
      <c r="AA11" s="630"/>
      <c r="AB11" s="630"/>
      <c r="AC11" s="630"/>
      <c r="AD11" s="630"/>
      <c r="AE11" s="630"/>
      <c r="AF11" s="630"/>
      <c r="AG11" s="630"/>
      <c r="AH11" s="630"/>
      <c r="AI11" s="631"/>
      <c r="AJ11" s="94"/>
      <c r="AK11" s="94"/>
      <c r="AL11" s="85"/>
      <c r="AM11" s="85"/>
      <c r="AN11" s="85"/>
      <c r="AO11" s="323" t="s">
        <v>1065</v>
      </c>
      <c r="AP11" s="323"/>
      <c r="AQ11" s="323"/>
      <c r="AR11" s="327" t="s">
        <v>1734</v>
      </c>
      <c r="AS11" s="326" t="s">
        <v>1733</v>
      </c>
    </row>
    <row r="12" spans="1:45" ht="13.5" customHeight="1" thickTop="1">
      <c r="A12" s="186"/>
      <c r="B12" s="434" t="s">
        <v>916</v>
      </c>
      <c r="C12" s="592" t="s">
        <v>891</v>
      </c>
      <c r="D12" s="593"/>
      <c r="E12" s="593"/>
      <c r="F12" s="593"/>
      <c r="G12" s="593"/>
      <c r="H12" s="594"/>
      <c r="I12" s="592" t="s">
        <v>1716</v>
      </c>
      <c r="J12" s="593"/>
      <c r="K12" s="593"/>
      <c r="L12" s="593"/>
      <c r="M12" s="593"/>
      <c r="N12" s="593"/>
      <c r="O12" s="593"/>
      <c r="P12" s="598"/>
      <c r="Q12" s="600" t="s">
        <v>922</v>
      </c>
      <c r="R12" s="601"/>
      <c r="S12" s="600" t="s">
        <v>1702</v>
      </c>
      <c r="T12" s="601"/>
      <c r="U12" s="604" t="s">
        <v>722</v>
      </c>
      <c r="V12" s="605"/>
      <c r="W12" s="605"/>
      <c r="X12" s="605"/>
      <c r="Y12" s="605"/>
      <c r="Z12" s="605"/>
      <c r="AA12" s="605"/>
      <c r="AB12" s="605"/>
      <c r="AC12" s="605"/>
      <c r="AD12" s="605"/>
      <c r="AE12" s="605"/>
      <c r="AF12" s="605"/>
      <c r="AG12" s="605"/>
      <c r="AH12" s="605"/>
      <c r="AI12" s="605"/>
      <c r="AJ12" s="612" t="s">
        <v>1712</v>
      </c>
      <c r="AK12" s="614" t="s">
        <v>1711</v>
      </c>
      <c r="AL12" s="600" t="s">
        <v>1720</v>
      </c>
      <c r="AM12" s="601"/>
      <c r="AN12" s="97"/>
      <c r="AO12" s="323" t="s">
        <v>1066</v>
      </c>
      <c r="AP12" s="323"/>
      <c r="AQ12" s="323"/>
      <c r="AR12" s="327" t="s">
        <v>1735</v>
      </c>
      <c r="AS12" s="326" t="s">
        <v>1733</v>
      </c>
    </row>
    <row r="13" spans="1:45" ht="13.5" customHeight="1">
      <c r="A13" s="186"/>
      <c r="B13" s="435"/>
      <c r="C13" s="595"/>
      <c r="D13" s="596"/>
      <c r="E13" s="596"/>
      <c r="F13" s="596"/>
      <c r="G13" s="596"/>
      <c r="H13" s="597"/>
      <c r="I13" s="595"/>
      <c r="J13" s="596"/>
      <c r="K13" s="596"/>
      <c r="L13" s="596"/>
      <c r="M13" s="596"/>
      <c r="N13" s="596"/>
      <c r="O13" s="596"/>
      <c r="P13" s="599"/>
      <c r="Q13" s="602"/>
      <c r="R13" s="603"/>
      <c r="S13" s="602"/>
      <c r="T13" s="603"/>
      <c r="U13" s="98">
        <v>1</v>
      </c>
      <c r="V13" s="99">
        <v>2</v>
      </c>
      <c r="W13" s="99">
        <v>3</v>
      </c>
      <c r="X13" s="99">
        <v>4</v>
      </c>
      <c r="Y13" s="99">
        <v>5</v>
      </c>
      <c r="Z13" s="99">
        <v>6</v>
      </c>
      <c r="AA13" s="99">
        <v>7</v>
      </c>
      <c r="AB13" s="99">
        <v>8</v>
      </c>
      <c r="AC13" s="99">
        <v>9</v>
      </c>
      <c r="AD13" s="99">
        <v>10</v>
      </c>
      <c r="AE13" s="99">
        <v>11</v>
      </c>
      <c r="AF13" s="99">
        <v>12</v>
      </c>
      <c r="AG13" s="99">
        <v>13</v>
      </c>
      <c r="AH13" s="99">
        <v>14</v>
      </c>
      <c r="AI13" s="100">
        <v>15</v>
      </c>
      <c r="AJ13" s="613"/>
      <c r="AK13" s="615"/>
      <c r="AL13" s="602"/>
      <c r="AM13" s="603"/>
      <c r="AN13" s="97"/>
      <c r="AO13" s="323" t="s">
        <v>1067</v>
      </c>
      <c r="AP13" s="323"/>
      <c r="AQ13" s="323"/>
      <c r="AR13" s="327" t="s">
        <v>1736</v>
      </c>
      <c r="AS13" s="326" t="s">
        <v>1733</v>
      </c>
    </row>
    <row r="14" spans="1:45" ht="13.5" customHeight="1">
      <c r="A14" s="186"/>
      <c r="B14" s="35">
        <v>1</v>
      </c>
      <c r="C14" s="616" t="s">
        <v>728</v>
      </c>
      <c r="D14" s="617"/>
      <c r="E14" s="617"/>
      <c r="F14" s="617"/>
      <c r="G14" s="617"/>
      <c r="H14" s="618"/>
      <c r="I14" s="619" t="s">
        <v>2057</v>
      </c>
      <c r="J14" s="620"/>
      <c r="K14" s="620"/>
      <c r="L14" s="620"/>
      <c r="M14" s="620"/>
      <c r="N14" s="620"/>
      <c r="O14" s="620"/>
      <c r="P14" s="621"/>
      <c r="Q14" s="622">
        <v>500</v>
      </c>
      <c r="R14" s="623"/>
      <c r="S14" s="624">
        <v>0</v>
      </c>
      <c r="T14" s="625"/>
      <c r="U14" s="101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 t="s">
        <v>727</v>
      </c>
      <c r="AG14" s="102"/>
      <c r="AH14" s="102"/>
      <c r="AI14" s="103"/>
      <c r="AJ14" s="70">
        <f>SUM(U14:AI14)</f>
        <v>0</v>
      </c>
      <c r="AK14" s="71" t="e">
        <f>(AJ14/S14)*100</f>
        <v>#DIV/0!</v>
      </c>
      <c r="AL14" s="473" t="str">
        <f>IF(ISBLANK(S14),,IF(S14&lt;=0,"no llega",IF((S14-AJ14)&lt;=0,"0",S14-AJ14)))</f>
        <v>no llega</v>
      </c>
      <c r="AM14" s="474"/>
      <c r="AN14" s="97"/>
      <c r="AO14" s="323" t="s">
        <v>1068</v>
      </c>
      <c r="AP14" s="323"/>
      <c r="AQ14" s="323"/>
      <c r="AR14" s="327" t="s">
        <v>1737</v>
      </c>
      <c r="AS14" s="326" t="s">
        <v>1733</v>
      </c>
    </row>
    <row r="15" spans="1:45" ht="13.5" customHeight="1">
      <c r="A15" s="186"/>
      <c r="B15" s="35">
        <v>2</v>
      </c>
      <c r="C15" s="616" t="s">
        <v>721</v>
      </c>
      <c r="D15" s="617"/>
      <c r="E15" s="617"/>
      <c r="F15" s="617"/>
      <c r="G15" s="617"/>
      <c r="H15" s="618"/>
      <c r="I15" s="619" t="s">
        <v>263</v>
      </c>
      <c r="J15" s="620"/>
      <c r="K15" s="620"/>
      <c r="L15" s="620"/>
      <c r="M15" s="620"/>
      <c r="N15" s="620"/>
      <c r="O15" s="620"/>
      <c r="P15" s="621"/>
      <c r="Q15" s="622">
        <v>5000</v>
      </c>
      <c r="R15" s="623"/>
      <c r="S15" s="624">
        <v>4000</v>
      </c>
      <c r="T15" s="625"/>
      <c r="U15" s="101">
        <v>52</v>
      </c>
      <c r="V15" s="102">
        <v>70</v>
      </c>
      <c r="W15" s="102">
        <v>80</v>
      </c>
      <c r="X15" s="102">
        <v>115</v>
      </c>
      <c r="Y15" s="102">
        <v>125</v>
      </c>
      <c r="Z15" s="102">
        <v>60</v>
      </c>
      <c r="AA15" s="102">
        <v>40</v>
      </c>
      <c r="AB15" s="102">
        <v>25</v>
      </c>
      <c r="AC15" s="102">
        <v>8</v>
      </c>
      <c r="AD15" s="102">
        <v>5</v>
      </c>
      <c r="AE15" s="102">
        <v>0</v>
      </c>
      <c r="AF15" s="102">
        <v>1</v>
      </c>
      <c r="AG15" s="102">
        <v>2</v>
      </c>
      <c r="AH15" s="102">
        <v>0</v>
      </c>
      <c r="AI15" s="103">
        <v>0</v>
      </c>
      <c r="AJ15" s="70">
        <f>SUM(U15:AI15)</f>
        <v>583</v>
      </c>
      <c r="AK15" s="71">
        <f>(AJ15/S15)*100</f>
        <v>14.574999999999999</v>
      </c>
      <c r="AL15" s="473">
        <f>IF(ISBLANK(S15),,IF(S15&lt;=0,"no llega",IF((S15-AJ15)&lt;=0,"0",S15-AJ15)))</f>
        <v>3417</v>
      </c>
      <c r="AM15" s="474"/>
      <c r="AN15" s="312"/>
      <c r="AO15" s="323" t="s">
        <v>1069</v>
      </c>
      <c r="AP15" s="323"/>
      <c r="AQ15" s="323"/>
      <c r="AR15" s="327" t="s">
        <v>1738</v>
      </c>
      <c r="AS15" s="326" t="s">
        <v>1739</v>
      </c>
    </row>
    <row r="16" spans="1:45" ht="13.5" customHeight="1">
      <c r="A16" s="186"/>
      <c r="B16" s="35">
        <v>3</v>
      </c>
      <c r="C16" s="616" t="s">
        <v>733</v>
      </c>
      <c r="D16" s="617"/>
      <c r="E16" s="617"/>
      <c r="F16" s="617"/>
      <c r="G16" s="617"/>
      <c r="H16" s="618"/>
      <c r="I16" s="619" t="s">
        <v>1942</v>
      </c>
      <c r="J16" s="620"/>
      <c r="K16" s="620"/>
      <c r="L16" s="620"/>
      <c r="M16" s="620"/>
      <c r="N16" s="620"/>
      <c r="O16" s="620"/>
      <c r="P16" s="621"/>
      <c r="Q16" s="622">
        <v>35</v>
      </c>
      <c r="R16" s="623"/>
      <c r="S16" s="624">
        <v>30</v>
      </c>
      <c r="T16" s="625"/>
      <c r="U16" s="101">
        <v>0</v>
      </c>
      <c r="V16" s="102">
        <v>0</v>
      </c>
      <c r="W16" s="102">
        <v>0</v>
      </c>
      <c r="X16" s="102">
        <v>0</v>
      </c>
      <c r="Y16" s="102">
        <v>0</v>
      </c>
      <c r="Z16" s="102">
        <v>15</v>
      </c>
      <c r="AA16" s="102">
        <v>12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3">
        <v>0</v>
      </c>
      <c r="AJ16" s="70">
        <f t="shared" ref="AJ16:AJ30" si="0">SUM(U16:AI16)</f>
        <v>27</v>
      </c>
      <c r="AK16" s="71">
        <f t="shared" ref="AK16:AK30" si="1">(AJ16/S16)*100</f>
        <v>90</v>
      </c>
      <c r="AL16" s="473">
        <f>IF(ISBLANK(S16),,IF(S16&lt;=0,"no llega",IF((S16-AJ16)&lt;=0,"0",S16-AJ16)))</f>
        <v>3</v>
      </c>
      <c r="AM16" s="474"/>
      <c r="AN16" s="312"/>
      <c r="AO16" s="323" t="s">
        <v>1070</v>
      </c>
      <c r="AP16" s="323"/>
      <c r="AQ16" s="323"/>
      <c r="AR16" s="327" t="s">
        <v>1740</v>
      </c>
      <c r="AS16" s="326" t="s">
        <v>1739</v>
      </c>
    </row>
    <row r="17" spans="1:45" ht="13.5" customHeight="1">
      <c r="A17" s="186"/>
      <c r="B17" s="35">
        <v>4</v>
      </c>
      <c r="C17" s="616" t="s">
        <v>734</v>
      </c>
      <c r="D17" s="617"/>
      <c r="E17" s="617"/>
      <c r="F17" s="617"/>
      <c r="G17" s="617"/>
      <c r="H17" s="618"/>
      <c r="I17" s="619" t="s">
        <v>1942</v>
      </c>
      <c r="J17" s="620"/>
      <c r="K17" s="620"/>
      <c r="L17" s="620"/>
      <c r="M17" s="620"/>
      <c r="N17" s="620"/>
      <c r="O17" s="620"/>
      <c r="P17" s="621"/>
      <c r="Q17" s="622">
        <v>20</v>
      </c>
      <c r="R17" s="623"/>
      <c r="S17" s="624">
        <v>20</v>
      </c>
      <c r="T17" s="625"/>
      <c r="U17" s="101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1</v>
      </c>
      <c r="AC17" s="102">
        <v>0</v>
      </c>
      <c r="AD17" s="102">
        <v>0</v>
      </c>
      <c r="AE17" s="102">
        <v>1</v>
      </c>
      <c r="AF17" s="102">
        <v>0</v>
      </c>
      <c r="AG17" s="102">
        <v>2</v>
      </c>
      <c r="AH17" s="102">
        <v>0</v>
      </c>
      <c r="AI17" s="103">
        <v>0</v>
      </c>
      <c r="AJ17" s="70">
        <f t="shared" si="0"/>
        <v>4</v>
      </c>
      <c r="AK17" s="71">
        <f t="shared" si="1"/>
        <v>20</v>
      </c>
      <c r="AL17" s="473">
        <f>IF(ISBLANK(S17),,IF(S17&lt;=0,"no llega",IF((S17-AJ17)&lt;=0,"0",S17-AJ17)))</f>
        <v>16</v>
      </c>
      <c r="AM17" s="474"/>
      <c r="AN17" s="312"/>
      <c r="AO17" s="323" t="s">
        <v>1071</v>
      </c>
      <c r="AP17" s="323"/>
      <c r="AQ17" s="323"/>
      <c r="AR17" s="327" t="s">
        <v>1741</v>
      </c>
      <c r="AS17" s="326" t="s">
        <v>1739</v>
      </c>
    </row>
    <row r="18" spans="1:45" ht="13.5" customHeight="1">
      <c r="A18" s="186"/>
      <c r="B18" s="35">
        <v>5</v>
      </c>
      <c r="C18" s="616"/>
      <c r="D18" s="617"/>
      <c r="E18" s="617"/>
      <c r="F18" s="617"/>
      <c r="G18" s="617"/>
      <c r="H18" s="618"/>
      <c r="I18" s="619"/>
      <c r="J18" s="620"/>
      <c r="K18" s="620"/>
      <c r="L18" s="620"/>
      <c r="M18" s="620"/>
      <c r="N18" s="620"/>
      <c r="O18" s="620"/>
      <c r="P18" s="621"/>
      <c r="Q18" s="622"/>
      <c r="R18" s="623"/>
      <c r="S18" s="624"/>
      <c r="T18" s="625"/>
      <c r="U18" s="101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3"/>
      <c r="AJ18" s="70">
        <f t="shared" si="0"/>
        <v>0</v>
      </c>
      <c r="AK18" s="71" t="e">
        <f t="shared" si="1"/>
        <v>#DIV/0!</v>
      </c>
      <c r="AL18" s="473">
        <f t="shared" ref="AL18:AL30" si="2">IF(ISBLANK(S18),,IF(S18&lt;=0,"no llega",IF((S18-AJ18)&lt;=0,"0",S18-AJ18)))</f>
        <v>0</v>
      </c>
      <c r="AM18" s="474"/>
      <c r="AN18" s="312"/>
      <c r="AO18" s="323" t="s">
        <v>1072</v>
      </c>
      <c r="AP18" s="323"/>
      <c r="AQ18" s="323"/>
      <c r="AR18" s="327" t="s">
        <v>1742</v>
      </c>
      <c r="AS18" s="326" t="s">
        <v>1733</v>
      </c>
    </row>
    <row r="19" spans="1:45" ht="13.5" customHeight="1">
      <c r="A19" s="186"/>
      <c r="B19" s="35">
        <v>6</v>
      </c>
      <c r="C19" s="616"/>
      <c r="D19" s="617"/>
      <c r="E19" s="617"/>
      <c r="F19" s="617"/>
      <c r="G19" s="617"/>
      <c r="H19" s="618"/>
      <c r="I19" s="619"/>
      <c r="J19" s="620"/>
      <c r="K19" s="620"/>
      <c r="L19" s="620"/>
      <c r="M19" s="620"/>
      <c r="N19" s="620"/>
      <c r="O19" s="620"/>
      <c r="P19" s="621"/>
      <c r="Q19" s="622"/>
      <c r="R19" s="623"/>
      <c r="S19" s="624"/>
      <c r="T19" s="625"/>
      <c r="U19" s="101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3"/>
      <c r="AJ19" s="70">
        <f t="shared" si="0"/>
        <v>0</v>
      </c>
      <c r="AK19" s="71" t="e">
        <f t="shared" si="1"/>
        <v>#DIV/0!</v>
      </c>
      <c r="AL19" s="473">
        <f t="shared" si="2"/>
        <v>0</v>
      </c>
      <c r="AM19" s="474"/>
      <c r="AN19" s="312"/>
      <c r="AO19" s="323" t="s">
        <v>1073</v>
      </c>
      <c r="AP19" s="323"/>
      <c r="AQ19" s="323"/>
      <c r="AR19" s="327" t="s">
        <v>1743</v>
      </c>
      <c r="AS19" s="326" t="s">
        <v>1733</v>
      </c>
    </row>
    <row r="20" spans="1:45" ht="13.5" customHeight="1">
      <c r="A20" s="186"/>
      <c r="B20" s="35">
        <v>7</v>
      </c>
      <c r="C20" s="616"/>
      <c r="D20" s="617"/>
      <c r="E20" s="617"/>
      <c r="F20" s="617"/>
      <c r="G20" s="617"/>
      <c r="H20" s="618"/>
      <c r="I20" s="619"/>
      <c r="J20" s="620"/>
      <c r="K20" s="620"/>
      <c r="L20" s="620"/>
      <c r="M20" s="620"/>
      <c r="N20" s="620"/>
      <c r="O20" s="620"/>
      <c r="P20" s="621"/>
      <c r="Q20" s="622"/>
      <c r="R20" s="623"/>
      <c r="S20" s="624"/>
      <c r="T20" s="625"/>
      <c r="U20" s="101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3"/>
      <c r="AJ20" s="70">
        <f t="shared" si="0"/>
        <v>0</v>
      </c>
      <c r="AK20" s="71" t="e">
        <f t="shared" si="1"/>
        <v>#DIV/0!</v>
      </c>
      <c r="AL20" s="473">
        <f t="shared" si="2"/>
        <v>0</v>
      </c>
      <c r="AM20" s="474"/>
      <c r="AN20" s="312"/>
      <c r="AO20" s="323" t="s">
        <v>1074</v>
      </c>
      <c r="AP20" s="323"/>
      <c r="AQ20" s="323"/>
      <c r="AR20" s="327" t="s">
        <v>1744</v>
      </c>
      <c r="AS20" s="326" t="s">
        <v>1733</v>
      </c>
    </row>
    <row r="21" spans="1:45" ht="13.5" customHeight="1">
      <c r="A21" s="186"/>
      <c r="B21" s="35">
        <v>8</v>
      </c>
      <c r="C21" s="616"/>
      <c r="D21" s="617"/>
      <c r="E21" s="617"/>
      <c r="F21" s="617"/>
      <c r="G21" s="617"/>
      <c r="H21" s="618"/>
      <c r="I21" s="619"/>
      <c r="J21" s="620"/>
      <c r="K21" s="620"/>
      <c r="L21" s="620"/>
      <c r="M21" s="620"/>
      <c r="N21" s="620"/>
      <c r="O21" s="620"/>
      <c r="P21" s="621"/>
      <c r="Q21" s="622"/>
      <c r="R21" s="623"/>
      <c r="S21" s="624"/>
      <c r="T21" s="625"/>
      <c r="U21" s="101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3"/>
      <c r="AJ21" s="70">
        <f t="shared" si="0"/>
        <v>0</v>
      </c>
      <c r="AK21" s="71" t="e">
        <f t="shared" si="1"/>
        <v>#DIV/0!</v>
      </c>
      <c r="AL21" s="473">
        <f t="shared" si="2"/>
        <v>0</v>
      </c>
      <c r="AM21" s="474"/>
      <c r="AN21" s="312"/>
      <c r="AO21" s="323" t="s">
        <v>1075</v>
      </c>
      <c r="AP21" s="323"/>
      <c r="AQ21" s="323"/>
      <c r="AR21" s="327" t="s">
        <v>1745</v>
      </c>
      <c r="AS21" s="326" t="s">
        <v>1733</v>
      </c>
    </row>
    <row r="22" spans="1:45" ht="13.5" customHeight="1">
      <c r="A22" s="186"/>
      <c r="B22" s="35">
        <v>9</v>
      </c>
      <c r="C22" s="616"/>
      <c r="D22" s="617"/>
      <c r="E22" s="617"/>
      <c r="F22" s="617"/>
      <c r="G22" s="617"/>
      <c r="H22" s="618"/>
      <c r="I22" s="619"/>
      <c r="J22" s="620"/>
      <c r="K22" s="620"/>
      <c r="L22" s="620"/>
      <c r="M22" s="620"/>
      <c r="N22" s="620"/>
      <c r="O22" s="620"/>
      <c r="P22" s="621"/>
      <c r="Q22" s="622"/>
      <c r="R22" s="623"/>
      <c r="S22" s="624"/>
      <c r="T22" s="625"/>
      <c r="U22" s="101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3"/>
      <c r="AJ22" s="70">
        <f t="shared" si="0"/>
        <v>0</v>
      </c>
      <c r="AK22" s="71" t="e">
        <f t="shared" si="1"/>
        <v>#DIV/0!</v>
      </c>
      <c r="AL22" s="473">
        <f t="shared" si="2"/>
        <v>0</v>
      </c>
      <c r="AM22" s="474"/>
      <c r="AN22" s="312"/>
      <c r="AO22" s="323" t="s">
        <v>1076</v>
      </c>
      <c r="AP22" s="323"/>
      <c r="AQ22" s="323"/>
      <c r="AR22" s="327" t="s">
        <v>1746</v>
      </c>
      <c r="AS22" s="326" t="s">
        <v>1733</v>
      </c>
    </row>
    <row r="23" spans="1:45" ht="13.5" customHeight="1">
      <c r="A23" s="186"/>
      <c r="B23" s="35">
        <v>10</v>
      </c>
      <c r="C23" s="616"/>
      <c r="D23" s="617"/>
      <c r="E23" s="617"/>
      <c r="F23" s="617"/>
      <c r="G23" s="617"/>
      <c r="H23" s="618"/>
      <c r="I23" s="619"/>
      <c r="J23" s="620"/>
      <c r="K23" s="620"/>
      <c r="L23" s="620"/>
      <c r="M23" s="620"/>
      <c r="N23" s="620"/>
      <c r="O23" s="620"/>
      <c r="P23" s="621"/>
      <c r="Q23" s="622"/>
      <c r="R23" s="623"/>
      <c r="S23" s="624"/>
      <c r="T23" s="625"/>
      <c r="U23" s="101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3"/>
      <c r="AJ23" s="70">
        <f t="shared" si="0"/>
        <v>0</v>
      </c>
      <c r="AK23" s="71" t="e">
        <f t="shared" si="1"/>
        <v>#DIV/0!</v>
      </c>
      <c r="AL23" s="473">
        <f t="shared" si="2"/>
        <v>0</v>
      </c>
      <c r="AM23" s="474"/>
      <c r="AN23" s="312"/>
      <c r="AO23" s="323" t="s">
        <v>1077</v>
      </c>
      <c r="AP23" s="323"/>
      <c r="AQ23" s="323"/>
      <c r="AR23" s="327" t="s">
        <v>1747</v>
      </c>
      <c r="AS23" s="326" t="s">
        <v>1733</v>
      </c>
    </row>
    <row r="24" spans="1:45" ht="13.5" customHeight="1">
      <c r="A24" s="632" t="s">
        <v>2631</v>
      </c>
      <c r="B24" s="35">
        <v>11</v>
      </c>
      <c r="C24" s="616"/>
      <c r="D24" s="617"/>
      <c r="E24" s="617"/>
      <c r="F24" s="617"/>
      <c r="G24" s="617"/>
      <c r="H24" s="618"/>
      <c r="I24" s="619"/>
      <c r="J24" s="620"/>
      <c r="K24" s="620"/>
      <c r="L24" s="620"/>
      <c r="M24" s="620"/>
      <c r="N24" s="620"/>
      <c r="O24" s="620"/>
      <c r="P24" s="621"/>
      <c r="Q24" s="622"/>
      <c r="R24" s="623"/>
      <c r="S24" s="624"/>
      <c r="T24" s="625"/>
      <c r="U24" s="101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3"/>
      <c r="AJ24" s="70">
        <f t="shared" si="0"/>
        <v>0</v>
      </c>
      <c r="AK24" s="71" t="e">
        <f t="shared" si="1"/>
        <v>#DIV/0!</v>
      </c>
      <c r="AL24" s="473">
        <f t="shared" si="2"/>
        <v>0</v>
      </c>
      <c r="AM24" s="474"/>
      <c r="AN24" s="312"/>
      <c r="AO24" s="323" t="s">
        <v>1078</v>
      </c>
      <c r="AP24" s="323"/>
      <c r="AQ24" s="323"/>
      <c r="AR24" s="327" t="s">
        <v>1748</v>
      </c>
      <c r="AS24" s="326" t="s">
        <v>1733</v>
      </c>
    </row>
    <row r="25" spans="1:45" ht="13.5" customHeight="1">
      <c r="A25" s="632"/>
      <c r="B25" s="35">
        <v>12</v>
      </c>
      <c r="C25" s="616"/>
      <c r="D25" s="617"/>
      <c r="E25" s="617"/>
      <c r="F25" s="617"/>
      <c r="G25" s="617"/>
      <c r="H25" s="618"/>
      <c r="I25" s="619"/>
      <c r="J25" s="620"/>
      <c r="K25" s="620"/>
      <c r="L25" s="620"/>
      <c r="M25" s="620"/>
      <c r="N25" s="620"/>
      <c r="O25" s="620"/>
      <c r="P25" s="621"/>
      <c r="Q25" s="622"/>
      <c r="R25" s="623"/>
      <c r="S25" s="624"/>
      <c r="T25" s="625"/>
      <c r="U25" s="101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3"/>
      <c r="AJ25" s="70">
        <f t="shared" si="0"/>
        <v>0</v>
      </c>
      <c r="AK25" s="71" t="e">
        <f t="shared" si="1"/>
        <v>#DIV/0!</v>
      </c>
      <c r="AL25" s="473">
        <f t="shared" si="2"/>
        <v>0</v>
      </c>
      <c r="AM25" s="474"/>
      <c r="AN25" s="312"/>
      <c r="AO25" s="323" t="s">
        <v>1079</v>
      </c>
      <c r="AP25" s="323"/>
      <c r="AQ25" s="323"/>
      <c r="AR25" s="327" t="s">
        <v>1749</v>
      </c>
      <c r="AS25" s="326" t="s">
        <v>1733</v>
      </c>
    </row>
    <row r="26" spans="1:45" ht="13.5" customHeight="1">
      <c r="A26" s="632"/>
      <c r="B26" s="35">
        <v>13</v>
      </c>
      <c r="C26" s="616"/>
      <c r="D26" s="617"/>
      <c r="E26" s="617"/>
      <c r="F26" s="617"/>
      <c r="G26" s="617"/>
      <c r="H26" s="618"/>
      <c r="I26" s="619"/>
      <c r="J26" s="620"/>
      <c r="K26" s="620"/>
      <c r="L26" s="620"/>
      <c r="M26" s="620"/>
      <c r="N26" s="620"/>
      <c r="O26" s="620"/>
      <c r="P26" s="621"/>
      <c r="Q26" s="622"/>
      <c r="R26" s="623"/>
      <c r="S26" s="624"/>
      <c r="T26" s="625"/>
      <c r="U26" s="101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3"/>
      <c r="AJ26" s="70">
        <f t="shared" si="0"/>
        <v>0</v>
      </c>
      <c r="AK26" s="71" t="e">
        <f t="shared" si="1"/>
        <v>#DIV/0!</v>
      </c>
      <c r="AL26" s="473">
        <f t="shared" si="2"/>
        <v>0</v>
      </c>
      <c r="AM26" s="474"/>
      <c r="AN26" s="312"/>
      <c r="AO26" s="323" t="s">
        <v>1080</v>
      </c>
      <c r="AP26" s="323"/>
      <c r="AQ26" s="323"/>
      <c r="AR26" s="327" t="s">
        <v>1750</v>
      </c>
      <c r="AS26" s="326" t="s">
        <v>1733</v>
      </c>
    </row>
    <row r="27" spans="1:45" ht="13.5" customHeight="1">
      <c r="A27" s="632"/>
      <c r="B27" s="35">
        <v>14</v>
      </c>
      <c r="C27" s="616"/>
      <c r="D27" s="617"/>
      <c r="E27" s="617"/>
      <c r="F27" s="617"/>
      <c r="G27" s="617"/>
      <c r="H27" s="618"/>
      <c r="I27" s="619"/>
      <c r="J27" s="620"/>
      <c r="K27" s="620"/>
      <c r="L27" s="620"/>
      <c r="M27" s="620"/>
      <c r="N27" s="620"/>
      <c r="O27" s="620"/>
      <c r="P27" s="621"/>
      <c r="Q27" s="622"/>
      <c r="R27" s="623"/>
      <c r="S27" s="624"/>
      <c r="T27" s="625"/>
      <c r="U27" s="101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3"/>
      <c r="AJ27" s="70">
        <f t="shared" si="0"/>
        <v>0</v>
      </c>
      <c r="AK27" s="71" t="e">
        <f t="shared" si="1"/>
        <v>#DIV/0!</v>
      </c>
      <c r="AL27" s="473">
        <f t="shared" si="2"/>
        <v>0</v>
      </c>
      <c r="AM27" s="474"/>
      <c r="AN27" s="312"/>
      <c r="AO27" s="323" t="s">
        <v>1081</v>
      </c>
      <c r="AP27" s="323"/>
      <c r="AQ27" s="323"/>
      <c r="AR27" s="327" t="s">
        <v>1751</v>
      </c>
      <c r="AS27" s="326" t="s">
        <v>1733</v>
      </c>
    </row>
    <row r="28" spans="1:45" ht="13.5" customHeight="1">
      <c r="A28" s="632"/>
      <c r="B28" s="35">
        <v>15</v>
      </c>
      <c r="C28" s="616"/>
      <c r="D28" s="617"/>
      <c r="E28" s="617"/>
      <c r="F28" s="617"/>
      <c r="G28" s="617"/>
      <c r="H28" s="618"/>
      <c r="I28" s="619"/>
      <c r="J28" s="620"/>
      <c r="K28" s="620"/>
      <c r="L28" s="620"/>
      <c r="M28" s="620"/>
      <c r="N28" s="620"/>
      <c r="O28" s="620"/>
      <c r="P28" s="621"/>
      <c r="Q28" s="622"/>
      <c r="R28" s="623"/>
      <c r="S28" s="624"/>
      <c r="T28" s="625"/>
      <c r="U28" s="101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3"/>
      <c r="AJ28" s="70">
        <f t="shared" si="0"/>
        <v>0</v>
      </c>
      <c r="AK28" s="71" t="e">
        <f t="shared" si="1"/>
        <v>#DIV/0!</v>
      </c>
      <c r="AL28" s="473">
        <f t="shared" si="2"/>
        <v>0</v>
      </c>
      <c r="AM28" s="474"/>
      <c r="AN28" s="312"/>
      <c r="AO28" s="323" t="s">
        <v>1082</v>
      </c>
      <c r="AP28" s="323"/>
      <c r="AQ28" s="323"/>
      <c r="AR28" s="327" t="s">
        <v>1752</v>
      </c>
      <c r="AS28" s="326" t="s">
        <v>1733</v>
      </c>
    </row>
    <row r="29" spans="1:45" ht="13.5" customHeight="1">
      <c r="A29" s="632"/>
      <c r="B29" s="35">
        <v>16</v>
      </c>
      <c r="C29" s="616"/>
      <c r="D29" s="617"/>
      <c r="E29" s="617"/>
      <c r="F29" s="617"/>
      <c r="G29" s="617"/>
      <c r="H29" s="618"/>
      <c r="I29" s="619"/>
      <c r="J29" s="620"/>
      <c r="K29" s="620"/>
      <c r="L29" s="620"/>
      <c r="M29" s="620"/>
      <c r="N29" s="620"/>
      <c r="O29" s="620"/>
      <c r="P29" s="621"/>
      <c r="Q29" s="622"/>
      <c r="R29" s="623"/>
      <c r="S29" s="624"/>
      <c r="T29" s="625"/>
      <c r="U29" s="101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3"/>
      <c r="AJ29" s="70">
        <f t="shared" si="0"/>
        <v>0</v>
      </c>
      <c r="AK29" s="71" t="e">
        <f t="shared" si="1"/>
        <v>#DIV/0!</v>
      </c>
      <c r="AL29" s="473">
        <f t="shared" si="2"/>
        <v>0</v>
      </c>
      <c r="AM29" s="474"/>
      <c r="AN29" s="312"/>
      <c r="AO29" s="323" t="s">
        <v>1083</v>
      </c>
      <c r="AP29" s="323"/>
      <c r="AQ29" s="323"/>
      <c r="AR29" s="327" t="s">
        <v>1753</v>
      </c>
      <c r="AS29" s="326" t="s">
        <v>1733</v>
      </c>
    </row>
    <row r="30" spans="1:45" ht="13.5" customHeight="1" thickBot="1">
      <c r="A30" s="632"/>
      <c r="B30" s="36">
        <v>17</v>
      </c>
      <c r="C30" s="649"/>
      <c r="D30" s="650"/>
      <c r="E30" s="650"/>
      <c r="F30" s="650"/>
      <c r="G30" s="650"/>
      <c r="H30" s="651"/>
      <c r="I30" s="652"/>
      <c r="J30" s="653"/>
      <c r="K30" s="653"/>
      <c r="L30" s="653"/>
      <c r="M30" s="653"/>
      <c r="N30" s="653"/>
      <c r="O30" s="653"/>
      <c r="P30" s="654"/>
      <c r="Q30" s="655"/>
      <c r="R30" s="656"/>
      <c r="S30" s="657"/>
      <c r="T30" s="658"/>
      <c r="U30" s="104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6"/>
      <c r="AJ30" s="180">
        <f t="shared" si="0"/>
        <v>0</v>
      </c>
      <c r="AK30" s="71" t="e">
        <f t="shared" si="1"/>
        <v>#DIV/0!</v>
      </c>
      <c r="AL30" s="473">
        <f t="shared" si="2"/>
        <v>0</v>
      </c>
      <c r="AM30" s="474"/>
      <c r="AN30" s="312"/>
      <c r="AO30" s="323" t="s">
        <v>1084</v>
      </c>
      <c r="AP30" s="323"/>
      <c r="AQ30" s="323"/>
      <c r="AR30" s="327" t="s">
        <v>1754</v>
      </c>
      <c r="AS30" s="326" t="s">
        <v>1733</v>
      </c>
    </row>
    <row r="31" spans="1:45" ht="13.5" customHeight="1" thickTop="1" thickBot="1">
      <c r="A31" s="162"/>
      <c r="B31" s="107"/>
      <c r="C31" s="108"/>
      <c r="D31" s="108"/>
      <c r="E31" s="108"/>
      <c r="F31" s="108"/>
      <c r="G31" s="328"/>
      <c r="H31" s="108"/>
      <c r="I31" s="85"/>
      <c r="J31" s="80"/>
      <c r="K31" s="80"/>
      <c r="L31" s="80"/>
      <c r="M31" s="80"/>
      <c r="N31" s="80"/>
      <c r="O31" s="80"/>
      <c r="P31" s="80"/>
      <c r="Q31" s="329">
        <f>SUM(Q14:R30)</f>
        <v>5555</v>
      </c>
      <c r="R31" s="329"/>
      <c r="S31" s="329">
        <f>SUM(S14:T30)</f>
        <v>4050</v>
      </c>
      <c r="T31" s="329"/>
      <c r="U31" s="110">
        <f>SUM(U14:U30)</f>
        <v>52</v>
      </c>
      <c r="V31" s="110">
        <f t="shared" ref="V31:AI31" si="3">SUM(V14:V30)</f>
        <v>70</v>
      </c>
      <c r="W31" s="110">
        <f t="shared" si="3"/>
        <v>80</v>
      </c>
      <c r="X31" s="110">
        <f t="shared" si="3"/>
        <v>115</v>
      </c>
      <c r="Y31" s="110">
        <f t="shared" si="3"/>
        <v>125</v>
      </c>
      <c r="Z31" s="110">
        <f t="shared" si="3"/>
        <v>75</v>
      </c>
      <c r="AA31" s="110">
        <f t="shared" si="3"/>
        <v>52</v>
      </c>
      <c r="AB31" s="110">
        <f t="shared" si="3"/>
        <v>26</v>
      </c>
      <c r="AC31" s="110">
        <f t="shared" si="3"/>
        <v>8</v>
      </c>
      <c r="AD31" s="110">
        <f t="shared" si="3"/>
        <v>5</v>
      </c>
      <c r="AE31" s="110">
        <f t="shared" si="3"/>
        <v>1</v>
      </c>
      <c r="AF31" s="110">
        <f t="shared" si="3"/>
        <v>1</v>
      </c>
      <c r="AG31" s="110">
        <f t="shared" si="3"/>
        <v>4</v>
      </c>
      <c r="AH31" s="110">
        <f t="shared" si="3"/>
        <v>0</v>
      </c>
      <c r="AI31" s="110">
        <f t="shared" si="3"/>
        <v>0</v>
      </c>
      <c r="AJ31" s="329">
        <f>SUM(AJ14:AJ30)</f>
        <v>614</v>
      </c>
      <c r="AK31" s="109"/>
      <c r="AL31" s="109">
        <f>SUM(AL14:AM30)</f>
        <v>3436</v>
      </c>
      <c r="AM31" s="109"/>
      <c r="AN31" s="312"/>
      <c r="AO31" s="323" t="s">
        <v>1085</v>
      </c>
      <c r="AP31" s="323"/>
      <c r="AQ31" s="323"/>
      <c r="AR31" s="327" t="s">
        <v>1755</v>
      </c>
      <c r="AS31" s="326" t="s">
        <v>1733</v>
      </c>
    </row>
    <row r="32" spans="1:45" ht="13.5" customHeight="1" thickTop="1" thickBot="1">
      <c r="A32" s="162"/>
      <c r="B32" s="129" t="s">
        <v>925</v>
      </c>
      <c r="C32" s="130"/>
      <c r="D32" s="130"/>
      <c r="E32" s="130"/>
      <c r="F32" s="130"/>
      <c r="G32" s="131"/>
      <c r="H32" s="659"/>
      <c r="I32" s="659"/>
      <c r="J32" s="659"/>
      <c r="K32" s="659"/>
      <c r="L32" s="659"/>
      <c r="M32" s="659"/>
      <c r="N32" s="659"/>
      <c r="O32" s="659"/>
      <c r="P32" s="330"/>
      <c r="Q32" s="132"/>
      <c r="R32" s="132"/>
      <c r="S32" s="312"/>
      <c r="T32" s="312"/>
      <c r="U32" s="311">
        <f>U31+'ANEXO 1'!U40+'ANEXO 2'!U40+'ANEXO 3'!U40+'ANEXO 4'!U40+'ANEXO 5'!U40</f>
        <v>52</v>
      </c>
      <c r="V32" s="311">
        <f>V31+'ANEXO 1'!V40+'ANEXO 2'!V40+'ANEXO 3'!V40+'ANEXO 4'!V40+'ANEXO 5'!V40</f>
        <v>70</v>
      </c>
      <c r="W32" s="311">
        <f>W31+'ANEXO 1'!W40+'ANEXO 2'!W40+'ANEXO 3'!W40+'ANEXO 4'!W40+'ANEXO 5'!W40</f>
        <v>80</v>
      </c>
      <c r="X32" s="311">
        <f>X31+'ANEXO 1'!X40+'ANEXO 2'!X40+'ANEXO 3'!X40+'ANEXO 4'!X40+'ANEXO 5'!X40</f>
        <v>115</v>
      </c>
      <c r="Y32" s="311">
        <f>Y31+'ANEXO 1'!Y40+'ANEXO 2'!Y40+'ANEXO 3'!Y40+'ANEXO 4'!Y40+'ANEXO 5'!Y40</f>
        <v>125</v>
      </c>
      <c r="Z32" s="311">
        <f>Z31+'ANEXO 1'!Z40+'ANEXO 2'!Z40+'ANEXO 3'!Z40+'ANEXO 4'!Z40+'ANEXO 5'!Z40</f>
        <v>75</v>
      </c>
      <c r="AA32" s="311">
        <f>AA31+'ANEXO 1'!AA40+'ANEXO 2'!AA40+'ANEXO 3'!AA40+'ANEXO 4'!AA40+'ANEXO 5'!AA40</f>
        <v>52</v>
      </c>
      <c r="AB32" s="311">
        <f>AB31+'ANEXO 1'!AB40+'ANEXO 2'!AB40+'ANEXO 3'!AB40+'ANEXO 4'!AB40+'ANEXO 5'!AB40</f>
        <v>26</v>
      </c>
      <c r="AC32" s="311">
        <f>AC31+'ANEXO 1'!AC40+'ANEXO 2'!AC40+'ANEXO 3'!AC40+'ANEXO 4'!AC40+'ANEXO 5'!AC40</f>
        <v>8</v>
      </c>
      <c r="AD32" s="311">
        <f>AD31+'ANEXO 1'!AD40+'ANEXO 2'!AD40+'ANEXO 3'!AD40+'ANEXO 4'!AD40+'ANEXO 5'!AD40</f>
        <v>5</v>
      </c>
      <c r="AE32" s="311">
        <f>AE31+'ANEXO 1'!AE40+'ANEXO 2'!AE40+'ANEXO 3'!AE40+'ANEXO 4'!AE40+'ANEXO 5'!AE40</f>
        <v>1</v>
      </c>
      <c r="AF32" s="311">
        <f>AF31+'ANEXO 1'!AF40+'ANEXO 2'!AF40+'ANEXO 3'!AF40+'ANEXO 4'!AF40+'ANEXO 5'!AF40</f>
        <v>1</v>
      </c>
      <c r="AG32" s="311">
        <f>AG31+'ANEXO 1'!AG40+'ANEXO 2'!AG40+'ANEXO 3'!AG40+'ANEXO 4'!AG40+'ANEXO 5'!AG40</f>
        <v>4</v>
      </c>
      <c r="AH32" s="311">
        <f>AH31+'ANEXO 1'!AH40+'ANEXO 2'!AH40+'ANEXO 3'!AH40+'ANEXO 4'!AH40+'ANEXO 5'!AH40</f>
        <v>0</v>
      </c>
      <c r="AI32" s="311">
        <f>AI31+'ANEXO 1'!AI40+'ANEXO 2'!AI40+'ANEXO 3'!AI40+'ANEXO 4'!AI40+'ANEXO 5'!AI40</f>
        <v>0</v>
      </c>
      <c r="AJ32" s="111"/>
      <c r="AK32" s="112"/>
      <c r="AL32" s="312"/>
      <c r="AM32" s="312"/>
      <c r="AN32" s="85"/>
      <c r="AO32" s="323" t="s">
        <v>1086</v>
      </c>
      <c r="AP32" s="323"/>
      <c r="AQ32" s="323"/>
      <c r="AR32" s="327" t="s">
        <v>1756</v>
      </c>
      <c r="AS32" s="326" t="s">
        <v>1733</v>
      </c>
    </row>
    <row r="33" spans="1:45" ht="13.5" customHeight="1" thickTop="1">
      <c r="A33" s="162"/>
      <c r="B33" s="633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5"/>
      <c r="Q33" s="634"/>
      <c r="R33" s="636"/>
      <c r="S33" s="331"/>
      <c r="T33" s="332" t="s">
        <v>918</v>
      </c>
      <c r="U33" s="333"/>
      <c r="V33" s="333"/>
      <c r="W33" s="333"/>
      <c r="X33" s="333"/>
      <c r="Y33" s="333"/>
      <c r="Z33" s="333"/>
      <c r="AA33" s="333"/>
      <c r="AB33" s="333"/>
      <c r="AC33" s="334"/>
      <c r="AD33" s="333" t="s">
        <v>919</v>
      </c>
      <c r="AE33" s="335"/>
      <c r="AF33" s="335"/>
      <c r="AG33" s="335"/>
      <c r="AH33" s="335"/>
      <c r="AI33" s="335"/>
      <c r="AJ33" s="335"/>
      <c r="AK33" s="335"/>
      <c r="AL33" s="336"/>
      <c r="AM33" s="337"/>
      <c r="AN33" s="85"/>
      <c r="AO33" s="323" t="s">
        <v>1087</v>
      </c>
      <c r="AP33" s="323"/>
      <c r="AQ33" s="323"/>
      <c r="AR33" s="327" t="s">
        <v>1757</v>
      </c>
      <c r="AS33" s="326" t="s">
        <v>1733</v>
      </c>
    </row>
    <row r="34" spans="1:45" ht="13.5" customHeight="1" thickBot="1">
      <c r="A34" s="162"/>
      <c r="B34" s="637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  <c r="N34" s="638"/>
      <c r="O34" s="638"/>
      <c r="P34" s="638"/>
      <c r="Q34" s="638"/>
      <c r="R34" s="639"/>
      <c r="S34" s="331"/>
      <c r="T34" s="640" t="s">
        <v>2647</v>
      </c>
      <c r="U34" s="641"/>
      <c r="V34" s="641"/>
      <c r="W34" s="641"/>
      <c r="X34" s="641"/>
      <c r="Y34" s="641"/>
      <c r="Z34" s="642"/>
      <c r="AA34" s="338"/>
      <c r="AB34" s="338"/>
      <c r="AC34" s="338"/>
      <c r="AD34" s="339"/>
      <c r="AE34" s="339"/>
      <c r="AF34" s="340"/>
      <c r="AG34" s="340"/>
      <c r="AH34" s="340"/>
      <c r="AI34" s="340"/>
      <c r="AJ34" s="340"/>
      <c r="AK34" s="340"/>
      <c r="AL34" s="340"/>
      <c r="AM34" s="341"/>
      <c r="AN34" s="85"/>
      <c r="AO34" s="323" t="s">
        <v>1088</v>
      </c>
      <c r="AP34" s="323"/>
      <c r="AQ34" s="323"/>
      <c r="AR34" s="327" t="s">
        <v>1758</v>
      </c>
      <c r="AS34" s="326" t="s">
        <v>1733</v>
      </c>
    </row>
    <row r="35" spans="1:45" ht="13.5" customHeight="1" thickTop="1">
      <c r="A35" s="162"/>
      <c r="B35" s="643" t="s">
        <v>920</v>
      </c>
      <c r="C35" s="643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43"/>
      <c r="R35" s="643"/>
      <c r="S35" s="342"/>
      <c r="T35" s="640" t="s">
        <v>2648</v>
      </c>
      <c r="U35" s="641"/>
      <c r="V35" s="641"/>
      <c r="W35" s="641"/>
      <c r="X35" s="641"/>
      <c r="Y35" s="641"/>
      <c r="Z35" s="642"/>
      <c r="AA35" s="338"/>
      <c r="AB35" s="338"/>
      <c r="AC35" s="338"/>
      <c r="AD35" s="339"/>
      <c r="AE35" s="339"/>
      <c r="AF35" s="340"/>
      <c r="AG35" s="340"/>
      <c r="AH35" s="340"/>
      <c r="AI35" s="340"/>
      <c r="AJ35" s="340"/>
      <c r="AK35" s="340"/>
      <c r="AL35" s="340"/>
      <c r="AM35" s="341"/>
      <c r="AN35" s="85"/>
      <c r="AO35" s="323" t="s">
        <v>1089</v>
      </c>
      <c r="AP35" s="323"/>
      <c r="AQ35" s="323"/>
      <c r="AR35" s="327" t="s">
        <v>1759</v>
      </c>
      <c r="AS35" s="326" t="s">
        <v>1733</v>
      </c>
    </row>
    <row r="36" spans="1:45" ht="13.5" customHeight="1" thickBot="1">
      <c r="A36" s="162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91"/>
      <c r="T36" s="644" t="s">
        <v>2649</v>
      </c>
      <c r="U36" s="645"/>
      <c r="V36" s="646"/>
      <c r="W36" s="647"/>
      <c r="X36" s="647"/>
      <c r="Y36" s="647"/>
      <c r="Z36" s="647"/>
      <c r="AA36" s="647"/>
      <c r="AB36" s="647"/>
      <c r="AC36" s="647"/>
      <c r="AD36" s="647"/>
      <c r="AE36" s="647"/>
      <c r="AF36" s="647"/>
      <c r="AG36" s="647"/>
      <c r="AH36" s="647"/>
      <c r="AI36" s="647"/>
      <c r="AJ36" s="647"/>
      <c r="AK36" s="647"/>
      <c r="AL36" s="647"/>
      <c r="AM36" s="648"/>
      <c r="AN36" s="85"/>
      <c r="AO36" s="323" t="s">
        <v>1090</v>
      </c>
      <c r="AP36" s="323"/>
      <c r="AQ36" s="323"/>
      <c r="AR36" s="327" t="s">
        <v>1760</v>
      </c>
      <c r="AS36" s="326" t="s">
        <v>1733</v>
      </c>
    </row>
    <row r="37" spans="1:45" ht="13.5" customHeight="1" thickTop="1">
      <c r="A37" s="162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91"/>
      <c r="T37" s="665" t="s">
        <v>790</v>
      </c>
      <c r="U37" s="665"/>
      <c r="V37" s="666"/>
      <c r="W37" s="666"/>
      <c r="X37" s="666"/>
      <c r="Y37" s="666"/>
      <c r="Z37" s="666"/>
      <c r="AA37" s="666"/>
      <c r="AB37" s="666"/>
      <c r="AC37" s="666"/>
      <c r="AD37" s="665"/>
      <c r="AE37" s="665"/>
      <c r="AF37" s="665"/>
      <c r="AG37" s="665"/>
      <c r="AH37" s="665"/>
      <c r="AI37" s="665"/>
      <c r="AJ37" s="665"/>
      <c r="AK37" s="665"/>
      <c r="AL37" s="665"/>
      <c r="AM37" s="665"/>
      <c r="AN37" s="85"/>
      <c r="AO37" s="323" t="s">
        <v>1091</v>
      </c>
      <c r="AP37" s="323"/>
      <c r="AQ37" s="323"/>
      <c r="AR37" s="327" t="s">
        <v>1761</v>
      </c>
      <c r="AS37" s="326" t="s">
        <v>1733</v>
      </c>
    </row>
    <row r="38" spans="1:45" ht="13.5" customHeight="1">
      <c r="A38" s="91"/>
      <c r="B38" s="83"/>
      <c r="C38" s="83"/>
      <c r="D38" s="83"/>
      <c r="E38" s="83"/>
      <c r="F38" s="83"/>
      <c r="G38" s="83"/>
      <c r="H38" s="83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667" t="s">
        <v>780</v>
      </c>
      <c r="U38" s="668"/>
      <c r="V38" s="668"/>
      <c r="W38" s="669">
        <f>H6+14</f>
        <v>42814</v>
      </c>
      <c r="X38" s="669"/>
      <c r="Y38" s="669"/>
      <c r="Z38" s="669"/>
      <c r="AA38" s="669"/>
      <c r="AB38" s="669"/>
      <c r="AC38" s="670" t="s">
        <v>781</v>
      </c>
      <c r="AD38" s="668"/>
      <c r="AE38" s="668"/>
      <c r="AF38" s="668"/>
      <c r="AG38" s="668"/>
      <c r="AH38" s="668"/>
      <c r="AI38" s="668"/>
      <c r="AJ38" s="668"/>
      <c r="AK38" s="668"/>
      <c r="AL38" s="668"/>
      <c r="AM38" s="671"/>
      <c r="AN38" s="85"/>
      <c r="AO38" s="323" t="s">
        <v>1092</v>
      </c>
      <c r="AP38" s="323"/>
      <c r="AQ38" s="323"/>
      <c r="AR38" s="327" t="s">
        <v>1762</v>
      </c>
      <c r="AS38" s="326" t="s">
        <v>1733</v>
      </c>
    </row>
    <row r="39" spans="1:45" ht="13.5" customHeight="1">
      <c r="A39" s="91"/>
      <c r="B39" s="672"/>
      <c r="C39" s="672"/>
      <c r="D39" s="672"/>
      <c r="E39" s="672"/>
      <c r="F39" s="672"/>
      <c r="G39" s="672"/>
      <c r="H39" s="672"/>
      <c r="I39" s="672"/>
      <c r="J39" s="192"/>
      <c r="K39" s="85"/>
      <c r="L39" s="85"/>
      <c r="M39" s="85"/>
      <c r="N39" s="85"/>
      <c r="O39" s="85"/>
      <c r="P39" s="672"/>
      <c r="Q39" s="672"/>
      <c r="R39" s="672"/>
      <c r="S39" s="672"/>
      <c r="T39" s="673" t="s">
        <v>782</v>
      </c>
      <c r="U39" s="674"/>
      <c r="V39" s="674"/>
      <c r="W39" s="674"/>
      <c r="X39" s="674"/>
      <c r="Y39" s="674"/>
      <c r="Z39" s="674"/>
      <c r="AA39" s="674"/>
      <c r="AB39" s="674"/>
      <c r="AC39" s="674"/>
      <c r="AD39" s="674"/>
      <c r="AE39" s="674"/>
      <c r="AF39" s="674"/>
      <c r="AG39" s="674"/>
      <c r="AH39" s="674"/>
      <c r="AI39" s="674"/>
      <c r="AJ39" s="674"/>
      <c r="AK39" s="674"/>
      <c r="AL39" s="674"/>
      <c r="AM39" s="675"/>
      <c r="AN39" s="85"/>
      <c r="AO39" s="323" t="s">
        <v>1093</v>
      </c>
      <c r="AP39" s="323"/>
      <c r="AQ39" s="323"/>
      <c r="AR39" s="327" t="s">
        <v>1763</v>
      </c>
      <c r="AS39" s="326" t="s">
        <v>1733</v>
      </c>
    </row>
    <row r="40" spans="1:45" ht="16.5" customHeight="1">
      <c r="A40" s="91"/>
      <c r="B40" s="676"/>
      <c r="C40" s="676"/>
      <c r="D40" s="676"/>
      <c r="E40" s="676"/>
      <c r="F40" s="676"/>
      <c r="G40" s="676"/>
      <c r="H40" s="676"/>
      <c r="I40" s="676"/>
      <c r="J40" s="91"/>
      <c r="K40" s="91"/>
      <c r="L40" s="676"/>
      <c r="M40" s="676"/>
      <c r="N40" s="676"/>
      <c r="O40" s="676"/>
      <c r="P40" s="676"/>
      <c r="Q40" s="676"/>
      <c r="R40" s="676"/>
      <c r="S40" s="80"/>
      <c r="T40" s="673"/>
      <c r="U40" s="674"/>
      <c r="V40" s="674"/>
      <c r="W40" s="674"/>
      <c r="X40" s="674"/>
      <c r="Y40" s="674"/>
      <c r="Z40" s="674"/>
      <c r="AA40" s="674"/>
      <c r="AB40" s="674"/>
      <c r="AC40" s="674"/>
      <c r="AD40" s="674"/>
      <c r="AE40" s="674"/>
      <c r="AF40" s="674"/>
      <c r="AG40" s="674"/>
      <c r="AH40" s="674"/>
      <c r="AI40" s="674"/>
      <c r="AJ40" s="674"/>
      <c r="AK40" s="674"/>
      <c r="AL40" s="674"/>
      <c r="AM40" s="675"/>
      <c r="AN40" s="85"/>
      <c r="AO40" s="323" t="s">
        <v>1094</v>
      </c>
      <c r="AP40" s="323"/>
      <c r="AQ40" s="323"/>
      <c r="AR40" s="327" t="s">
        <v>1764</v>
      </c>
      <c r="AS40" s="326" t="s">
        <v>1733</v>
      </c>
    </row>
    <row r="41" spans="1:45" ht="13.5" customHeight="1">
      <c r="A41" s="91"/>
      <c r="B41" s="660" t="s">
        <v>923</v>
      </c>
      <c r="C41" s="660"/>
      <c r="D41" s="660"/>
      <c r="E41" s="660"/>
      <c r="F41" s="660"/>
      <c r="G41" s="660"/>
      <c r="H41" s="660"/>
      <c r="I41" s="660"/>
      <c r="J41" s="80"/>
      <c r="K41" s="80"/>
      <c r="L41" s="660" t="s">
        <v>924</v>
      </c>
      <c r="M41" s="660"/>
      <c r="N41" s="660"/>
      <c r="O41" s="660"/>
      <c r="P41" s="660"/>
      <c r="Q41" s="660"/>
      <c r="R41" s="660"/>
      <c r="S41" s="80"/>
      <c r="T41" s="661" t="str">
        <f>IF(AJ7&lt;V8,"Lo arribado es menor a lo declarado. Proveedor debe enviar factura corregida a correo Sernapesca.","")</f>
        <v>Lo arribado es menor a lo declarado. Proveedor debe enviar factura corregida a correo Sernapesca.</v>
      </c>
      <c r="U41" s="662"/>
      <c r="V41" s="662"/>
      <c r="W41" s="662"/>
      <c r="X41" s="662"/>
      <c r="Y41" s="662"/>
      <c r="Z41" s="662"/>
      <c r="AA41" s="662"/>
      <c r="AB41" s="662"/>
      <c r="AC41" s="662"/>
      <c r="AD41" s="662"/>
      <c r="AE41" s="662"/>
      <c r="AF41" s="662"/>
      <c r="AG41" s="662"/>
      <c r="AH41" s="662"/>
      <c r="AI41" s="662"/>
      <c r="AJ41" s="662"/>
      <c r="AK41" s="662"/>
      <c r="AL41" s="662"/>
      <c r="AM41" s="663"/>
      <c r="AN41" s="85"/>
      <c r="AO41" s="323" t="s">
        <v>1095</v>
      </c>
      <c r="AP41" s="323"/>
      <c r="AQ41" s="323"/>
      <c r="AR41" s="327" t="s">
        <v>1765</v>
      </c>
      <c r="AS41" s="326" t="s">
        <v>1733</v>
      </c>
    </row>
    <row r="42" spans="1:45" ht="14.25" customHeight="1">
      <c r="A42" s="91"/>
      <c r="B42" s="113"/>
      <c r="C42" s="113"/>
      <c r="D42" s="113"/>
      <c r="E42" s="113"/>
      <c r="F42" s="113"/>
      <c r="G42" s="113"/>
      <c r="H42" s="113"/>
      <c r="I42" s="113"/>
      <c r="J42" s="192"/>
      <c r="K42" s="85"/>
      <c r="L42" s="113"/>
      <c r="M42" s="113"/>
      <c r="N42" s="113"/>
      <c r="O42" s="113"/>
      <c r="P42" s="113"/>
      <c r="Q42" s="113"/>
      <c r="R42" s="113"/>
      <c r="S42" s="80"/>
      <c r="T42" s="80"/>
      <c r="U42" s="80"/>
      <c r="V42" s="80"/>
      <c r="W42" s="80"/>
      <c r="X42" s="81"/>
      <c r="Y42" s="81"/>
      <c r="Z42" s="81"/>
      <c r="AA42" s="81"/>
      <c r="AB42" s="81"/>
      <c r="AC42" s="518" t="s">
        <v>1724</v>
      </c>
      <c r="AD42" s="518"/>
      <c r="AE42" s="518"/>
      <c r="AF42" s="518"/>
      <c r="AG42" s="518"/>
      <c r="AH42" s="519"/>
      <c r="AI42" s="416">
        <f>AI3</f>
        <v>197</v>
      </c>
      <c r="AJ42" s="417"/>
      <c r="AK42" s="417"/>
      <c r="AL42" s="417"/>
      <c r="AM42" s="418"/>
      <c r="AN42" s="85"/>
      <c r="AO42" s="323" t="s">
        <v>1096</v>
      </c>
      <c r="AP42" s="323"/>
      <c r="AQ42" s="323"/>
      <c r="AR42" s="327" t="s">
        <v>1766</v>
      </c>
      <c r="AS42" s="326" t="s">
        <v>1733</v>
      </c>
    </row>
    <row r="43" spans="1:45" ht="13.5" customHeight="1">
      <c r="A43" s="114"/>
      <c r="B43" s="664" t="s">
        <v>2633</v>
      </c>
      <c r="C43" s="664"/>
      <c r="D43" s="664"/>
      <c r="E43" s="664"/>
      <c r="F43" s="664"/>
      <c r="G43" s="664"/>
      <c r="H43" s="664"/>
      <c r="I43" s="664"/>
      <c r="J43" s="664"/>
      <c r="K43" s="664"/>
      <c r="L43" s="664"/>
      <c r="M43" s="664"/>
      <c r="N43" s="664"/>
      <c r="O43" s="664"/>
      <c r="P43" s="113"/>
      <c r="Q43" s="113"/>
      <c r="R43" s="113"/>
      <c r="S43" s="80"/>
      <c r="T43" s="80"/>
      <c r="U43" s="80"/>
      <c r="V43" s="80"/>
      <c r="W43" s="80"/>
      <c r="X43" s="81"/>
      <c r="Y43" s="81"/>
      <c r="Z43" s="81"/>
      <c r="AA43" s="81"/>
      <c r="AB43" s="81"/>
      <c r="AC43" s="518"/>
      <c r="AD43" s="518"/>
      <c r="AE43" s="518"/>
      <c r="AF43" s="518"/>
      <c r="AG43" s="518"/>
      <c r="AH43" s="519"/>
      <c r="AI43" s="419"/>
      <c r="AJ43" s="420"/>
      <c r="AK43" s="420"/>
      <c r="AL43" s="420"/>
      <c r="AM43" s="421"/>
      <c r="AN43" s="85"/>
      <c r="AO43" s="323" t="s">
        <v>1097</v>
      </c>
      <c r="AP43" s="323"/>
      <c r="AQ43" s="323"/>
      <c r="AR43" s="327" t="s">
        <v>1767</v>
      </c>
      <c r="AS43" s="326" t="s">
        <v>1733</v>
      </c>
    </row>
    <row r="44" spans="1:45" ht="13.5" customHeight="1">
      <c r="A44" s="91"/>
      <c r="B44" s="589" t="s">
        <v>1726</v>
      </c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85"/>
      <c r="AO44" s="323" t="s">
        <v>1098</v>
      </c>
      <c r="AP44" s="323"/>
      <c r="AQ44" s="323"/>
      <c r="AR44" s="327" t="s">
        <v>1768</v>
      </c>
      <c r="AS44" s="326" t="s">
        <v>1733</v>
      </c>
    </row>
    <row r="45" spans="1:45" ht="13.5" customHeight="1">
      <c r="A45" s="91"/>
      <c r="B45" s="83"/>
      <c r="C45" s="83"/>
      <c r="D45" s="83"/>
      <c r="E45" s="83"/>
      <c r="F45" s="83"/>
      <c r="G45" s="83"/>
      <c r="H45" s="83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85"/>
      <c r="U45" s="85"/>
      <c r="V45" s="85"/>
      <c r="W45" s="192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L45" s="85"/>
      <c r="AM45" s="85"/>
      <c r="AN45" s="85"/>
      <c r="AO45" s="323" t="s">
        <v>1099</v>
      </c>
      <c r="AP45" s="323"/>
      <c r="AQ45" s="323"/>
      <c r="AR45" s="327" t="s">
        <v>1769</v>
      </c>
      <c r="AS45" s="326" t="s">
        <v>1739</v>
      </c>
    </row>
    <row r="46" spans="1:45" ht="13.5" customHeight="1" thickBot="1">
      <c r="A46" s="91"/>
      <c r="B46" s="677" t="s">
        <v>1726</v>
      </c>
      <c r="C46" s="677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7"/>
      <c r="AI46" s="677"/>
      <c r="AJ46" s="677"/>
      <c r="AK46" s="677"/>
      <c r="AL46" s="677"/>
      <c r="AM46" s="677"/>
      <c r="AN46" s="80"/>
      <c r="AO46" s="323" t="s">
        <v>1100</v>
      </c>
      <c r="AP46" s="323"/>
      <c r="AQ46" s="323"/>
      <c r="AR46" s="327" t="s">
        <v>1770</v>
      </c>
      <c r="AS46" s="326" t="s">
        <v>1739</v>
      </c>
    </row>
    <row r="47" spans="1:45" ht="13.5" customHeight="1" thickTop="1">
      <c r="A47" s="475" t="s">
        <v>716</v>
      </c>
      <c r="B47" s="678" t="s">
        <v>720</v>
      </c>
      <c r="C47" s="410" t="s">
        <v>1706</v>
      </c>
      <c r="D47" s="410"/>
      <c r="E47" s="410"/>
      <c r="F47" s="410"/>
      <c r="G47" s="410"/>
      <c r="H47" s="410"/>
      <c r="I47" s="503" t="s">
        <v>1727</v>
      </c>
      <c r="J47" s="504"/>
      <c r="K47" s="504"/>
      <c r="L47" s="504"/>
      <c r="M47" s="504"/>
      <c r="N47" s="504"/>
      <c r="O47" s="410" t="s">
        <v>1721</v>
      </c>
      <c r="P47" s="410"/>
      <c r="Q47" s="410" t="s">
        <v>1719</v>
      </c>
      <c r="R47" s="410"/>
      <c r="S47" s="410"/>
      <c r="T47" s="410"/>
      <c r="U47" s="410"/>
      <c r="V47" s="410"/>
      <c r="W47" s="410"/>
      <c r="X47" s="410"/>
      <c r="Y47" s="410"/>
      <c r="Z47" s="410" t="s">
        <v>1707</v>
      </c>
      <c r="AA47" s="410"/>
      <c r="AB47" s="410"/>
      <c r="AC47" s="410"/>
      <c r="AD47" s="410"/>
      <c r="AE47" s="410"/>
      <c r="AF47" s="410"/>
      <c r="AG47" s="410"/>
      <c r="AH47" s="410"/>
      <c r="AI47" s="410"/>
      <c r="AJ47" s="410"/>
      <c r="AK47" s="410"/>
      <c r="AL47" s="410"/>
      <c r="AM47" s="547"/>
      <c r="AN47" s="80"/>
      <c r="AO47" s="323" t="s">
        <v>1101</v>
      </c>
      <c r="AP47" s="323"/>
      <c r="AQ47" s="323"/>
      <c r="AR47" s="327" t="s">
        <v>1771</v>
      </c>
      <c r="AS47" s="326" t="s">
        <v>1739</v>
      </c>
    </row>
    <row r="48" spans="1:45" ht="13.5" customHeight="1">
      <c r="A48" s="475"/>
      <c r="B48" s="679"/>
      <c r="C48" s="681" t="s">
        <v>729</v>
      </c>
      <c r="D48" s="681"/>
      <c r="E48" s="681"/>
      <c r="F48" s="681"/>
      <c r="G48" s="681"/>
      <c r="H48" s="681"/>
      <c r="I48" s="682" t="s">
        <v>730</v>
      </c>
      <c r="J48" s="683"/>
      <c r="K48" s="683"/>
      <c r="L48" s="683"/>
      <c r="M48" s="683"/>
      <c r="N48" s="683"/>
      <c r="O48" s="684">
        <v>42248</v>
      </c>
      <c r="P48" s="685"/>
      <c r="Q48" s="681" t="s">
        <v>731</v>
      </c>
      <c r="R48" s="681"/>
      <c r="S48" s="681"/>
      <c r="T48" s="681"/>
      <c r="U48" s="681"/>
      <c r="V48" s="681"/>
      <c r="W48" s="681"/>
      <c r="X48" s="681"/>
      <c r="Y48" s="681"/>
      <c r="Z48" s="686" t="s">
        <v>732</v>
      </c>
      <c r="AA48" s="686"/>
      <c r="AB48" s="686"/>
      <c r="AC48" s="686"/>
      <c r="AD48" s="686"/>
      <c r="AE48" s="686"/>
      <c r="AF48" s="686"/>
      <c r="AG48" s="686"/>
      <c r="AH48" s="686"/>
      <c r="AI48" s="686"/>
      <c r="AJ48" s="686"/>
      <c r="AK48" s="686"/>
      <c r="AL48" s="686"/>
      <c r="AM48" s="687"/>
      <c r="AN48" s="80"/>
      <c r="AO48" s="323" t="s">
        <v>1102</v>
      </c>
      <c r="AP48" s="323" t="s">
        <v>743</v>
      </c>
      <c r="AQ48" s="323" t="s">
        <v>740</v>
      </c>
      <c r="AR48" s="327" t="s">
        <v>1772</v>
      </c>
      <c r="AS48" s="326" t="s">
        <v>1739</v>
      </c>
    </row>
    <row r="49" spans="1:45" ht="13.5" customHeight="1">
      <c r="A49" s="475"/>
      <c r="B49" s="679"/>
      <c r="C49" s="681"/>
      <c r="D49" s="681"/>
      <c r="E49" s="681"/>
      <c r="F49" s="681"/>
      <c r="G49" s="681"/>
      <c r="H49" s="681"/>
      <c r="I49" s="682"/>
      <c r="J49" s="683"/>
      <c r="K49" s="683"/>
      <c r="L49" s="683"/>
      <c r="M49" s="683"/>
      <c r="N49" s="683"/>
      <c r="O49" s="682"/>
      <c r="P49" s="685"/>
      <c r="Q49" s="681"/>
      <c r="R49" s="681"/>
      <c r="S49" s="681"/>
      <c r="T49" s="681"/>
      <c r="U49" s="681"/>
      <c r="V49" s="681"/>
      <c r="W49" s="681"/>
      <c r="X49" s="681"/>
      <c r="Y49" s="681"/>
      <c r="Z49" s="681"/>
      <c r="AA49" s="681"/>
      <c r="AB49" s="681"/>
      <c r="AC49" s="681"/>
      <c r="AD49" s="681"/>
      <c r="AE49" s="681"/>
      <c r="AF49" s="681"/>
      <c r="AG49" s="681"/>
      <c r="AH49" s="681"/>
      <c r="AI49" s="681"/>
      <c r="AJ49" s="681"/>
      <c r="AK49" s="681"/>
      <c r="AL49" s="681"/>
      <c r="AM49" s="688"/>
      <c r="AN49" s="80"/>
      <c r="AO49" s="323" t="s">
        <v>1103</v>
      </c>
      <c r="AP49" s="323"/>
      <c r="AQ49" s="323"/>
      <c r="AR49" s="327" t="s">
        <v>1773</v>
      </c>
      <c r="AS49" s="326" t="s">
        <v>1739</v>
      </c>
    </row>
    <row r="50" spans="1:45" ht="13.5" customHeight="1">
      <c r="A50" s="475"/>
      <c r="B50" s="679"/>
      <c r="C50" s="681"/>
      <c r="D50" s="681"/>
      <c r="E50" s="681"/>
      <c r="F50" s="681"/>
      <c r="G50" s="681"/>
      <c r="H50" s="681"/>
      <c r="I50" s="682"/>
      <c r="J50" s="683"/>
      <c r="K50" s="683"/>
      <c r="L50" s="683"/>
      <c r="M50" s="683"/>
      <c r="N50" s="683"/>
      <c r="O50" s="682"/>
      <c r="P50" s="685"/>
      <c r="Q50" s="681"/>
      <c r="R50" s="681"/>
      <c r="S50" s="681"/>
      <c r="T50" s="681"/>
      <c r="U50" s="681"/>
      <c r="V50" s="681"/>
      <c r="W50" s="681"/>
      <c r="X50" s="681"/>
      <c r="Y50" s="681"/>
      <c r="Z50" s="681"/>
      <c r="AA50" s="681"/>
      <c r="AB50" s="681"/>
      <c r="AC50" s="681"/>
      <c r="AD50" s="681"/>
      <c r="AE50" s="681"/>
      <c r="AF50" s="681"/>
      <c r="AG50" s="681"/>
      <c r="AH50" s="681"/>
      <c r="AI50" s="681"/>
      <c r="AJ50" s="681"/>
      <c r="AK50" s="681"/>
      <c r="AL50" s="681"/>
      <c r="AM50" s="688"/>
      <c r="AN50" s="80"/>
      <c r="AO50" s="323" t="s">
        <v>1104</v>
      </c>
      <c r="AP50" s="323"/>
      <c r="AQ50" s="323"/>
      <c r="AR50" s="327" t="s">
        <v>1774</v>
      </c>
      <c r="AS50" s="326" t="s">
        <v>1739</v>
      </c>
    </row>
    <row r="51" spans="1:45" ht="13.5" customHeight="1">
      <c r="A51" s="475"/>
      <c r="B51" s="679"/>
      <c r="C51" s="681"/>
      <c r="D51" s="681"/>
      <c r="E51" s="681"/>
      <c r="F51" s="681"/>
      <c r="G51" s="681"/>
      <c r="H51" s="681"/>
      <c r="I51" s="682"/>
      <c r="J51" s="683"/>
      <c r="K51" s="683"/>
      <c r="L51" s="683"/>
      <c r="M51" s="683"/>
      <c r="N51" s="683"/>
      <c r="O51" s="682"/>
      <c r="P51" s="685"/>
      <c r="Q51" s="681"/>
      <c r="R51" s="681"/>
      <c r="S51" s="681"/>
      <c r="T51" s="681"/>
      <c r="U51" s="681"/>
      <c r="V51" s="681"/>
      <c r="W51" s="681"/>
      <c r="X51" s="681"/>
      <c r="Y51" s="681"/>
      <c r="Z51" s="681"/>
      <c r="AA51" s="681"/>
      <c r="AB51" s="681"/>
      <c r="AC51" s="681"/>
      <c r="AD51" s="681"/>
      <c r="AE51" s="681"/>
      <c r="AF51" s="681"/>
      <c r="AG51" s="681"/>
      <c r="AH51" s="681"/>
      <c r="AI51" s="681"/>
      <c r="AJ51" s="681"/>
      <c r="AK51" s="681"/>
      <c r="AL51" s="681"/>
      <c r="AM51" s="688"/>
      <c r="AN51" s="80"/>
      <c r="AO51" s="323" t="s">
        <v>1105</v>
      </c>
      <c r="AP51" s="323"/>
      <c r="AQ51" s="323"/>
      <c r="AR51" s="327" t="s">
        <v>1775</v>
      </c>
      <c r="AS51" s="326" t="s">
        <v>1739</v>
      </c>
    </row>
    <row r="52" spans="1:45" ht="13.5" customHeight="1">
      <c r="A52" s="475"/>
      <c r="B52" s="679"/>
      <c r="C52" s="681"/>
      <c r="D52" s="681"/>
      <c r="E52" s="681"/>
      <c r="F52" s="681"/>
      <c r="G52" s="681"/>
      <c r="H52" s="681"/>
      <c r="I52" s="682"/>
      <c r="J52" s="683"/>
      <c r="K52" s="683"/>
      <c r="L52" s="683"/>
      <c r="M52" s="683"/>
      <c r="N52" s="683"/>
      <c r="O52" s="682"/>
      <c r="P52" s="685"/>
      <c r="Q52" s="681"/>
      <c r="R52" s="681"/>
      <c r="S52" s="681"/>
      <c r="T52" s="681"/>
      <c r="U52" s="681"/>
      <c r="V52" s="681"/>
      <c r="W52" s="681"/>
      <c r="X52" s="681"/>
      <c r="Y52" s="681"/>
      <c r="Z52" s="681"/>
      <c r="AA52" s="681"/>
      <c r="AB52" s="681"/>
      <c r="AC52" s="681"/>
      <c r="AD52" s="681"/>
      <c r="AE52" s="681"/>
      <c r="AF52" s="681"/>
      <c r="AG52" s="681"/>
      <c r="AH52" s="681"/>
      <c r="AI52" s="681"/>
      <c r="AJ52" s="681"/>
      <c r="AK52" s="681"/>
      <c r="AL52" s="681"/>
      <c r="AM52" s="688"/>
      <c r="AN52" s="80"/>
      <c r="AO52" s="323" t="s">
        <v>1106</v>
      </c>
      <c r="AP52" s="323"/>
      <c r="AQ52" s="323"/>
      <c r="AR52" s="327" t="s">
        <v>1776</v>
      </c>
      <c r="AS52" s="326" t="s">
        <v>1739</v>
      </c>
    </row>
    <row r="53" spans="1:45" ht="13.5" customHeight="1" thickBot="1">
      <c r="A53" s="475"/>
      <c r="B53" s="680"/>
      <c r="C53" s="689"/>
      <c r="D53" s="689"/>
      <c r="E53" s="689"/>
      <c r="F53" s="689"/>
      <c r="G53" s="689"/>
      <c r="H53" s="689"/>
      <c r="I53" s="682"/>
      <c r="J53" s="683"/>
      <c r="K53" s="683"/>
      <c r="L53" s="683"/>
      <c r="M53" s="683"/>
      <c r="N53" s="683"/>
      <c r="O53" s="690"/>
      <c r="P53" s="691"/>
      <c r="Q53" s="692"/>
      <c r="R53" s="692"/>
      <c r="S53" s="692"/>
      <c r="T53" s="692"/>
      <c r="U53" s="692"/>
      <c r="V53" s="692"/>
      <c r="W53" s="692"/>
      <c r="X53" s="692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  <c r="AK53" s="692"/>
      <c r="AL53" s="692"/>
      <c r="AM53" s="693"/>
      <c r="AN53" s="80"/>
      <c r="AO53" s="323" t="s">
        <v>1107</v>
      </c>
      <c r="AP53" s="323"/>
      <c r="AQ53" s="323"/>
      <c r="AR53" s="327" t="s">
        <v>1777</v>
      </c>
      <c r="AS53" s="326" t="s">
        <v>1739</v>
      </c>
    </row>
    <row r="54" spans="1:45" ht="13.5" customHeight="1" thickTop="1">
      <c r="A54" s="475"/>
      <c r="B54" s="695" t="s">
        <v>1708</v>
      </c>
      <c r="C54" s="410" t="s">
        <v>1706</v>
      </c>
      <c r="D54" s="410"/>
      <c r="E54" s="410"/>
      <c r="F54" s="410"/>
      <c r="G54" s="410"/>
      <c r="H54" s="410"/>
      <c r="I54" s="698" t="s">
        <v>1709</v>
      </c>
      <c r="J54" s="699"/>
      <c r="K54" s="699"/>
      <c r="L54" s="699"/>
      <c r="M54" s="699"/>
      <c r="N54" s="699"/>
      <c r="O54" s="410" t="s">
        <v>1721</v>
      </c>
      <c r="P54" s="410"/>
      <c r="Q54" s="700" t="s">
        <v>1710</v>
      </c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2"/>
      <c r="AN54" s="80"/>
      <c r="AO54" s="323" t="s">
        <v>1108</v>
      </c>
      <c r="AP54" s="323"/>
      <c r="AQ54" s="323"/>
      <c r="AR54" s="327" t="s">
        <v>1778</v>
      </c>
      <c r="AS54" s="326" t="s">
        <v>1739</v>
      </c>
    </row>
    <row r="55" spans="1:45" ht="13.5" customHeight="1">
      <c r="A55" s="475"/>
      <c r="B55" s="696"/>
      <c r="C55" s="681" t="s">
        <v>736</v>
      </c>
      <c r="D55" s="681"/>
      <c r="E55" s="681"/>
      <c r="F55" s="681"/>
      <c r="G55" s="681"/>
      <c r="H55" s="681"/>
      <c r="I55" s="682" t="s">
        <v>735</v>
      </c>
      <c r="J55" s="683"/>
      <c r="K55" s="683"/>
      <c r="L55" s="683"/>
      <c r="M55" s="683"/>
      <c r="N55" s="683"/>
      <c r="O55" s="684">
        <v>42250</v>
      </c>
      <c r="P55" s="685"/>
      <c r="Q55" s="682" t="s">
        <v>737</v>
      </c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3"/>
      <c r="AD55" s="683"/>
      <c r="AE55" s="683"/>
      <c r="AF55" s="683"/>
      <c r="AG55" s="683"/>
      <c r="AH55" s="683"/>
      <c r="AI55" s="683"/>
      <c r="AJ55" s="683"/>
      <c r="AK55" s="683"/>
      <c r="AL55" s="683"/>
      <c r="AM55" s="694"/>
      <c r="AN55" s="80"/>
      <c r="AO55" s="323" t="s">
        <v>1109</v>
      </c>
      <c r="AP55" s="323"/>
      <c r="AQ55" s="323"/>
      <c r="AR55" s="327" t="s">
        <v>1779</v>
      </c>
      <c r="AS55" s="326" t="s">
        <v>1739</v>
      </c>
    </row>
    <row r="56" spans="1:45" ht="13.5" customHeight="1">
      <c r="A56" s="475"/>
      <c r="B56" s="696"/>
      <c r="C56" s="681"/>
      <c r="D56" s="681"/>
      <c r="E56" s="681"/>
      <c r="F56" s="681"/>
      <c r="G56" s="681"/>
      <c r="H56" s="681"/>
      <c r="I56" s="682"/>
      <c r="J56" s="683"/>
      <c r="K56" s="683"/>
      <c r="L56" s="683"/>
      <c r="M56" s="683"/>
      <c r="N56" s="683"/>
      <c r="O56" s="682"/>
      <c r="P56" s="685"/>
      <c r="Q56" s="682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3"/>
      <c r="AD56" s="683"/>
      <c r="AE56" s="683"/>
      <c r="AF56" s="683"/>
      <c r="AG56" s="683"/>
      <c r="AH56" s="683"/>
      <c r="AI56" s="683"/>
      <c r="AJ56" s="683"/>
      <c r="AK56" s="683"/>
      <c r="AL56" s="683"/>
      <c r="AM56" s="694"/>
      <c r="AN56" s="80"/>
      <c r="AO56" s="323" t="s">
        <v>1110</v>
      </c>
      <c r="AP56" s="323"/>
      <c r="AQ56" s="323"/>
      <c r="AR56" s="327" t="s">
        <v>1780</v>
      </c>
      <c r="AS56" s="326" t="s">
        <v>1739</v>
      </c>
    </row>
    <row r="57" spans="1:45" ht="13.5" customHeight="1">
      <c r="A57" s="475"/>
      <c r="B57" s="696"/>
      <c r="C57" s="681"/>
      <c r="D57" s="681"/>
      <c r="E57" s="681"/>
      <c r="F57" s="681"/>
      <c r="G57" s="681"/>
      <c r="H57" s="681"/>
      <c r="I57" s="682"/>
      <c r="J57" s="683"/>
      <c r="K57" s="683"/>
      <c r="L57" s="683"/>
      <c r="M57" s="683"/>
      <c r="N57" s="683"/>
      <c r="O57" s="682"/>
      <c r="P57" s="685"/>
      <c r="Q57" s="682"/>
      <c r="R57" s="683"/>
      <c r="S57" s="683"/>
      <c r="T57" s="683"/>
      <c r="U57" s="683"/>
      <c r="V57" s="683"/>
      <c r="W57" s="683"/>
      <c r="X57" s="683"/>
      <c r="Y57" s="683"/>
      <c r="Z57" s="683"/>
      <c r="AA57" s="683"/>
      <c r="AB57" s="683"/>
      <c r="AC57" s="683"/>
      <c r="AD57" s="683"/>
      <c r="AE57" s="683"/>
      <c r="AF57" s="683"/>
      <c r="AG57" s="683"/>
      <c r="AH57" s="683"/>
      <c r="AI57" s="683"/>
      <c r="AJ57" s="683"/>
      <c r="AK57" s="683"/>
      <c r="AL57" s="683"/>
      <c r="AM57" s="694"/>
      <c r="AN57" s="80"/>
      <c r="AO57" s="323" t="s">
        <v>1111</v>
      </c>
      <c r="AP57" s="323"/>
      <c r="AQ57" s="323"/>
      <c r="AR57" s="327" t="s">
        <v>1781</v>
      </c>
      <c r="AS57" s="326" t="s">
        <v>1739</v>
      </c>
    </row>
    <row r="58" spans="1:45" ht="13.5" customHeight="1">
      <c r="A58" s="475"/>
      <c r="B58" s="696"/>
      <c r="C58" s="681"/>
      <c r="D58" s="681"/>
      <c r="E58" s="681"/>
      <c r="F58" s="681"/>
      <c r="G58" s="681"/>
      <c r="H58" s="681"/>
      <c r="I58" s="682"/>
      <c r="J58" s="683"/>
      <c r="K58" s="683"/>
      <c r="L58" s="683"/>
      <c r="M58" s="683"/>
      <c r="N58" s="683"/>
      <c r="O58" s="682"/>
      <c r="P58" s="685"/>
      <c r="Q58" s="682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3"/>
      <c r="AD58" s="683"/>
      <c r="AE58" s="683"/>
      <c r="AF58" s="683"/>
      <c r="AG58" s="683"/>
      <c r="AH58" s="683"/>
      <c r="AI58" s="683"/>
      <c r="AJ58" s="683"/>
      <c r="AK58" s="683"/>
      <c r="AL58" s="683"/>
      <c r="AM58" s="694"/>
      <c r="AN58" s="80"/>
      <c r="AO58" s="323" t="s">
        <v>1112</v>
      </c>
      <c r="AP58" s="323"/>
      <c r="AQ58" s="323"/>
      <c r="AR58" s="327" t="s">
        <v>1782</v>
      </c>
      <c r="AS58" s="326" t="s">
        <v>1739</v>
      </c>
    </row>
    <row r="59" spans="1:45" ht="13.5" customHeight="1">
      <c r="A59" s="475"/>
      <c r="B59" s="696"/>
      <c r="C59" s="681"/>
      <c r="D59" s="681"/>
      <c r="E59" s="681"/>
      <c r="F59" s="681"/>
      <c r="G59" s="681"/>
      <c r="H59" s="681"/>
      <c r="I59" s="682"/>
      <c r="J59" s="683"/>
      <c r="K59" s="683"/>
      <c r="L59" s="683"/>
      <c r="M59" s="683"/>
      <c r="N59" s="683"/>
      <c r="O59" s="682"/>
      <c r="P59" s="685"/>
      <c r="Q59" s="682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3"/>
      <c r="AD59" s="683"/>
      <c r="AE59" s="683"/>
      <c r="AF59" s="683"/>
      <c r="AG59" s="683"/>
      <c r="AH59" s="683"/>
      <c r="AI59" s="683"/>
      <c r="AJ59" s="683"/>
      <c r="AK59" s="683"/>
      <c r="AL59" s="683"/>
      <c r="AM59" s="694"/>
      <c r="AN59" s="80"/>
      <c r="AO59" s="323" t="s">
        <v>1113</v>
      </c>
      <c r="AP59" s="323"/>
      <c r="AQ59" s="323"/>
      <c r="AR59" s="327" t="s">
        <v>1783</v>
      </c>
      <c r="AS59" s="326" t="s">
        <v>1739</v>
      </c>
    </row>
    <row r="60" spans="1:45" ht="13.5" customHeight="1" thickBot="1">
      <c r="A60" s="475"/>
      <c r="B60" s="697"/>
      <c r="C60" s="692"/>
      <c r="D60" s="692"/>
      <c r="E60" s="692"/>
      <c r="F60" s="692"/>
      <c r="G60" s="692"/>
      <c r="H60" s="692"/>
      <c r="I60" s="690"/>
      <c r="J60" s="703"/>
      <c r="K60" s="703"/>
      <c r="L60" s="703"/>
      <c r="M60" s="703"/>
      <c r="N60" s="691"/>
      <c r="O60" s="690"/>
      <c r="P60" s="691"/>
      <c r="Q60" s="690"/>
      <c r="R60" s="703"/>
      <c r="S60" s="703"/>
      <c r="T60" s="703"/>
      <c r="U60" s="703"/>
      <c r="V60" s="703"/>
      <c r="W60" s="703"/>
      <c r="X60" s="703"/>
      <c r="Y60" s="703"/>
      <c r="Z60" s="703"/>
      <c r="AA60" s="703"/>
      <c r="AB60" s="703"/>
      <c r="AC60" s="703"/>
      <c r="AD60" s="703"/>
      <c r="AE60" s="703"/>
      <c r="AF60" s="703"/>
      <c r="AG60" s="703"/>
      <c r="AH60" s="703"/>
      <c r="AI60" s="703"/>
      <c r="AJ60" s="703"/>
      <c r="AK60" s="703"/>
      <c r="AL60" s="703"/>
      <c r="AM60" s="704"/>
      <c r="AN60" s="80"/>
      <c r="AO60" s="323" t="s">
        <v>1114</v>
      </c>
      <c r="AP60" s="323"/>
      <c r="AQ60" s="323"/>
      <c r="AR60" s="327" t="s">
        <v>1784</v>
      </c>
      <c r="AS60" s="326" t="s">
        <v>1739</v>
      </c>
    </row>
    <row r="61" spans="1:45" ht="13.5" customHeight="1" thickTop="1">
      <c r="A61" s="476"/>
      <c r="B61" s="115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7"/>
      <c r="P61" s="117"/>
      <c r="Q61" s="117"/>
      <c r="R61" s="117"/>
      <c r="S61" s="117"/>
      <c r="T61" s="117"/>
      <c r="U61" s="117"/>
      <c r="V61" s="117"/>
      <c r="W61" s="117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80"/>
      <c r="AM61" s="80"/>
      <c r="AN61" s="80"/>
      <c r="AO61" s="323" t="s">
        <v>1115</v>
      </c>
      <c r="AP61" s="323"/>
      <c r="AQ61" s="323"/>
      <c r="AR61" s="327" t="s">
        <v>1785</v>
      </c>
      <c r="AS61" s="326" t="s">
        <v>1739</v>
      </c>
    </row>
    <row r="62" spans="1:45" ht="13.5" customHeight="1">
      <c r="A62" s="476"/>
      <c r="B62" s="80"/>
      <c r="C62" s="705" t="s">
        <v>2634</v>
      </c>
      <c r="D62" s="705"/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343"/>
      <c r="R62" s="344"/>
      <c r="S62" s="344"/>
      <c r="T62" s="344"/>
      <c r="U62" s="344"/>
      <c r="V62" s="344"/>
      <c r="W62" s="344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80"/>
      <c r="AO62" s="323" t="s">
        <v>1116</v>
      </c>
      <c r="AP62" s="323"/>
      <c r="AQ62" s="323"/>
      <c r="AR62" s="327" t="s">
        <v>1786</v>
      </c>
      <c r="AS62" s="326" t="s">
        <v>1739</v>
      </c>
    </row>
    <row r="63" spans="1:45" ht="13.5" customHeight="1">
      <c r="A63" s="476"/>
      <c r="B63" s="346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344"/>
      <c r="R63" s="344"/>
      <c r="S63" s="344"/>
      <c r="T63" s="344"/>
      <c r="U63" s="344"/>
      <c r="V63" s="344"/>
      <c r="W63" s="344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80"/>
      <c r="AO63" s="323" t="s">
        <v>1117</v>
      </c>
      <c r="AP63" s="323"/>
      <c r="AQ63" s="323"/>
      <c r="AR63" s="327" t="s">
        <v>1787</v>
      </c>
      <c r="AS63" s="326" t="s">
        <v>1739</v>
      </c>
    </row>
    <row r="64" spans="1:45" ht="13.5" customHeight="1">
      <c r="A64" s="476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344"/>
      <c r="R64" s="706" t="s">
        <v>723</v>
      </c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80"/>
      <c r="AO64" s="323" t="s">
        <v>1118</v>
      </c>
      <c r="AP64" s="323"/>
      <c r="AQ64" s="323"/>
      <c r="AR64" s="327" t="s">
        <v>1788</v>
      </c>
      <c r="AS64" s="326" t="s">
        <v>1739</v>
      </c>
    </row>
    <row r="65" spans="1:45" ht="13.5" customHeight="1">
      <c r="A65" s="476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344"/>
      <c r="R65" s="708" t="s">
        <v>724</v>
      </c>
      <c r="S65" s="708"/>
      <c r="T65" s="708"/>
      <c r="U65" s="709" t="s">
        <v>738</v>
      </c>
      <c r="V65" s="709"/>
      <c r="W65" s="709"/>
      <c r="X65" s="709"/>
      <c r="Y65" s="709"/>
      <c r="Z65" s="709"/>
      <c r="AA65" s="709"/>
      <c r="AB65" s="709"/>
      <c r="AC65" s="709"/>
      <c r="AD65" s="709"/>
      <c r="AE65" s="709"/>
      <c r="AF65" s="709"/>
      <c r="AG65" s="709"/>
      <c r="AH65" s="709"/>
      <c r="AI65" s="709"/>
      <c r="AJ65" s="709"/>
      <c r="AK65" s="709"/>
      <c r="AL65" s="709"/>
      <c r="AM65" s="709"/>
      <c r="AN65" s="80"/>
      <c r="AO65" s="323" t="s">
        <v>1119</v>
      </c>
      <c r="AP65" s="323"/>
      <c r="AQ65" s="323"/>
      <c r="AR65" s="327" t="s">
        <v>1789</v>
      </c>
      <c r="AS65" s="326" t="s">
        <v>1739</v>
      </c>
    </row>
    <row r="66" spans="1:45" ht="13.5" customHeight="1">
      <c r="A66" s="119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708" t="s">
        <v>725</v>
      </c>
      <c r="S66" s="708"/>
      <c r="T66" s="708"/>
      <c r="U66" s="709">
        <v>227687746</v>
      </c>
      <c r="V66" s="709"/>
      <c r="W66" s="709"/>
      <c r="X66" s="709"/>
      <c r="Y66" s="709"/>
      <c r="Z66" s="709"/>
      <c r="AA66" s="709"/>
      <c r="AB66" s="709"/>
      <c r="AC66" s="709"/>
      <c r="AD66" s="709"/>
      <c r="AE66" s="709"/>
      <c r="AF66" s="709"/>
      <c r="AG66" s="709"/>
      <c r="AH66" s="709"/>
      <c r="AI66" s="709"/>
      <c r="AJ66" s="709"/>
      <c r="AK66" s="709"/>
      <c r="AL66" s="709"/>
      <c r="AM66" s="709"/>
      <c r="AN66" s="80"/>
      <c r="AO66" s="323" t="s">
        <v>1120</v>
      </c>
      <c r="AP66" s="323"/>
      <c r="AQ66" s="323"/>
      <c r="AR66" s="327" t="s">
        <v>1790</v>
      </c>
      <c r="AS66" s="326" t="s">
        <v>1733</v>
      </c>
    </row>
    <row r="67" spans="1:45" ht="13.5" customHeight="1">
      <c r="A67" s="119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710" t="s">
        <v>726</v>
      </c>
      <c r="S67" s="711"/>
      <c r="T67" s="712"/>
      <c r="U67" s="713" t="s">
        <v>2658</v>
      </c>
      <c r="V67" s="714"/>
      <c r="W67" s="714"/>
      <c r="X67" s="714"/>
      <c r="Y67" s="714"/>
      <c r="Z67" s="714"/>
      <c r="AA67" s="714"/>
      <c r="AB67" s="714"/>
      <c r="AC67" s="714"/>
      <c r="AD67" s="714"/>
      <c r="AE67" s="714"/>
      <c r="AF67" s="714"/>
      <c r="AG67" s="714"/>
      <c r="AH67" s="714"/>
      <c r="AI67" s="714"/>
      <c r="AJ67" s="714"/>
      <c r="AK67" s="714"/>
      <c r="AL67" s="714"/>
      <c r="AM67" s="715"/>
      <c r="AN67" s="80"/>
      <c r="AO67" s="323" t="s">
        <v>1121</v>
      </c>
      <c r="AP67" s="323"/>
      <c r="AQ67" s="323"/>
      <c r="AR67" s="327" t="s">
        <v>1791</v>
      </c>
      <c r="AS67" s="326" t="s">
        <v>1739</v>
      </c>
    </row>
    <row r="68" spans="1:45" ht="13.5" customHeight="1">
      <c r="A68" s="119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344"/>
      <c r="S68" s="344"/>
      <c r="T68" s="344"/>
      <c r="U68" s="344"/>
      <c r="V68" s="344"/>
      <c r="W68" s="344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80"/>
      <c r="AO68" s="323" t="s">
        <v>1122</v>
      </c>
      <c r="AP68" s="323"/>
      <c r="AQ68" s="323"/>
      <c r="AR68" s="327" t="s">
        <v>1792</v>
      </c>
      <c r="AS68" s="326" t="s">
        <v>1739</v>
      </c>
    </row>
    <row r="69" spans="1:45" ht="13.5" customHeight="1">
      <c r="A69" s="12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286"/>
      <c r="S69" s="285"/>
      <c r="T69" s="285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5"/>
      <c r="AK69" s="288"/>
      <c r="AL69" s="285"/>
      <c r="AM69" s="285"/>
      <c r="AN69" s="80"/>
      <c r="AO69" s="323" t="s">
        <v>1123</v>
      </c>
      <c r="AP69" s="323"/>
      <c r="AQ69" s="323"/>
      <c r="AR69" s="327" t="s">
        <v>1793</v>
      </c>
      <c r="AS69" s="326" t="s">
        <v>1739</v>
      </c>
    </row>
    <row r="70" spans="1:45" ht="13.5" customHeight="1">
      <c r="A70" s="12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707" t="s">
        <v>2635</v>
      </c>
      <c r="S70" s="707"/>
      <c r="T70" s="707"/>
      <c r="U70" s="707"/>
      <c r="V70" s="707"/>
      <c r="W70" s="707"/>
      <c r="X70" s="707"/>
      <c r="Y70" s="707"/>
      <c r="Z70" s="707"/>
      <c r="AA70" s="707"/>
      <c r="AB70" s="707"/>
      <c r="AC70" s="707"/>
      <c r="AD70" s="707"/>
      <c r="AE70" s="707"/>
      <c r="AF70" s="707"/>
      <c r="AG70" s="707"/>
      <c r="AH70" s="707"/>
      <c r="AI70" s="707"/>
      <c r="AJ70" s="707"/>
      <c r="AK70" s="707"/>
      <c r="AL70" s="707"/>
      <c r="AM70" s="707"/>
      <c r="AN70" s="80"/>
      <c r="AO70" s="323" t="s">
        <v>1124</v>
      </c>
      <c r="AP70" s="323"/>
      <c r="AQ70" s="323"/>
      <c r="AR70" s="327" t="s">
        <v>1794</v>
      </c>
      <c r="AS70" s="326" t="s">
        <v>1739</v>
      </c>
    </row>
    <row r="71" spans="1:45" ht="13.5" customHeight="1">
      <c r="A71" s="31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563" t="s">
        <v>2642</v>
      </c>
      <c r="S71" s="564"/>
      <c r="T71" s="564"/>
      <c r="U71" s="564"/>
      <c r="V71" s="407" t="s">
        <v>2641</v>
      </c>
      <c r="W71" s="407"/>
      <c r="X71" s="407"/>
      <c r="Y71" s="407"/>
      <c r="Z71" s="376" t="s">
        <v>2639</v>
      </c>
      <c r="AA71" s="377"/>
      <c r="AB71" s="377"/>
      <c r="AC71" s="407" t="s">
        <v>2640</v>
      </c>
      <c r="AD71" s="407"/>
      <c r="AE71" s="407"/>
      <c r="AF71" s="378" t="s">
        <v>2641</v>
      </c>
      <c r="AG71" s="383"/>
      <c r="AH71" s="383"/>
      <c r="AI71" s="379"/>
      <c r="AJ71" s="378" t="s">
        <v>2639</v>
      </c>
      <c r="AK71" s="379"/>
      <c r="AL71" s="378" t="s">
        <v>2640</v>
      </c>
      <c r="AM71" s="379"/>
      <c r="AN71" s="80"/>
      <c r="AO71" s="323" t="s">
        <v>1125</v>
      </c>
      <c r="AP71" s="323"/>
      <c r="AQ71" s="323"/>
      <c r="AR71" s="327" t="s">
        <v>1795</v>
      </c>
      <c r="AS71" s="326" t="s">
        <v>1739</v>
      </c>
    </row>
    <row r="72" spans="1:45" ht="13.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563" t="s">
        <v>2643</v>
      </c>
      <c r="S72" s="564"/>
      <c r="T72" s="564"/>
      <c r="U72" s="564"/>
      <c r="V72" s="375" t="s">
        <v>2638</v>
      </c>
      <c r="W72" s="375"/>
      <c r="X72" s="375" t="s">
        <v>2638</v>
      </c>
      <c r="Y72" s="375"/>
      <c r="Z72" s="718">
        <v>0.41666666666666669</v>
      </c>
      <c r="AA72" s="718"/>
      <c r="AB72" s="718"/>
      <c r="AC72" s="718">
        <v>0.54166666666666663</v>
      </c>
      <c r="AD72" s="718"/>
      <c r="AE72" s="718"/>
      <c r="AF72" s="384" t="s">
        <v>2644</v>
      </c>
      <c r="AG72" s="385"/>
      <c r="AH72" s="385"/>
      <c r="AI72" s="386"/>
      <c r="AJ72" s="716">
        <v>0.58333333333333337</v>
      </c>
      <c r="AK72" s="717"/>
      <c r="AL72" s="716">
        <v>0.83333333333333337</v>
      </c>
      <c r="AM72" s="717"/>
      <c r="AN72" s="80"/>
      <c r="AO72" s="323" t="s">
        <v>1126</v>
      </c>
      <c r="AP72" s="323"/>
      <c r="AQ72" s="323"/>
      <c r="AR72" s="327" t="s">
        <v>1796</v>
      </c>
      <c r="AS72" s="326" t="s">
        <v>1739</v>
      </c>
    </row>
    <row r="73" spans="1:45" ht="13.5" customHeight="1">
      <c r="A73" s="121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563" t="s">
        <v>2636</v>
      </c>
      <c r="S73" s="564"/>
      <c r="T73" s="564"/>
      <c r="U73" s="564"/>
      <c r="V73" s="375" t="s">
        <v>2638</v>
      </c>
      <c r="W73" s="375"/>
      <c r="X73" s="375" t="s">
        <v>2638</v>
      </c>
      <c r="Y73" s="375"/>
      <c r="Z73" s="718"/>
      <c r="AA73" s="718"/>
      <c r="AB73" s="718"/>
      <c r="AC73" s="718"/>
      <c r="AD73" s="718"/>
      <c r="AE73" s="718"/>
      <c r="AF73" s="384" t="s">
        <v>2644</v>
      </c>
      <c r="AG73" s="385"/>
      <c r="AH73" s="385"/>
      <c r="AI73" s="386"/>
      <c r="AJ73" s="716"/>
      <c r="AK73" s="717"/>
      <c r="AL73" s="716"/>
      <c r="AM73" s="717"/>
      <c r="AN73" s="80"/>
      <c r="AO73" s="323" t="s">
        <v>1127</v>
      </c>
      <c r="AP73" s="323"/>
      <c r="AQ73" s="323"/>
      <c r="AR73" s="327" t="s">
        <v>1797</v>
      </c>
      <c r="AS73" s="326" t="s">
        <v>1739</v>
      </c>
    </row>
    <row r="74" spans="1:45" ht="13.5" customHeight="1">
      <c r="A74" s="12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563" t="s">
        <v>2637</v>
      </c>
      <c r="S74" s="564"/>
      <c r="T74" s="564"/>
      <c r="U74" s="564"/>
      <c r="V74" s="375" t="s">
        <v>2638</v>
      </c>
      <c r="W74" s="375"/>
      <c r="X74" s="375" t="s">
        <v>2638</v>
      </c>
      <c r="Y74" s="375"/>
      <c r="Z74" s="718"/>
      <c r="AA74" s="718"/>
      <c r="AB74" s="718"/>
      <c r="AC74" s="718"/>
      <c r="AD74" s="718"/>
      <c r="AE74" s="718"/>
      <c r="AF74" s="384" t="s">
        <v>2644</v>
      </c>
      <c r="AG74" s="385"/>
      <c r="AH74" s="385"/>
      <c r="AI74" s="386"/>
      <c r="AJ74" s="716"/>
      <c r="AK74" s="717"/>
      <c r="AL74" s="716"/>
      <c r="AM74" s="717"/>
      <c r="AN74" s="80"/>
      <c r="AO74" s="323" t="s">
        <v>1128</v>
      </c>
      <c r="AP74" s="323"/>
      <c r="AQ74" s="323"/>
      <c r="AR74" s="327" t="s">
        <v>1798</v>
      </c>
      <c r="AS74" s="326" t="s">
        <v>1739</v>
      </c>
    </row>
    <row r="75" spans="1:45" ht="13.5" customHeight="1">
      <c r="A75" s="121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286"/>
      <c r="S75" s="285"/>
      <c r="T75" s="285"/>
      <c r="U75" s="287"/>
      <c r="V75" s="344"/>
      <c r="W75" s="344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80"/>
      <c r="AO75" s="323" t="s">
        <v>1129</v>
      </c>
      <c r="AP75" s="323"/>
      <c r="AQ75" s="323"/>
      <c r="AR75" s="327" t="s">
        <v>1799</v>
      </c>
      <c r="AS75" s="326" t="s">
        <v>1739</v>
      </c>
    </row>
    <row r="76" spans="1:45" ht="13.5" customHeight="1" thickBot="1">
      <c r="A76" s="91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80"/>
      <c r="Q76" s="80"/>
      <c r="R76" s="289"/>
      <c r="S76" s="289"/>
      <c r="T76" s="289"/>
      <c r="U76" s="289"/>
      <c r="V76" s="289"/>
      <c r="W76" s="289"/>
      <c r="X76" s="290"/>
      <c r="Y76" s="290"/>
      <c r="Z76" s="290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85"/>
      <c r="AM76" s="285"/>
      <c r="AN76" s="80"/>
      <c r="AO76" s="323" t="s">
        <v>1130</v>
      </c>
      <c r="AP76" s="323" t="s">
        <v>743</v>
      </c>
      <c r="AQ76" s="323" t="s">
        <v>807</v>
      </c>
      <c r="AR76" s="327" t="s">
        <v>1800</v>
      </c>
      <c r="AS76" s="326" t="s">
        <v>1739</v>
      </c>
    </row>
    <row r="77" spans="1:45" ht="13.5" customHeight="1" thickTop="1" thickBot="1">
      <c r="A77" s="91"/>
      <c r="B77" s="121"/>
      <c r="C77" s="129" t="s">
        <v>925</v>
      </c>
      <c r="D77" s="130"/>
      <c r="E77" s="130"/>
      <c r="F77" s="130"/>
      <c r="G77" s="347"/>
      <c r="H77" s="34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344"/>
      <c r="U77" s="344"/>
      <c r="V77" s="344"/>
      <c r="W77" s="344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291"/>
      <c r="AJ77" s="291"/>
      <c r="AK77" s="94"/>
      <c r="AL77" s="80"/>
      <c r="AM77" s="80"/>
      <c r="AN77" s="80"/>
      <c r="AO77" s="323" t="s">
        <v>1131</v>
      </c>
      <c r="AP77" s="323"/>
      <c r="AQ77" s="323"/>
      <c r="AR77" s="327" t="s">
        <v>1801</v>
      </c>
      <c r="AS77" s="326" t="s">
        <v>1739</v>
      </c>
    </row>
    <row r="78" spans="1:45" ht="13.5" customHeight="1" thickTop="1">
      <c r="A78" s="91"/>
      <c r="B78" s="91"/>
      <c r="C78" s="719"/>
      <c r="D78" s="720"/>
      <c r="E78" s="720"/>
      <c r="F78" s="720"/>
      <c r="G78" s="720"/>
      <c r="H78" s="720"/>
      <c r="I78" s="720"/>
      <c r="J78" s="720"/>
      <c r="K78" s="720"/>
      <c r="L78" s="720"/>
      <c r="M78" s="720"/>
      <c r="N78" s="720"/>
      <c r="O78" s="720"/>
      <c r="P78" s="720"/>
      <c r="Q78" s="720"/>
      <c r="R78" s="720"/>
      <c r="S78" s="720"/>
      <c r="T78" s="720"/>
      <c r="U78" s="720"/>
      <c r="V78" s="720"/>
      <c r="W78" s="720"/>
      <c r="X78" s="720"/>
      <c r="Y78" s="720"/>
      <c r="Z78" s="720"/>
      <c r="AA78" s="720"/>
      <c r="AB78" s="720"/>
      <c r="AC78" s="720"/>
      <c r="AD78" s="720"/>
      <c r="AE78" s="720"/>
      <c r="AF78" s="720"/>
      <c r="AG78" s="720"/>
      <c r="AH78" s="720"/>
      <c r="AI78" s="720"/>
      <c r="AJ78" s="720"/>
      <c r="AK78" s="720"/>
      <c r="AL78" s="720"/>
      <c r="AM78" s="721"/>
      <c r="AN78" s="80"/>
      <c r="AO78" s="323" t="s">
        <v>1132</v>
      </c>
      <c r="AP78" s="323"/>
      <c r="AQ78" s="323"/>
      <c r="AR78" s="327" t="s">
        <v>1802</v>
      </c>
      <c r="AS78" s="326" t="s">
        <v>1739</v>
      </c>
    </row>
    <row r="79" spans="1:45" ht="13.5" customHeight="1">
      <c r="A79" s="91"/>
      <c r="B79" s="91"/>
      <c r="C79" s="722"/>
      <c r="D79" s="723"/>
      <c r="E79" s="723"/>
      <c r="F79" s="723"/>
      <c r="G79" s="723"/>
      <c r="H79" s="723"/>
      <c r="I79" s="723"/>
      <c r="J79" s="723"/>
      <c r="K79" s="723"/>
      <c r="L79" s="723"/>
      <c r="M79" s="723"/>
      <c r="N79" s="723"/>
      <c r="O79" s="723"/>
      <c r="P79" s="723"/>
      <c r="Q79" s="723"/>
      <c r="R79" s="723"/>
      <c r="S79" s="723"/>
      <c r="T79" s="723"/>
      <c r="U79" s="723"/>
      <c r="V79" s="723"/>
      <c r="W79" s="723"/>
      <c r="X79" s="723"/>
      <c r="Y79" s="723"/>
      <c r="Z79" s="723"/>
      <c r="AA79" s="723"/>
      <c r="AB79" s="723"/>
      <c r="AC79" s="723"/>
      <c r="AD79" s="723"/>
      <c r="AE79" s="723"/>
      <c r="AF79" s="723"/>
      <c r="AG79" s="723"/>
      <c r="AH79" s="723"/>
      <c r="AI79" s="723"/>
      <c r="AJ79" s="723"/>
      <c r="AK79" s="723"/>
      <c r="AL79" s="723"/>
      <c r="AM79" s="724"/>
      <c r="AN79" s="80"/>
      <c r="AO79" s="323" t="s">
        <v>1133</v>
      </c>
      <c r="AP79" s="323"/>
      <c r="AQ79" s="323"/>
      <c r="AR79" s="327" t="s">
        <v>1803</v>
      </c>
      <c r="AS79" s="326" t="s">
        <v>1739</v>
      </c>
    </row>
    <row r="80" spans="1:45" ht="13.5" customHeight="1">
      <c r="A80" s="91"/>
      <c r="B80" s="91"/>
      <c r="C80" s="722"/>
      <c r="D80" s="723"/>
      <c r="E80" s="723"/>
      <c r="F80" s="723"/>
      <c r="G80" s="723"/>
      <c r="H80" s="723"/>
      <c r="I80" s="723"/>
      <c r="J80" s="723"/>
      <c r="K80" s="723"/>
      <c r="L80" s="723"/>
      <c r="M80" s="723"/>
      <c r="N80" s="723"/>
      <c r="O80" s="723"/>
      <c r="P80" s="723"/>
      <c r="Q80" s="723"/>
      <c r="R80" s="723"/>
      <c r="S80" s="723"/>
      <c r="T80" s="723"/>
      <c r="U80" s="723"/>
      <c r="V80" s="723"/>
      <c r="W80" s="723"/>
      <c r="X80" s="723"/>
      <c r="Y80" s="723"/>
      <c r="Z80" s="723"/>
      <c r="AA80" s="723"/>
      <c r="AB80" s="723"/>
      <c r="AC80" s="723"/>
      <c r="AD80" s="723"/>
      <c r="AE80" s="723"/>
      <c r="AF80" s="723"/>
      <c r="AG80" s="723"/>
      <c r="AH80" s="723"/>
      <c r="AI80" s="723"/>
      <c r="AJ80" s="723"/>
      <c r="AK80" s="723"/>
      <c r="AL80" s="723"/>
      <c r="AM80" s="724"/>
      <c r="AN80" s="80"/>
      <c r="AO80" s="323" t="s">
        <v>1134</v>
      </c>
      <c r="AP80" s="323"/>
      <c r="AQ80" s="323"/>
      <c r="AR80" s="327" t="s">
        <v>1804</v>
      </c>
      <c r="AS80" s="326" t="s">
        <v>1739</v>
      </c>
    </row>
    <row r="81" spans="1:45" ht="13.5" customHeight="1" thickBot="1">
      <c r="A81" s="91"/>
      <c r="B81" s="91"/>
      <c r="C81" s="725"/>
      <c r="D81" s="726"/>
      <c r="E81" s="726"/>
      <c r="F81" s="726"/>
      <c r="G81" s="726"/>
      <c r="H81" s="726"/>
      <c r="I81" s="726"/>
      <c r="J81" s="726"/>
      <c r="K81" s="726"/>
      <c r="L81" s="726"/>
      <c r="M81" s="726"/>
      <c r="N81" s="726"/>
      <c r="O81" s="726"/>
      <c r="P81" s="726"/>
      <c r="Q81" s="726"/>
      <c r="R81" s="726"/>
      <c r="S81" s="726"/>
      <c r="T81" s="726"/>
      <c r="U81" s="726"/>
      <c r="V81" s="726"/>
      <c r="W81" s="726"/>
      <c r="X81" s="726"/>
      <c r="Y81" s="726"/>
      <c r="Z81" s="726"/>
      <c r="AA81" s="726"/>
      <c r="AB81" s="726"/>
      <c r="AC81" s="726"/>
      <c r="AD81" s="726"/>
      <c r="AE81" s="726"/>
      <c r="AF81" s="726"/>
      <c r="AG81" s="726"/>
      <c r="AH81" s="726"/>
      <c r="AI81" s="726"/>
      <c r="AJ81" s="726"/>
      <c r="AK81" s="726"/>
      <c r="AL81" s="726"/>
      <c r="AM81" s="727"/>
      <c r="AN81" s="80"/>
      <c r="AO81" s="323" t="s">
        <v>1135</v>
      </c>
      <c r="AP81" s="323"/>
      <c r="AQ81" s="323"/>
      <c r="AR81" s="327" t="s">
        <v>1805</v>
      </c>
      <c r="AS81" s="326" t="s">
        <v>1739</v>
      </c>
    </row>
    <row r="82" spans="1:45" ht="13.5" customHeight="1" thickTop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80"/>
      <c r="Q82" s="80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80"/>
      <c r="AO82" s="323" t="s">
        <v>1136</v>
      </c>
      <c r="AP82" s="323"/>
      <c r="AQ82" s="323"/>
      <c r="AR82" s="327" t="s">
        <v>1806</v>
      </c>
      <c r="AS82" s="326" t="s">
        <v>1739</v>
      </c>
    </row>
    <row r="83" spans="1:45" ht="13.5" customHeight="1">
      <c r="A83" s="91"/>
      <c r="B83" s="664" t="s">
        <v>2633</v>
      </c>
      <c r="C83" s="664"/>
      <c r="D83" s="664"/>
      <c r="E83" s="664"/>
      <c r="F83" s="664"/>
      <c r="G83" s="664"/>
      <c r="H83" s="664"/>
      <c r="I83" s="664"/>
      <c r="J83" s="664"/>
      <c r="K83" s="664"/>
      <c r="L83" s="664"/>
      <c r="M83" s="664"/>
      <c r="N83" s="664"/>
      <c r="O83" s="664"/>
      <c r="P83" s="80"/>
      <c r="Q83" s="80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80"/>
      <c r="AO83" s="323" t="s">
        <v>1137</v>
      </c>
      <c r="AP83" s="323"/>
      <c r="AQ83" s="323"/>
      <c r="AR83" s="327" t="s">
        <v>1807</v>
      </c>
      <c r="AS83" s="326" t="s">
        <v>1739</v>
      </c>
    </row>
    <row r="84" spans="1:45" ht="13.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80"/>
      <c r="Q84" s="80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80"/>
      <c r="AO84" s="323" t="s">
        <v>1138</v>
      </c>
      <c r="AP84" s="323"/>
      <c r="AQ84" s="323"/>
      <c r="AR84" s="327" t="s">
        <v>1808</v>
      </c>
      <c r="AS84" s="326" t="s">
        <v>1739</v>
      </c>
    </row>
    <row r="85" spans="1:45" ht="13.5" customHeight="1" thickBot="1">
      <c r="A85" s="91"/>
      <c r="B85" s="677" t="s">
        <v>2629</v>
      </c>
      <c r="C85" s="677"/>
      <c r="D85" s="677"/>
      <c r="E85" s="677"/>
      <c r="F85" s="677"/>
      <c r="G85" s="677"/>
      <c r="H85" s="677"/>
      <c r="I85" s="677"/>
      <c r="J85" s="677"/>
      <c r="K85" s="677"/>
      <c r="L85" s="677"/>
      <c r="M85" s="677"/>
      <c r="N85" s="677"/>
      <c r="O85" s="677"/>
      <c r="P85" s="677"/>
      <c r="Q85" s="677"/>
      <c r="R85" s="677"/>
      <c r="S85" s="677"/>
      <c r="T85" s="677"/>
      <c r="U85" s="677"/>
      <c r="V85" s="677"/>
      <c r="W85" s="677"/>
      <c r="X85" s="677"/>
      <c r="Y85" s="677"/>
      <c r="Z85" s="677"/>
      <c r="AA85" s="677"/>
      <c r="AB85" s="677"/>
      <c r="AC85" s="677"/>
      <c r="AD85" s="677"/>
      <c r="AE85" s="677"/>
      <c r="AF85" s="677"/>
      <c r="AG85" s="677"/>
      <c r="AH85" s="677"/>
      <c r="AI85" s="677"/>
      <c r="AJ85" s="677"/>
      <c r="AK85" s="677"/>
      <c r="AL85" s="677"/>
      <c r="AM85" s="677"/>
      <c r="AN85" s="80"/>
      <c r="AO85" s="323" t="s">
        <v>1139</v>
      </c>
      <c r="AP85" s="323"/>
      <c r="AQ85" s="323"/>
      <c r="AR85" s="327" t="s">
        <v>1809</v>
      </c>
      <c r="AS85" s="326" t="s">
        <v>1739</v>
      </c>
    </row>
    <row r="86" spans="1:45" ht="13.5" customHeight="1" thickTop="1">
      <c r="A86" s="91"/>
      <c r="B86" s="434" t="s">
        <v>916</v>
      </c>
      <c r="C86" s="592" t="s">
        <v>891</v>
      </c>
      <c r="D86" s="593"/>
      <c r="E86" s="593"/>
      <c r="F86" s="593"/>
      <c r="G86" s="593"/>
      <c r="H86" s="594"/>
      <c r="I86" s="592" t="s">
        <v>1716</v>
      </c>
      <c r="J86" s="593"/>
      <c r="K86" s="593"/>
      <c r="L86" s="593"/>
      <c r="M86" s="593"/>
      <c r="N86" s="593"/>
      <c r="O86" s="593"/>
      <c r="P86" s="598"/>
      <c r="Q86" s="600" t="s">
        <v>1702</v>
      </c>
      <c r="R86" s="601"/>
      <c r="S86" s="600" t="s">
        <v>2627</v>
      </c>
      <c r="T86" s="601"/>
      <c r="U86" s="604" t="s">
        <v>2628</v>
      </c>
      <c r="V86" s="605"/>
      <c r="W86" s="605"/>
      <c r="X86" s="605"/>
      <c r="Y86" s="605"/>
      <c r="Z86" s="605"/>
      <c r="AA86" s="605"/>
      <c r="AB86" s="605"/>
      <c r="AC86" s="605"/>
      <c r="AD86" s="605"/>
      <c r="AE86" s="605"/>
      <c r="AF86" s="605"/>
      <c r="AG86" s="605"/>
      <c r="AH86" s="605"/>
      <c r="AI86" s="605"/>
      <c r="AJ86" s="612" t="s">
        <v>1712</v>
      </c>
      <c r="AK86" s="614" t="s">
        <v>1711</v>
      </c>
      <c r="AL86" s="600" t="s">
        <v>1725</v>
      </c>
      <c r="AM86" s="601"/>
      <c r="AN86" s="80"/>
      <c r="AO86" s="323" t="s">
        <v>1140</v>
      </c>
      <c r="AP86" s="323"/>
      <c r="AQ86" s="323"/>
      <c r="AR86" s="327" t="s">
        <v>1810</v>
      </c>
      <c r="AS86" s="326" t="s">
        <v>1739</v>
      </c>
    </row>
    <row r="87" spans="1:45" ht="13.5" customHeight="1">
      <c r="A87" s="91"/>
      <c r="B87" s="435"/>
      <c r="C87" s="595"/>
      <c r="D87" s="596"/>
      <c r="E87" s="596"/>
      <c r="F87" s="596"/>
      <c r="G87" s="596"/>
      <c r="H87" s="597"/>
      <c r="I87" s="595"/>
      <c r="J87" s="596"/>
      <c r="K87" s="596"/>
      <c r="L87" s="596"/>
      <c r="M87" s="596"/>
      <c r="N87" s="596"/>
      <c r="O87" s="596"/>
      <c r="P87" s="599"/>
      <c r="Q87" s="602"/>
      <c r="R87" s="603"/>
      <c r="S87" s="602"/>
      <c r="T87" s="603"/>
      <c r="U87" s="98">
        <v>16</v>
      </c>
      <c r="V87" s="99">
        <v>17</v>
      </c>
      <c r="W87" s="99">
        <v>18</v>
      </c>
      <c r="X87" s="99">
        <v>19</v>
      </c>
      <c r="Y87" s="99">
        <v>20</v>
      </c>
      <c r="Z87" s="99">
        <v>21</v>
      </c>
      <c r="AA87" s="99">
        <v>22</v>
      </c>
      <c r="AB87" s="99">
        <v>23</v>
      </c>
      <c r="AC87" s="99">
        <v>24</v>
      </c>
      <c r="AD87" s="99">
        <v>25</v>
      </c>
      <c r="AE87" s="99">
        <v>26</v>
      </c>
      <c r="AF87" s="99">
        <v>27</v>
      </c>
      <c r="AG87" s="99">
        <v>28</v>
      </c>
      <c r="AH87" s="99">
        <v>29</v>
      </c>
      <c r="AI87" s="100">
        <v>30</v>
      </c>
      <c r="AJ87" s="613"/>
      <c r="AK87" s="615"/>
      <c r="AL87" s="602"/>
      <c r="AM87" s="603"/>
      <c r="AN87" s="80"/>
      <c r="AO87" s="323" t="s">
        <v>1141</v>
      </c>
      <c r="AP87" s="323"/>
      <c r="AQ87" s="323"/>
      <c r="AR87" s="327" t="s">
        <v>1811</v>
      </c>
      <c r="AS87" s="326" t="s">
        <v>1739</v>
      </c>
    </row>
    <row r="88" spans="1:45" ht="13.5" customHeight="1">
      <c r="A88" s="91"/>
      <c r="B88" s="35">
        <v>1</v>
      </c>
      <c r="C88" s="560" t="str">
        <f>C14</f>
        <v>Carassius variedades</v>
      </c>
      <c r="D88" s="561"/>
      <c r="E88" s="561"/>
      <c r="F88" s="561"/>
      <c r="G88" s="561"/>
      <c r="H88" s="562"/>
      <c r="I88" s="553" t="str">
        <f>I14</f>
        <v>Carassius auratus</v>
      </c>
      <c r="J88" s="554"/>
      <c r="K88" s="554"/>
      <c r="L88" s="554"/>
      <c r="M88" s="554"/>
      <c r="N88" s="554"/>
      <c r="O88" s="554"/>
      <c r="P88" s="555"/>
      <c r="Q88" s="556" t="str">
        <f t="shared" ref="Q88:Q89" si="4">IF(AL14="no llega","no llega",S14)</f>
        <v>no llega</v>
      </c>
      <c r="R88" s="557"/>
      <c r="S88" s="558" t="str">
        <f t="shared" ref="S88:S89" si="5">IF(AL14="no llega","",AL14)</f>
        <v/>
      </c>
      <c r="T88" s="559"/>
      <c r="U88" s="101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3"/>
      <c r="AJ88" s="70">
        <f>SUM(AJ14,U88:AI88)</f>
        <v>0</v>
      </c>
      <c r="AK88" s="71" t="e">
        <f>(AJ88/Q88)*100</f>
        <v>#VALUE!</v>
      </c>
      <c r="AL88" s="473" t="str">
        <f>IF(ISBLANK(S14),,IF(S14&lt;=0,"no llega",IF((Q88-AJ88)&lt;=0,"0",Q88-AJ88)))</f>
        <v>no llega</v>
      </c>
      <c r="AM88" s="474"/>
      <c r="AN88" s="80"/>
      <c r="AO88" s="323" t="s">
        <v>1142</v>
      </c>
      <c r="AP88" s="323"/>
      <c r="AQ88" s="323"/>
      <c r="AR88" s="327" t="s">
        <v>1812</v>
      </c>
      <c r="AS88" s="326" t="s">
        <v>1739</v>
      </c>
    </row>
    <row r="89" spans="1:45" ht="13.5" customHeight="1">
      <c r="A89" s="91"/>
      <c r="B89" s="35">
        <v>2</v>
      </c>
      <c r="C89" s="560" t="str">
        <f t="shared" ref="C89:C104" si="6">C15</f>
        <v>Tetra neón</v>
      </c>
      <c r="D89" s="561"/>
      <c r="E89" s="561"/>
      <c r="F89" s="561"/>
      <c r="G89" s="561"/>
      <c r="H89" s="562"/>
      <c r="I89" s="553" t="str">
        <f t="shared" ref="I89:I104" si="7">I15</f>
        <v>Paracheirodon innesi</v>
      </c>
      <c r="J89" s="554"/>
      <c r="K89" s="554"/>
      <c r="L89" s="554"/>
      <c r="M89" s="554"/>
      <c r="N89" s="554"/>
      <c r="O89" s="554"/>
      <c r="P89" s="555"/>
      <c r="Q89" s="556">
        <f t="shared" si="4"/>
        <v>4000</v>
      </c>
      <c r="R89" s="557"/>
      <c r="S89" s="558">
        <f t="shared" si="5"/>
        <v>3417</v>
      </c>
      <c r="T89" s="559"/>
      <c r="U89" s="101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3"/>
      <c r="AJ89" s="70">
        <f t="shared" ref="AJ89:AJ104" si="8">SUM(AJ15,U89:AI89)</f>
        <v>583</v>
      </c>
      <c r="AK89" s="71">
        <f>(AJ89/Q89)*100</f>
        <v>14.574999999999999</v>
      </c>
      <c r="AL89" s="473">
        <f t="shared" ref="AL89:AL104" si="9">IF(ISBLANK(S15),,IF(S15&lt;=0,"no llega",IF((Q89-AJ89)&lt;=0,"0",Q89-AJ89)))</f>
        <v>3417</v>
      </c>
      <c r="AM89" s="474"/>
      <c r="AN89" s="80"/>
      <c r="AO89" s="323" t="s">
        <v>1143</v>
      </c>
      <c r="AP89" s="323"/>
      <c r="AQ89" s="323"/>
      <c r="AR89" s="327" t="s">
        <v>1813</v>
      </c>
      <c r="AS89" s="326" t="s">
        <v>1739</v>
      </c>
    </row>
    <row r="90" spans="1:45" ht="13.5" customHeight="1">
      <c r="A90" s="91"/>
      <c r="B90" s="35">
        <v>3</v>
      </c>
      <c r="C90" s="560" t="str">
        <f t="shared" si="6"/>
        <v>Oscar Tiger</v>
      </c>
      <c r="D90" s="561"/>
      <c r="E90" s="561"/>
      <c r="F90" s="561"/>
      <c r="G90" s="561"/>
      <c r="H90" s="562"/>
      <c r="I90" s="553" t="str">
        <f t="shared" si="7"/>
        <v>Astronotus ocellatus</v>
      </c>
      <c r="J90" s="554"/>
      <c r="K90" s="554"/>
      <c r="L90" s="554"/>
      <c r="M90" s="554"/>
      <c r="N90" s="554"/>
      <c r="O90" s="554"/>
      <c r="P90" s="555"/>
      <c r="Q90" s="556">
        <f>IF(AL16="no llega","no llega",S16)</f>
        <v>30</v>
      </c>
      <c r="R90" s="557"/>
      <c r="S90" s="558">
        <f>IF(AL16="no llega","",AL16)</f>
        <v>3</v>
      </c>
      <c r="T90" s="559"/>
      <c r="U90" s="101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3"/>
      <c r="AJ90" s="70">
        <f t="shared" si="8"/>
        <v>27</v>
      </c>
      <c r="AK90" s="71">
        <f t="shared" ref="AK90:AK104" si="10">(AJ90/Q90)*100</f>
        <v>90</v>
      </c>
      <c r="AL90" s="473">
        <f t="shared" si="9"/>
        <v>3</v>
      </c>
      <c r="AM90" s="474"/>
      <c r="AN90" s="80"/>
      <c r="AO90" s="323" t="s">
        <v>1144</v>
      </c>
      <c r="AP90" s="323"/>
      <c r="AQ90" s="323"/>
      <c r="AR90" s="327" t="s">
        <v>1814</v>
      </c>
      <c r="AS90" s="326" t="s">
        <v>1739</v>
      </c>
    </row>
    <row r="91" spans="1:45" ht="13.5" customHeight="1">
      <c r="A91" s="91"/>
      <c r="B91" s="35">
        <v>4</v>
      </c>
      <c r="C91" s="560" t="str">
        <f t="shared" si="6"/>
        <v>Oscar</v>
      </c>
      <c r="D91" s="561"/>
      <c r="E91" s="561"/>
      <c r="F91" s="561"/>
      <c r="G91" s="561"/>
      <c r="H91" s="562"/>
      <c r="I91" s="553" t="str">
        <f t="shared" si="7"/>
        <v>Astronotus ocellatus</v>
      </c>
      <c r="J91" s="554"/>
      <c r="K91" s="554"/>
      <c r="L91" s="554"/>
      <c r="M91" s="554"/>
      <c r="N91" s="554"/>
      <c r="O91" s="554"/>
      <c r="P91" s="555"/>
      <c r="Q91" s="556">
        <f t="shared" ref="Q91:Q104" si="11">IF(AL17="no llega","no llega",S17)</f>
        <v>20</v>
      </c>
      <c r="R91" s="557"/>
      <c r="S91" s="558">
        <f t="shared" ref="S91:S104" si="12">IF(AL17="no llega","",AL17)</f>
        <v>16</v>
      </c>
      <c r="T91" s="559"/>
      <c r="U91" s="101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3"/>
      <c r="AJ91" s="70">
        <f t="shared" si="8"/>
        <v>4</v>
      </c>
      <c r="AK91" s="71">
        <f t="shared" si="10"/>
        <v>20</v>
      </c>
      <c r="AL91" s="473">
        <f t="shared" si="9"/>
        <v>16</v>
      </c>
      <c r="AM91" s="474"/>
      <c r="AN91" s="80"/>
      <c r="AO91" s="323" t="s">
        <v>1145</v>
      </c>
      <c r="AP91" s="323"/>
      <c r="AQ91" s="323"/>
      <c r="AR91" s="327" t="s">
        <v>1815</v>
      </c>
      <c r="AS91" s="326" t="s">
        <v>1733</v>
      </c>
    </row>
    <row r="92" spans="1:45" ht="13.5" customHeight="1">
      <c r="A92" s="91"/>
      <c r="B92" s="35">
        <v>5</v>
      </c>
      <c r="C92" s="560">
        <f t="shared" si="6"/>
        <v>0</v>
      </c>
      <c r="D92" s="561"/>
      <c r="E92" s="561"/>
      <c r="F92" s="561"/>
      <c r="G92" s="561"/>
      <c r="H92" s="562"/>
      <c r="I92" s="553">
        <f t="shared" si="7"/>
        <v>0</v>
      </c>
      <c r="J92" s="554"/>
      <c r="K92" s="554"/>
      <c r="L92" s="554"/>
      <c r="M92" s="554"/>
      <c r="N92" s="554"/>
      <c r="O92" s="554"/>
      <c r="P92" s="555"/>
      <c r="Q92" s="556">
        <f t="shared" si="11"/>
        <v>0</v>
      </c>
      <c r="R92" s="557"/>
      <c r="S92" s="558">
        <f t="shared" si="12"/>
        <v>0</v>
      </c>
      <c r="T92" s="559"/>
      <c r="U92" s="101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3"/>
      <c r="AJ92" s="70">
        <f t="shared" si="8"/>
        <v>0</v>
      </c>
      <c r="AK92" s="71" t="e">
        <f t="shared" si="10"/>
        <v>#DIV/0!</v>
      </c>
      <c r="AL92" s="473">
        <f t="shared" si="9"/>
        <v>0</v>
      </c>
      <c r="AM92" s="474"/>
      <c r="AN92" s="80"/>
      <c r="AO92" s="323" t="s">
        <v>1146</v>
      </c>
      <c r="AP92" s="323"/>
      <c r="AQ92" s="323"/>
      <c r="AR92" s="327" t="s">
        <v>1816</v>
      </c>
      <c r="AS92" s="326" t="s">
        <v>1733</v>
      </c>
    </row>
    <row r="93" spans="1:45" ht="13.5" customHeight="1">
      <c r="A93" s="91"/>
      <c r="B93" s="35">
        <v>6</v>
      </c>
      <c r="C93" s="560">
        <f t="shared" si="6"/>
        <v>0</v>
      </c>
      <c r="D93" s="561"/>
      <c r="E93" s="561"/>
      <c r="F93" s="561"/>
      <c r="G93" s="561"/>
      <c r="H93" s="562"/>
      <c r="I93" s="553">
        <f t="shared" si="7"/>
        <v>0</v>
      </c>
      <c r="J93" s="554"/>
      <c r="K93" s="554"/>
      <c r="L93" s="554"/>
      <c r="M93" s="554"/>
      <c r="N93" s="554"/>
      <c r="O93" s="554"/>
      <c r="P93" s="555"/>
      <c r="Q93" s="556">
        <f t="shared" si="11"/>
        <v>0</v>
      </c>
      <c r="R93" s="557"/>
      <c r="S93" s="558">
        <f t="shared" si="12"/>
        <v>0</v>
      </c>
      <c r="T93" s="559"/>
      <c r="U93" s="101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3"/>
      <c r="AJ93" s="70">
        <f t="shared" si="8"/>
        <v>0</v>
      </c>
      <c r="AK93" s="71" t="e">
        <f t="shared" si="10"/>
        <v>#DIV/0!</v>
      </c>
      <c r="AL93" s="473">
        <f t="shared" si="9"/>
        <v>0</v>
      </c>
      <c r="AM93" s="474"/>
      <c r="AN93" s="80"/>
      <c r="AO93" s="323" t="s">
        <v>1147</v>
      </c>
      <c r="AP93" s="323"/>
      <c r="AQ93" s="323"/>
      <c r="AR93" s="327" t="s">
        <v>1817</v>
      </c>
      <c r="AS93" s="326" t="s">
        <v>1733</v>
      </c>
    </row>
    <row r="94" spans="1:45" ht="13.5" customHeight="1">
      <c r="A94" s="91"/>
      <c r="B94" s="35">
        <v>7</v>
      </c>
      <c r="C94" s="560">
        <f t="shared" si="6"/>
        <v>0</v>
      </c>
      <c r="D94" s="561"/>
      <c r="E94" s="561"/>
      <c r="F94" s="561"/>
      <c r="G94" s="561"/>
      <c r="H94" s="562"/>
      <c r="I94" s="553">
        <f t="shared" si="7"/>
        <v>0</v>
      </c>
      <c r="J94" s="554"/>
      <c r="K94" s="554"/>
      <c r="L94" s="554"/>
      <c r="M94" s="554"/>
      <c r="N94" s="554"/>
      <c r="O94" s="554"/>
      <c r="P94" s="555"/>
      <c r="Q94" s="556">
        <f t="shared" si="11"/>
        <v>0</v>
      </c>
      <c r="R94" s="557"/>
      <c r="S94" s="558">
        <f t="shared" si="12"/>
        <v>0</v>
      </c>
      <c r="T94" s="559"/>
      <c r="U94" s="101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3"/>
      <c r="AJ94" s="70">
        <f t="shared" si="8"/>
        <v>0</v>
      </c>
      <c r="AK94" s="71" t="e">
        <f t="shared" si="10"/>
        <v>#DIV/0!</v>
      </c>
      <c r="AL94" s="473">
        <f t="shared" si="9"/>
        <v>0</v>
      </c>
      <c r="AM94" s="474"/>
      <c r="AN94" s="80"/>
      <c r="AO94" s="323" t="s">
        <v>1148</v>
      </c>
      <c r="AP94" s="323"/>
      <c r="AQ94" s="323"/>
      <c r="AR94" s="327" t="s">
        <v>1818</v>
      </c>
      <c r="AS94" s="326" t="s">
        <v>1733</v>
      </c>
    </row>
    <row r="95" spans="1:45" ht="13.5" customHeight="1">
      <c r="A95" s="91"/>
      <c r="B95" s="35">
        <v>8</v>
      </c>
      <c r="C95" s="560">
        <f t="shared" si="6"/>
        <v>0</v>
      </c>
      <c r="D95" s="561"/>
      <c r="E95" s="561"/>
      <c r="F95" s="561"/>
      <c r="G95" s="561"/>
      <c r="H95" s="562"/>
      <c r="I95" s="553">
        <f t="shared" si="7"/>
        <v>0</v>
      </c>
      <c r="J95" s="554"/>
      <c r="K95" s="554"/>
      <c r="L95" s="554"/>
      <c r="M95" s="554"/>
      <c r="N95" s="554"/>
      <c r="O95" s="554"/>
      <c r="P95" s="555"/>
      <c r="Q95" s="556">
        <f t="shared" si="11"/>
        <v>0</v>
      </c>
      <c r="R95" s="557"/>
      <c r="S95" s="558">
        <f t="shared" si="12"/>
        <v>0</v>
      </c>
      <c r="T95" s="559"/>
      <c r="U95" s="101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3"/>
      <c r="AJ95" s="70">
        <f t="shared" si="8"/>
        <v>0</v>
      </c>
      <c r="AK95" s="71" t="e">
        <f t="shared" si="10"/>
        <v>#DIV/0!</v>
      </c>
      <c r="AL95" s="473">
        <f t="shared" si="9"/>
        <v>0</v>
      </c>
      <c r="AM95" s="474"/>
      <c r="AN95" s="80"/>
      <c r="AO95" s="323" t="s">
        <v>1149</v>
      </c>
      <c r="AP95" s="323"/>
      <c r="AQ95" s="323"/>
      <c r="AR95" s="327" t="s">
        <v>1819</v>
      </c>
      <c r="AS95" s="326" t="s">
        <v>1733</v>
      </c>
    </row>
    <row r="96" spans="1:45" ht="13.5" customHeight="1">
      <c r="A96" s="91"/>
      <c r="B96" s="35">
        <v>9</v>
      </c>
      <c r="C96" s="560">
        <f t="shared" si="6"/>
        <v>0</v>
      </c>
      <c r="D96" s="561"/>
      <c r="E96" s="561"/>
      <c r="F96" s="561"/>
      <c r="G96" s="561"/>
      <c r="H96" s="562"/>
      <c r="I96" s="553">
        <f t="shared" si="7"/>
        <v>0</v>
      </c>
      <c r="J96" s="554"/>
      <c r="K96" s="554"/>
      <c r="L96" s="554"/>
      <c r="M96" s="554"/>
      <c r="N96" s="554"/>
      <c r="O96" s="554"/>
      <c r="P96" s="555"/>
      <c r="Q96" s="556">
        <f t="shared" si="11"/>
        <v>0</v>
      </c>
      <c r="R96" s="557"/>
      <c r="S96" s="558">
        <f t="shared" si="12"/>
        <v>0</v>
      </c>
      <c r="T96" s="559"/>
      <c r="U96" s="101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3"/>
      <c r="AJ96" s="70">
        <f t="shared" si="8"/>
        <v>0</v>
      </c>
      <c r="AK96" s="71" t="e">
        <f t="shared" si="10"/>
        <v>#DIV/0!</v>
      </c>
      <c r="AL96" s="473">
        <f t="shared" si="9"/>
        <v>0</v>
      </c>
      <c r="AM96" s="474"/>
      <c r="AN96" s="80"/>
      <c r="AO96" s="323" t="s">
        <v>1150</v>
      </c>
      <c r="AP96" s="323"/>
      <c r="AQ96" s="323"/>
      <c r="AR96" s="327" t="s">
        <v>926</v>
      </c>
      <c r="AS96" s="326" t="s">
        <v>1820</v>
      </c>
    </row>
    <row r="97" spans="1:45" ht="13.5" customHeight="1">
      <c r="A97" s="91"/>
      <c r="B97" s="35">
        <v>10</v>
      </c>
      <c r="C97" s="560">
        <f t="shared" si="6"/>
        <v>0</v>
      </c>
      <c r="D97" s="561"/>
      <c r="E97" s="561"/>
      <c r="F97" s="561"/>
      <c r="G97" s="561"/>
      <c r="H97" s="562"/>
      <c r="I97" s="553">
        <f t="shared" si="7"/>
        <v>0</v>
      </c>
      <c r="J97" s="554"/>
      <c r="K97" s="554"/>
      <c r="L97" s="554"/>
      <c r="M97" s="554"/>
      <c r="N97" s="554"/>
      <c r="O97" s="554"/>
      <c r="P97" s="555"/>
      <c r="Q97" s="556">
        <f t="shared" si="11"/>
        <v>0</v>
      </c>
      <c r="R97" s="557"/>
      <c r="S97" s="558">
        <f t="shared" si="12"/>
        <v>0</v>
      </c>
      <c r="T97" s="559"/>
      <c r="U97" s="101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3"/>
      <c r="AJ97" s="70">
        <f t="shared" si="8"/>
        <v>0</v>
      </c>
      <c r="AK97" s="71" t="e">
        <f t="shared" si="10"/>
        <v>#DIV/0!</v>
      </c>
      <c r="AL97" s="473">
        <f t="shared" si="9"/>
        <v>0</v>
      </c>
      <c r="AM97" s="474"/>
      <c r="AN97" s="80"/>
      <c r="AO97" s="323" t="s">
        <v>1151</v>
      </c>
      <c r="AP97" s="323"/>
      <c r="AQ97" s="323"/>
      <c r="AR97" s="327" t="s">
        <v>1821</v>
      </c>
      <c r="AS97" s="326" t="s">
        <v>1733</v>
      </c>
    </row>
    <row r="98" spans="1:45" ht="13.5" customHeight="1">
      <c r="A98" s="91"/>
      <c r="B98" s="35">
        <v>11</v>
      </c>
      <c r="C98" s="560">
        <f t="shared" si="6"/>
        <v>0</v>
      </c>
      <c r="D98" s="561"/>
      <c r="E98" s="561"/>
      <c r="F98" s="561"/>
      <c r="G98" s="561"/>
      <c r="H98" s="562"/>
      <c r="I98" s="553">
        <f t="shared" si="7"/>
        <v>0</v>
      </c>
      <c r="J98" s="554"/>
      <c r="K98" s="554"/>
      <c r="L98" s="554"/>
      <c r="M98" s="554"/>
      <c r="N98" s="554"/>
      <c r="O98" s="554"/>
      <c r="P98" s="555"/>
      <c r="Q98" s="556">
        <f t="shared" si="11"/>
        <v>0</v>
      </c>
      <c r="R98" s="557"/>
      <c r="S98" s="558">
        <f t="shared" si="12"/>
        <v>0</v>
      </c>
      <c r="T98" s="559"/>
      <c r="U98" s="101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3"/>
      <c r="AJ98" s="70">
        <f t="shared" si="8"/>
        <v>0</v>
      </c>
      <c r="AK98" s="71" t="e">
        <f t="shared" si="10"/>
        <v>#DIV/0!</v>
      </c>
      <c r="AL98" s="473">
        <f t="shared" si="9"/>
        <v>0</v>
      </c>
      <c r="AM98" s="474"/>
      <c r="AN98" s="80"/>
      <c r="AO98" s="323" t="s">
        <v>1152</v>
      </c>
      <c r="AP98" s="323"/>
      <c r="AQ98" s="323"/>
      <c r="AR98" s="327" t="s">
        <v>1822</v>
      </c>
      <c r="AS98" s="326" t="s">
        <v>1739</v>
      </c>
    </row>
    <row r="99" spans="1:45" ht="13.5" customHeight="1">
      <c r="A99" s="91"/>
      <c r="B99" s="35">
        <v>12</v>
      </c>
      <c r="C99" s="560">
        <f t="shared" si="6"/>
        <v>0</v>
      </c>
      <c r="D99" s="561"/>
      <c r="E99" s="561"/>
      <c r="F99" s="561"/>
      <c r="G99" s="561"/>
      <c r="H99" s="562"/>
      <c r="I99" s="553">
        <f t="shared" si="7"/>
        <v>0</v>
      </c>
      <c r="J99" s="554"/>
      <c r="K99" s="554"/>
      <c r="L99" s="554"/>
      <c r="M99" s="554"/>
      <c r="N99" s="554"/>
      <c r="O99" s="554"/>
      <c r="P99" s="555"/>
      <c r="Q99" s="556">
        <f t="shared" si="11"/>
        <v>0</v>
      </c>
      <c r="R99" s="557"/>
      <c r="S99" s="558">
        <f t="shared" si="12"/>
        <v>0</v>
      </c>
      <c r="T99" s="559"/>
      <c r="U99" s="101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3"/>
      <c r="AJ99" s="70">
        <f t="shared" si="8"/>
        <v>0</v>
      </c>
      <c r="AK99" s="71" t="e">
        <f t="shared" si="10"/>
        <v>#DIV/0!</v>
      </c>
      <c r="AL99" s="473">
        <f t="shared" si="9"/>
        <v>0</v>
      </c>
      <c r="AM99" s="474"/>
      <c r="AN99" s="80"/>
      <c r="AO99" s="323" t="s">
        <v>1153</v>
      </c>
      <c r="AP99" s="323"/>
      <c r="AQ99" s="323"/>
      <c r="AR99" s="327" t="s">
        <v>1823</v>
      </c>
      <c r="AS99" s="326" t="s">
        <v>1739</v>
      </c>
    </row>
    <row r="100" spans="1:45" ht="13.5" customHeight="1">
      <c r="A100" s="91"/>
      <c r="B100" s="35">
        <v>13</v>
      </c>
      <c r="C100" s="560">
        <f t="shared" si="6"/>
        <v>0</v>
      </c>
      <c r="D100" s="561"/>
      <c r="E100" s="561"/>
      <c r="F100" s="561"/>
      <c r="G100" s="561"/>
      <c r="H100" s="562"/>
      <c r="I100" s="553">
        <f t="shared" si="7"/>
        <v>0</v>
      </c>
      <c r="J100" s="554"/>
      <c r="K100" s="554"/>
      <c r="L100" s="554"/>
      <c r="M100" s="554"/>
      <c r="N100" s="554"/>
      <c r="O100" s="554"/>
      <c r="P100" s="555"/>
      <c r="Q100" s="556">
        <f t="shared" si="11"/>
        <v>0</v>
      </c>
      <c r="R100" s="557"/>
      <c r="S100" s="558">
        <f t="shared" si="12"/>
        <v>0</v>
      </c>
      <c r="T100" s="559"/>
      <c r="U100" s="101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3"/>
      <c r="AJ100" s="70">
        <f t="shared" si="8"/>
        <v>0</v>
      </c>
      <c r="AK100" s="71" t="e">
        <f t="shared" si="10"/>
        <v>#DIV/0!</v>
      </c>
      <c r="AL100" s="473">
        <f t="shared" si="9"/>
        <v>0</v>
      </c>
      <c r="AM100" s="474"/>
      <c r="AN100" s="80"/>
      <c r="AO100" s="323" t="s">
        <v>1154</v>
      </c>
      <c r="AP100" s="323"/>
      <c r="AQ100" s="323"/>
      <c r="AR100" s="327" t="s">
        <v>1824</v>
      </c>
      <c r="AS100" s="326" t="s">
        <v>1739</v>
      </c>
    </row>
    <row r="101" spans="1:45" ht="13.5" customHeight="1">
      <c r="A101" s="91"/>
      <c r="B101" s="35">
        <v>14</v>
      </c>
      <c r="C101" s="560">
        <f t="shared" si="6"/>
        <v>0</v>
      </c>
      <c r="D101" s="561"/>
      <c r="E101" s="561"/>
      <c r="F101" s="561"/>
      <c r="G101" s="561"/>
      <c r="H101" s="562"/>
      <c r="I101" s="553">
        <f t="shared" si="7"/>
        <v>0</v>
      </c>
      <c r="J101" s="554"/>
      <c r="K101" s="554"/>
      <c r="L101" s="554"/>
      <c r="M101" s="554"/>
      <c r="N101" s="554"/>
      <c r="O101" s="554"/>
      <c r="P101" s="555"/>
      <c r="Q101" s="556">
        <f t="shared" si="11"/>
        <v>0</v>
      </c>
      <c r="R101" s="557"/>
      <c r="S101" s="558">
        <f t="shared" si="12"/>
        <v>0</v>
      </c>
      <c r="T101" s="559"/>
      <c r="U101" s="101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3"/>
      <c r="AJ101" s="70">
        <f t="shared" si="8"/>
        <v>0</v>
      </c>
      <c r="AK101" s="71" t="e">
        <f t="shared" si="10"/>
        <v>#DIV/0!</v>
      </c>
      <c r="AL101" s="473">
        <f t="shared" si="9"/>
        <v>0</v>
      </c>
      <c r="AM101" s="474"/>
      <c r="AN101" s="80"/>
      <c r="AO101" s="323" t="s">
        <v>1155</v>
      </c>
      <c r="AP101" s="323"/>
      <c r="AQ101" s="323"/>
      <c r="AR101" s="327" t="s">
        <v>1825</v>
      </c>
      <c r="AS101" s="326" t="s">
        <v>1733</v>
      </c>
    </row>
    <row r="102" spans="1:45" ht="13.5" customHeight="1">
      <c r="A102" s="91"/>
      <c r="B102" s="35">
        <v>15</v>
      </c>
      <c r="C102" s="560">
        <f t="shared" si="6"/>
        <v>0</v>
      </c>
      <c r="D102" s="561"/>
      <c r="E102" s="561"/>
      <c r="F102" s="561"/>
      <c r="G102" s="561"/>
      <c r="H102" s="562"/>
      <c r="I102" s="553">
        <f t="shared" si="7"/>
        <v>0</v>
      </c>
      <c r="J102" s="554"/>
      <c r="K102" s="554"/>
      <c r="L102" s="554"/>
      <c r="M102" s="554"/>
      <c r="N102" s="554"/>
      <c r="O102" s="554"/>
      <c r="P102" s="555"/>
      <c r="Q102" s="556">
        <f t="shared" si="11"/>
        <v>0</v>
      </c>
      <c r="R102" s="557"/>
      <c r="S102" s="558">
        <f t="shared" si="12"/>
        <v>0</v>
      </c>
      <c r="T102" s="559"/>
      <c r="U102" s="101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3"/>
      <c r="AJ102" s="70">
        <f t="shared" si="8"/>
        <v>0</v>
      </c>
      <c r="AK102" s="71" t="e">
        <f t="shared" si="10"/>
        <v>#DIV/0!</v>
      </c>
      <c r="AL102" s="473">
        <f t="shared" si="9"/>
        <v>0</v>
      </c>
      <c r="AM102" s="474"/>
      <c r="AN102" s="80"/>
      <c r="AO102" s="323" t="s">
        <v>1156</v>
      </c>
      <c r="AP102" s="323"/>
      <c r="AQ102" s="323"/>
      <c r="AR102" s="327" t="s">
        <v>1826</v>
      </c>
      <c r="AS102" s="326" t="s">
        <v>1733</v>
      </c>
    </row>
    <row r="103" spans="1:45" ht="13.5" customHeight="1">
      <c r="A103" s="91"/>
      <c r="B103" s="35">
        <v>16</v>
      </c>
      <c r="C103" s="560">
        <f t="shared" si="6"/>
        <v>0</v>
      </c>
      <c r="D103" s="561"/>
      <c r="E103" s="561"/>
      <c r="F103" s="561"/>
      <c r="G103" s="561"/>
      <c r="H103" s="562"/>
      <c r="I103" s="553">
        <f t="shared" si="7"/>
        <v>0</v>
      </c>
      <c r="J103" s="554"/>
      <c r="K103" s="554"/>
      <c r="L103" s="554"/>
      <c r="M103" s="554"/>
      <c r="N103" s="554"/>
      <c r="O103" s="554"/>
      <c r="P103" s="555"/>
      <c r="Q103" s="556">
        <f t="shared" si="11"/>
        <v>0</v>
      </c>
      <c r="R103" s="557"/>
      <c r="S103" s="558">
        <f t="shared" si="12"/>
        <v>0</v>
      </c>
      <c r="T103" s="559"/>
      <c r="U103" s="101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3"/>
      <c r="AJ103" s="70">
        <f t="shared" si="8"/>
        <v>0</v>
      </c>
      <c r="AK103" s="71" t="e">
        <f t="shared" si="10"/>
        <v>#DIV/0!</v>
      </c>
      <c r="AL103" s="473">
        <f t="shared" si="9"/>
        <v>0</v>
      </c>
      <c r="AM103" s="474"/>
      <c r="AN103" s="80"/>
      <c r="AO103" s="323" t="s">
        <v>1157</v>
      </c>
      <c r="AP103" s="323"/>
      <c r="AQ103" s="323"/>
      <c r="AR103" s="327" t="s">
        <v>927</v>
      </c>
      <c r="AS103" s="326" t="s">
        <v>1827</v>
      </c>
    </row>
    <row r="104" spans="1:45" ht="13.5" customHeight="1" thickBot="1">
      <c r="A104" s="91"/>
      <c r="B104" s="36">
        <v>17</v>
      </c>
      <c r="C104" s="566">
        <f t="shared" si="6"/>
        <v>0</v>
      </c>
      <c r="D104" s="567"/>
      <c r="E104" s="567"/>
      <c r="F104" s="567"/>
      <c r="G104" s="567"/>
      <c r="H104" s="568"/>
      <c r="I104" s="569">
        <f t="shared" si="7"/>
        <v>0</v>
      </c>
      <c r="J104" s="570"/>
      <c r="K104" s="570"/>
      <c r="L104" s="570"/>
      <c r="M104" s="570"/>
      <c r="N104" s="570"/>
      <c r="O104" s="570"/>
      <c r="P104" s="571"/>
      <c r="Q104" s="572">
        <f t="shared" si="11"/>
        <v>0</v>
      </c>
      <c r="R104" s="573"/>
      <c r="S104" s="574">
        <f t="shared" si="12"/>
        <v>0</v>
      </c>
      <c r="T104" s="575"/>
      <c r="U104" s="104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6"/>
      <c r="AJ104" s="180">
        <f t="shared" si="8"/>
        <v>0</v>
      </c>
      <c r="AK104" s="71" t="e">
        <f t="shared" si="10"/>
        <v>#DIV/0!</v>
      </c>
      <c r="AL104" s="473">
        <f t="shared" si="9"/>
        <v>0</v>
      </c>
      <c r="AM104" s="474"/>
      <c r="AN104" s="80"/>
      <c r="AO104" s="323" t="s">
        <v>1158</v>
      </c>
      <c r="AP104" s="323"/>
      <c r="AQ104" s="323"/>
      <c r="AR104" s="327" t="s">
        <v>1828</v>
      </c>
      <c r="AS104" s="326" t="s">
        <v>1733</v>
      </c>
    </row>
    <row r="105" spans="1:45" ht="13.5" customHeight="1" thickTop="1">
      <c r="A105" s="91"/>
      <c r="B105" s="107"/>
      <c r="C105" s="108"/>
      <c r="D105" s="108"/>
      <c r="E105" s="108"/>
      <c r="F105" s="108"/>
      <c r="G105" s="328"/>
      <c r="H105" s="108"/>
      <c r="I105" s="85"/>
      <c r="J105" s="80"/>
      <c r="K105" s="80"/>
      <c r="L105" s="80"/>
      <c r="M105" s="80"/>
      <c r="N105" s="80"/>
      <c r="O105" s="80"/>
      <c r="P105" s="80"/>
      <c r="Q105" s="350">
        <f>SUM(Q88:R104)</f>
        <v>4050</v>
      </c>
      <c r="R105" s="350"/>
      <c r="S105" s="350">
        <f>SUM(S88:T104)</f>
        <v>3436</v>
      </c>
      <c r="T105" s="350"/>
      <c r="U105" s="351">
        <f>SUM(U88:U104)</f>
        <v>0</v>
      </c>
      <c r="V105" s="351">
        <f t="shared" ref="V105:AI105" si="13">SUM(V88:V104)</f>
        <v>0</v>
      </c>
      <c r="W105" s="351">
        <f t="shared" si="13"/>
        <v>0</v>
      </c>
      <c r="X105" s="351">
        <f t="shared" si="13"/>
        <v>0</v>
      </c>
      <c r="Y105" s="351">
        <f t="shared" si="13"/>
        <v>0</v>
      </c>
      <c r="Z105" s="351">
        <f t="shared" si="13"/>
        <v>0</v>
      </c>
      <c r="AA105" s="351">
        <f t="shared" si="13"/>
        <v>0</v>
      </c>
      <c r="AB105" s="351">
        <f t="shared" si="13"/>
        <v>0</v>
      </c>
      <c r="AC105" s="351">
        <f t="shared" si="13"/>
        <v>0</v>
      </c>
      <c r="AD105" s="351">
        <f t="shared" si="13"/>
        <v>0</v>
      </c>
      <c r="AE105" s="351">
        <f t="shared" si="13"/>
        <v>0</v>
      </c>
      <c r="AF105" s="351">
        <f t="shared" si="13"/>
        <v>0</v>
      </c>
      <c r="AG105" s="351">
        <f t="shared" si="13"/>
        <v>0</v>
      </c>
      <c r="AH105" s="351">
        <f t="shared" si="13"/>
        <v>0</v>
      </c>
      <c r="AI105" s="351">
        <f t="shared" si="13"/>
        <v>0</v>
      </c>
      <c r="AJ105" s="350">
        <f>SUM(AJ88:AJ104)</f>
        <v>614</v>
      </c>
      <c r="AK105" s="352"/>
      <c r="AL105" s="352">
        <f>SUM(AL88:AM104)</f>
        <v>3436</v>
      </c>
      <c r="AM105" s="352"/>
      <c r="AN105" s="80"/>
      <c r="AO105" s="323" t="s">
        <v>1159</v>
      </c>
      <c r="AP105" s="323"/>
      <c r="AQ105" s="323"/>
      <c r="AR105" s="327" t="s">
        <v>1829</v>
      </c>
      <c r="AS105" s="326" t="s">
        <v>1733</v>
      </c>
    </row>
    <row r="106" spans="1:45" ht="13.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80"/>
      <c r="Q106" s="353"/>
      <c r="R106" s="353"/>
      <c r="S106" s="354"/>
      <c r="T106" s="354"/>
      <c r="U106" s="354">
        <f>U105+'ANEXO 1'!U146+'ANEXO 2'!U148+'ANEXO 3'!U148+'ANEXO 4'!U148+'ANEXO 5'!U148</f>
        <v>0</v>
      </c>
      <c r="V106" s="354">
        <f>V105+'ANEXO 1'!V146+'ANEXO 2'!V148+'ANEXO 3'!V148+'ANEXO 4'!V148+'ANEXO 5'!V148</f>
        <v>0</v>
      </c>
      <c r="W106" s="354">
        <f>W105+'ANEXO 1'!W146+'ANEXO 2'!W148+'ANEXO 3'!W148+'ANEXO 4'!W148+'ANEXO 5'!W148</f>
        <v>0</v>
      </c>
      <c r="X106" s="354">
        <f>X105+'ANEXO 1'!X146+'ANEXO 2'!X148+'ANEXO 3'!X148+'ANEXO 4'!X148+'ANEXO 5'!X148</f>
        <v>0</v>
      </c>
      <c r="Y106" s="354">
        <f>Y105+'ANEXO 1'!Y146+'ANEXO 2'!Y148+'ANEXO 3'!Y148+'ANEXO 4'!Y148+'ANEXO 5'!Y148</f>
        <v>0</v>
      </c>
      <c r="Z106" s="354">
        <f>Z105+'ANEXO 1'!Z146+'ANEXO 2'!Z148+'ANEXO 3'!Z148+'ANEXO 4'!Z148+'ANEXO 5'!Z148</f>
        <v>0</v>
      </c>
      <c r="AA106" s="354">
        <f>AA105+'ANEXO 1'!AA146+'ANEXO 2'!AA148+'ANEXO 3'!AA148+'ANEXO 4'!AA148+'ANEXO 5'!AA148</f>
        <v>0</v>
      </c>
      <c r="AB106" s="354">
        <f>AB105+'ANEXO 1'!AB146+'ANEXO 2'!AB148+'ANEXO 3'!AB148+'ANEXO 4'!AB148+'ANEXO 5'!AB148</f>
        <v>0</v>
      </c>
      <c r="AC106" s="354">
        <f>AC105+'ANEXO 1'!AC146+'ANEXO 2'!AC148+'ANEXO 3'!AC148+'ANEXO 4'!AC148+'ANEXO 5'!AC148</f>
        <v>0</v>
      </c>
      <c r="AD106" s="354">
        <f>AD105+'ANEXO 1'!AD146+'ANEXO 2'!AD148+'ANEXO 3'!AD148+'ANEXO 4'!AD148+'ANEXO 5'!AD148</f>
        <v>0</v>
      </c>
      <c r="AE106" s="354">
        <f>AE105+'ANEXO 1'!AE146+'ANEXO 2'!AE148+'ANEXO 3'!AE148+'ANEXO 4'!AE148+'ANEXO 5'!AE148</f>
        <v>0</v>
      </c>
      <c r="AF106" s="354">
        <f>AF105+'ANEXO 1'!AF146+'ANEXO 2'!AF148+'ANEXO 3'!AF148+'ANEXO 4'!AF148+'ANEXO 5'!AF148</f>
        <v>0</v>
      </c>
      <c r="AG106" s="354">
        <f>AG105+'ANEXO 1'!AG146+'ANEXO 2'!AG148+'ANEXO 3'!AG148+'ANEXO 4'!AG148+'ANEXO 5'!AG148</f>
        <v>0</v>
      </c>
      <c r="AH106" s="354">
        <f>AH105+'ANEXO 1'!AH146+'ANEXO 2'!AH148+'ANEXO 3'!AH148+'ANEXO 4'!AH148+'ANEXO 5'!AH148</f>
        <v>0</v>
      </c>
      <c r="AI106" s="354">
        <f>AI105+'ANEXO 1'!AI146+'ANEXO 2'!AI148+'ANEXO 3'!AI148+'ANEXO 4'!AI148+'ANEXO 5'!AI148</f>
        <v>0</v>
      </c>
      <c r="AJ106" s="355"/>
      <c r="AK106" s="355"/>
      <c r="AL106" s="354"/>
      <c r="AM106" s="354"/>
      <c r="AN106" s="80"/>
      <c r="AO106" s="323" t="s">
        <v>1160</v>
      </c>
      <c r="AP106" s="323"/>
      <c r="AQ106" s="323"/>
      <c r="AR106" s="327" t="s">
        <v>1830</v>
      </c>
      <c r="AS106" s="326" t="s">
        <v>1739</v>
      </c>
    </row>
    <row r="107" spans="1:45" ht="13.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80"/>
      <c r="Q107" s="80"/>
      <c r="R107" s="80"/>
      <c r="S107" s="80"/>
      <c r="T107" s="80"/>
      <c r="U107" s="80"/>
      <c r="V107" s="80"/>
      <c r="W107" s="80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0"/>
      <c r="AM107" s="80"/>
      <c r="AN107" s="80"/>
      <c r="AO107" s="323" t="s">
        <v>1161</v>
      </c>
      <c r="AP107" s="323"/>
      <c r="AQ107" s="323"/>
      <c r="AR107" s="327" t="s">
        <v>1831</v>
      </c>
      <c r="AS107" s="326" t="s">
        <v>1739</v>
      </c>
    </row>
    <row r="108" spans="1:45" ht="13.5" customHeight="1">
      <c r="A108" s="728" t="s">
        <v>739</v>
      </c>
      <c r="B108" s="728"/>
      <c r="C108" s="728"/>
      <c r="D108" s="728"/>
      <c r="E108" s="728"/>
      <c r="F108" s="728"/>
      <c r="G108" s="728"/>
      <c r="H108" s="728"/>
      <c r="I108" s="728"/>
      <c r="J108" s="728"/>
      <c r="K108" s="728"/>
      <c r="L108" s="728"/>
      <c r="M108" s="728"/>
      <c r="N108" s="728"/>
      <c r="O108" s="728"/>
      <c r="P108" s="728"/>
      <c r="Q108" s="728"/>
      <c r="R108" s="728"/>
      <c r="S108" s="728"/>
      <c r="T108" s="728"/>
      <c r="U108" s="728"/>
      <c r="V108" s="728"/>
      <c r="W108" s="728"/>
      <c r="X108" s="728"/>
      <c r="Y108" s="728"/>
      <c r="Z108" s="728"/>
      <c r="AA108" s="728"/>
      <c r="AB108" s="728"/>
      <c r="AC108" s="728"/>
      <c r="AD108" s="728"/>
      <c r="AE108" s="728"/>
      <c r="AF108" s="728"/>
      <c r="AG108" s="728"/>
      <c r="AH108" s="728"/>
      <c r="AI108" s="728"/>
      <c r="AJ108" s="728"/>
      <c r="AK108" s="728"/>
      <c r="AL108" s="728"/>
      <c r="AM108" s="728"/>
      <c r="AN108" s="728"/>
      <c r="AO108" s="323" t="s">
        <v>1162</v>
      </c>
      <c r="AP108" s="323"/>
      <c r="AQ108" s="323"/>
      <c r="AR108" s="327" t="s">
        <v>1832</v>
      </c>
      <c r="AS108" s="326" t="s">
        <v>1739</v>
      </c>
    </row>
    <row r="109" spans="1:45" ht="13.5" customHeight="1">
      <c r="A109" s="728"/>
      <c r="B109" s="728"/>
      <c r="C109" s="728"/>
      <c r="D109" s="728"/>
      <c r="E109" s="728"/>
      <c r="F109" s="728"/>
      <c r="G109" s="728"/>
      <c r="H109" s="728"/>
      <c r="I109" s="728"/>
      <c r="J109" s="728"/>
      <c r="K109" s="728"/>
      <c r="L109" s="728"/>
      <c r="M109" s="728"/>
      <c r="N109" s="728"/>
      <c r="O109" s="728"/>
      <c r="P109" s="728"/>
      <c r="Q109" s="728"/>
      <c r="R109" s="728"/>
      <c r="S109" s="728"/>
      <c r="T109" s="728"/>
      <c r="U109" s="728"/>
      <c r="V109" s="728"/>
      <c r="W109" s="728"/>
      <c r="X109" s="728"/>
      <c r="Y109" s="728"/>
      <c r="Z109" s="728"/>
      <c r="AA109" s="728"/>
      <c r="AB109" s="728"/>
      <c r="AC109" s="728"/>
      <c r="AD109" s="728"/>
      <c r="AE109" s="728"/>
      <c r="AF109" s="728"/>
      <c r="AG109" s="728"/>
      <c r="AH109" s="728"/>
      <c r="AI109" s="728"/>
      <c r="AJ109" s="728"/>
      <c r="AK109" s="728"/>
      <c r="AL109" s="728"/>
      <c r="AM109" s="728"/>
      <c r="AN109" s="728"/>
      <c r="AO109" s="323" t="s">
        <v>1163</v>
      </c>
      <c r="AP109" s="323"/>
      <c r="AQ109" s="323"/>
      <c r="AR109" s="327" t="s">
        <v>1833</v>
      </c>
      <c r="AS109" s="326" t="s">
        <v>1739</v>
      </c>
    </row>
    <row r="110" spans="1:45" ht="13.5" customHeight="1">
      <c r="A110" s="728"/>
      <c r="B110" s="728"/>
      <c r="C110" s="728"/>
      <c r="D110" s="728"/>
      <c r="E110" s="728"/>
      <c r="F110" s="728"/>
      <c r="G110" s="728"/>
      <c r="H110" s="728"/>
      <c r="I110" s="728"/>
      <c r="J110" s="728"/>
      <c r="K110" s="728"/>
      <c r="L110" s="728"/>
      <c r="M110" s="728"/>
      <c r="N110" s="728"/>
      <c r="O110" s="728"/>
      <c r="P110" s="728"/>
      <c r="Q110" s="728"/>
      <c r="R110" s="728"/>
      <c r="S110" s="728"/>
      <c r="T110" s="728"/>
      <c r="U110" s="728"/>
      <c r="V110" s="728"/>
      <c r="W110" s="728"/>
      <c r="X110" s="728"/>
      <c r="Y110" s="728"/>
      <c r="Z110" s="728"/>
      <c r="AA110" s="728"/>
      <c r="AB110" s="728"/>
      <c r="AC110" s="728"/>
      <c r="AD110" s="728"/>
      <c r="AE110" s="728"/>
      <c r="AF110" s="728"/>
      <c r="AG110" s="728"/>
      <c r="AH110" s="728"/>
      <c r="AI110" s="728"/>
      <c r="AJ110" s="728"/>
      <c r="AK110" s="728"/>
      <c r="AL110" s="728"/>
      <c r="AM110" s="728"/>
      <c r="AN110" s="728"/>
      <c r="AO110" s="323" t="s">
        <v>1164</v>
      </c>
      <c r="AP110" s="323"/>
      <c r="AQ110" s="323"/>
      <c r="AR110" s="327" t="s">
        <v>1834</v>
      </c>
      <c r="AS110" s="326" t="s">
        <v>1733</v>
      </c>
    </row>
    <row r="111" spans="1:45" ht="13.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80"/>
      <c r="Q111" s="80"/>
      <c r="R111" s="80"/>
      <c r="S111" s="80"/>
      <c r="T111" s="80"/>
      <c r="U111" s="80"/>
      <c r="V111" s="80"/>
      <c r="W111" s="80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N111" s="81"/>
      <c r="AO111" s="323" t="s">
        <v>1165</v>
      </c>
      <c r="AP111" s="323"/>
      <c r="AQ111" s="323"/>
      <c r="AR111" s="327" t="s">
        <v>1835</v>
      </c>
      <c r="AS111" s="326" t="s">
        <v>1733</v>
      </c>
    </row>
    <row r="112" spans="1:45" ht="13.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80"/>
      <c r="Q112" s="80"/>
      <c r="R112" s="80"/>
      <c r="S112" s="80"/>
      <c r="T112" s="91"/>
      <c r="U112" s="91"/>
      <c r="V112" s="91"/>
      <c r="W112" s="91"/>
      <c r="X112" s="94"/>
      <c r="Y112" s="94"/>
      <c r="Z112" s="94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N112" s="81"/>
      <c r="AO112" s="323" t="s">
        <v>1166</v>
      </c>
      <c r="AP112" s="323"/>
      <c r="AQ112" s="323"/>
      <c r="AR112" s="327" t="s">
        <v>1836</v>
      </c>
      <c r="AS112" s="326" t="s">
        <v>1733</v>
      </c>
    </row>
    <row r="113" spans="1:45" ht="13.5" customHeight="1">
      <c r="A113" s="356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80"/>
      <c r="Q113" s="80"/>
      <c r="R113" s="80"/>
      <c r="S113" s="80"/>
      <c r="T113" s="91"/>
      <c r="U113" s="91"/>
      <c r="V113" s="91"/>
      <c r="W113" s="91"/>
      <c r="X113" s="94"/>
      <c r="Y113" s="94"/>
      <c r="Z113" s="94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O113" s="323" t="s">
        <v>1167</v>
      </c>
      <c r="AP113" s="323"/>
      <c r="AQ113" s="323"/>
      <c r="AR113" s="327" t="s">
        <v>1837</v>
      </c>
      <c r="AS113" s="326" t="s">
        <v>1733</v>
      </c>
    </row>
    <row r="114" spans="1:45" ht="13.5" customHeight="1">
      <c r="A114" s="356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356"/>
      <c r="U114" s="356"/>
      <c r="V114" s="356"/>
      <c r="W114" s="356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O114" s="323" t="s">
        <v>1168</v>
      </c>
      <c r="AP114" s="323"/>
      <c r="AQ114" s="323"/>
      <c r="AR114" s="327" t="s">
        <v>1838</v>
      </c>
      <c r="AS114" s="326" t="s">
        <v>1733</v>
      </c>
    </row>
    <row r="115" spans="1:45" ht="13.5" customHeight="1">
      <c r="A115" s="356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356"/>
      <c r="U115" s="356"/>
      <c r="V115" s="356"/>
      <c r="W115" s="356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O115" s="323" t="s">
        <v>1169</v>
      </c>
      <c r="AP115" s="323"/>
      <c r="AQ115" s="323"/>
      <c r="AR115" s="327" t="s">
        <v>1839</v>
      </c>
      <c r="AS115" s="326" t="s">
        <v>1733</v>
      </c>
    </row>
    <row r="116" spans="1:45" ht="13.5" customHeight="1">
      <c r="A116" s="356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356"/>
      <c r="U116" s="356"/>
      <c r="V116" s="356"/>
      <c r="W116" s="356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O116" s="323" t="s">
        <v>1170</v>
      </c>
      <c r="AP116" s="323"/>
      <c r="AQ116" s="323"/>
      <c r="AR116" s="327" t="s">
        <v>1840</v>
      </c>
      <c r="AS116" s="326" t="s">
        <v>1733</v>
      </c>
    </row>
    <row r="117" spans="1:45" ht="13.5" customHeight="1">
      <c r="A117" s="356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356"/>
      <c r="U117" s="356"/>
      <c r="V117" s="356"/>
      <c r="W117" s="356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O117" s="323" t="s">
        <v>1171</v>
      </c>
      <c r="AP117" s="323"/>
      <c r="AQ117" s="323"/>
      <c r="AR117" s="327" t="s">
        <v>1841</v>
      </c>
      <c r="AS117" s="326" t="s">
        <v>1733</v>
      </c>
    </row>
    <row r="118" spans="1:45" ht="13.5" customHeight="1">
      <c r="A118" s="356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O118" s="323" t="s">
        <v>1172</v>
      </c>
      <c r="AP118" s="323"/>
      <c r="AQ118" s="323"/>
      <c r="AR118" s="327" t="s">
        <v>1842</v>
      </c>
      <c r="AS118" s="326" t="s">
        <v>1733</v>
      </c>
    </row>
    <row r="119" spans="1:45" ht="13.5" customHeight="1">
      <c r="A119" s="356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O119" s="323" t="s">
        <v>1173</v>
      </c>
      <c r="AP119" s="323"/>
      <c r="AQ119" s="323"/>
      <c r="AR119" s="327" t="s">
        <v>1843</v>
      </c>
      <c r="AS119" s="326" t="s">
        <v>1733</v>
      </c>
    </row>
    <row r="120" spans="1:45" ht="13.5" customHeight="1">
      <c r="A120" s="356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120"/>
      <c r="Y120" s="120"/>
      <c r="Z120" s="120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O120" s="323" t="s">
        <v>1174</v>
      </c>
      <c r="AP120" s="323"/>
      <c r="AQ120" s="323"/>
      <c r="AR120" s="327" t="s">
        <v>1844</v>
      </c>
      <c r="AS120" s="326" t="s">
        <v>1733</v>
      </c>
    </row>
    <row r="121" spans="1:45" ht="13.5" customHeight="1">
      <c r="A121" s="356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O121" s="323" t="s">
        <v>1175</v>
      </c>
      <c r="AP121" s="323"/>
      <c r="AQ121" s="323"/>
      <c r="AR121" s="327" t="s">
        <v>1845</v>
      </c>
      <c r="AS121" s="326" t="s">
        <v>1733</v>
      </c>
    </row>
    <row r="122" spans="1:45" ht="13.5" customHeight="1">
      <c r="A122" s="356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7"/>
      <c r="Y122" s="357"/>
      <c r="Z122" s="357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O122" s="323" t="s">
        <v>1176</v>
      </c>
      <c r="AP122" s="323"/>
      <c r="AQ122" s="323"/>
      <c r="AR122" s="327" t="s">
        <v>1846</v>
      </c>
      <c r="AS122" s="326" t="s">
        <v>1733</v>
      </c>
    </row>
    <row r="123" spans="1:45" ht="13.5" customHeight="1">
      <c r="A123" s="356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8"/>
      <c r="Y123" s="358"/>
      <c r="Z123" s="358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O123" s="323" t="s">
        <v>1177</v>
      </c>
      <c r="AP123" s="323"/>
      <c r="AQ123" s="323"/>
      <c r="AR123" s="327" t="s">
        <v>1847</v>
      </c>
      <c r="AS123" s="326" t="s">
        <v>1733</v>
      </c>
    </row>
    <row r="124" spans="1:45" ht="13.5" customHeight="1">
      <c r="A124" s="356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8"/>
      <c r="Y124" s="358"/>
      <c r="Z124" s="358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O124" s="323" t="s">
        <v>1178</v>
      </c>
      <c r="AP124" s="323"/>
      <c r="AQ124" s="323"/>
      <c r="AR124" s="327" t="s">
        <v>1848</v>
      </c>
      <c r="AS124" s="326" t="s">
        <v>1733</v>
      </c>
    </row>
    <row r="125" spans="1:45" ht="13.5" customHeight="1">
      <c r="A125" s="356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8"/>
      <c r="Y125" s="358"/>
      <c r="Z125" s="358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O125" s="323" t="s">
        <v>1179</v>
      </c>
      <c r="AP125" s="323"/>
      <c r="AQ125" s="323"/>
      <c r="AR125" s="327" t="s">
        <v>1849</v>
      </c>
      <c r="AS125" s="326" t="s">
        <v>1733</v>
      </c>
    </row>
    <row r="126" spans="1:45" ht="13.5" customHeight="1">
      <c r="A126" s="356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8"/>
      <c r="Y126" s="358"/>
      <c r="Z126" s="358"/>
      <c r="AA126" s="357"/>
      <c r="AB126" s="357"/>
      <c r="AC126" s="357"/>
      <c r="AD126" s="357"/>
      <c r="AE126" s="357"/>
      <c r="AF126" s="357"/>
      <c r="AG126" s="357"/>
      <c r="AH126" s="357"/>
      <c r="AI126" s="357"/>
      <c r="AJ126" s="357"/>
      <c r="AK126" s="357"/>
      <c r="AO126" s="323" t="s">
        <v>1180</v>
      </c>
      <c r="AP126" s="323"/>
      <c r="AQ126" s="323"/>
      <c r="AR126" s="327" t="s">
        <v>1850</v>
      </c>
      <c r="AS126" s="326" t="s">
        <v>1733</v>
      </c>
    </row>
    <row r="127" spans="1:45" ht="13.5" customHeight="1">
      <c r="A127" s="356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8"/>
      <c r="Y127" s="358"/>
      <c r="Z127" s="358"/>
      <c r="AA127" s="358"/>
      <c r="AB127" s="358"/>
      <c r="AC127" s="358"/>
      <c r="AD127" s="358"/>
      <c r="AE127" s="358"/>
      <c r="AF127" s="358"/>
      <c r="AG127" s="358"/>
      <c r="AH127" s="358"/>
      <c r="AI127" s="358"/>
      <c r="AJ127" s="358"/>
      <c r="AK127" s="358"/>
      <c r="AO127" s="323" t="s">
        <v>1181</v>
      </c>
      <c r="AP127" s="323"/>
      <c r="AQ127" s="323"/>
      <c r="AR127" s="327" t="s">
        <v>1851</v>
      </c>
      <c r="AS127" s="326" t="s">
        <v>1733</v>
      </c>
    </row>
    <row r="128" spans="1:45" ht="13.5" customHeight="1">
      <c r="A128" s="356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8"/>
      <c r="Y128" s="358"/>
      <c r="Z128" s="358"/>
      <c r="AA128" s="358"/>
      <c r="AB128" s="358"/>
      <c r="AC128" s="358"/>
      <c r="AD128" s="358"/>
      <c r="AE128" s="358"/>
      <c r="AF128" s="358"/>
      <c r="AG128" s="358"/>
      <c r="AH128" s="358"/>
      <c r="AI128" s="358"/>
      <c r="AJ128" s="358"/>
      <c r="AK128" s="358"/>
      <c r="AO128" s="323" t="s">
        <v>1182</v>
      </c>
      <c r="AP128" s="323"/>
      <c r="AQ128" s="323"/>
      <c r="AR128" s="327" t="s">
        <v>1852</v>
      </c>
      <c r="AS128" s="326" t="s">
        <v>1733</v>
      </c>
    </row>
    <row r="129" spans="1:45" ht="13.5" customHeight="1">
      <c r="A129" s="356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8"/>
      <c r="Y129" s="358"/>
      <c r="Z129" s="358"/>
      <c r="AA129" s="358"/>
      <c r="AB129" s="358"/>
      <c r="AC129" s="358"/>
      <c r="AD129" s="358"/>
      <c r="AE129" s="358"/>
      <c r="AF129" s="358"/>
      <c r="AG129" s="358"/>
      <c r="AH129" s="358"/>
      <c r="AI129" s="358"/>
      <c r="AJ129" s="358"/>
      <c r="AK129" s="358"/>
      <c r="AO129" s="323" t="s">
        <v>1183</v>
      </c>
      <c r="AP129" s="323"/>
      <c r="AQ129" s="323"/>
      <c r="AR129" s="327" t="s">
        <v>1853</v>
      </c>
      <c r="AS129" s="326" t="s">
        <v>1733</v>
      </c>
    </row>
    <row r="130" spans="1:45" ht="13.5" customHeight="1">
      <c r="A130" s="356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8"/>
      <c r="Y130" s="358"/>
      <c r="Z130" s="358"/>
      <c r="AA130" s="358"/>
      <c r="AB130" s="358"/>
      <c r="AC130" s="358"/>
      <c r="AD130" s="358"/>
      <c r="AE130" s="358"/>
      <c r="AF130" s="358"/>
      <c r="AG130" s="358"/>
      <c r="AH130" s="358"/>
      <c r="AI130" s="358"/>
      <c r="AJ130" s="358"/>
      <c r="AK130" s="358"/>
      <c r="AO130" s="323" t="s">
        <v>1184</v>
      </c>
      <c r="AP130" s="323"/>
      <c r="AQ130" s="323"/>
      <c r="AR130" s="327" t="s">
        <v>1854</v>
      </c>
      <c r="AS130" s="326" t="s">
        <v>1733</v>
      </c>
    </row>
    <row r="131" spans="1:45" ht="13.5" customHeight="1">
      <c r="A131" s="356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8"/>
      <c r="Y131" s="358"/>
      <c r="Z131" s="358"/>
      <c r="AA131" s="358"/>
      <c r="AB131" s="358"/>
      <c r="AC131" s="358"/>
      <c r="AD131" s="358"/>
      <c r="AE131" s="358"/>
      <c r="AF131" s="358"/>
      <c r="AG131" s="358"/>
      <c r="AH131" s="358"/>
      <c r="AI131" s="358"/>
      <c r="AJ131" s="358"/>
      <c r="AK131" s="358"/>
      <c r="AO131" s="323" t="s">
        <v>1185</v>
      </c>
      <c r="AP131" s="323"/>
      <c r="AQ131" s="323"/>
      <c r="AR131" s="327" t="s">
        <v>1855</v>
      </c>
      <c r="AS131" s="326" t="s">
        <v>1733</v>
      </c>
    </row>
    <row r="132" spans="1:45" ht="13.5" customHeight="1">
      <c r="A132" s="356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8"/>
      <c r="Y132" s="358"/>
      <c r="Z132" s="358"/>
      <c r="AA132" s="358"/>
      <c r="AB132" s="358"/>
      <c r="AC132" s="358"/>
      <c r="AD132" s="358"/>
      <c r="AE132" s="358"/>
      <c r="AF132" s="358"/>
      <c r="AG132" s="358"/>
      <c r="AH132" s="358"/>
      <c r="AI132" s="358"/>
      <c r="AJ132" s="358"/>
      <c r="AK132" s="358"/>
      <c r="AO132" s="323" t="s">
        <v>1186</v>
      </c>
      <c r="AP132" s="323"/>
      <c r="AQ132" s="323"/>
      <c r="AR132" s="327" t="s">
        <v>1856</v>
      </c>
      <c r="AS132" s="326" t="s">
        <v>1733</v>
      </c>
    </row>
    <row r="133" spans="1:45" ht="13.5" customHeight="1">
      <c r="A133" s="356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8"/>
      <c r="Y133" s="358"/>
      <c r="Z133" s="358"/>
      <c r="AA133" s="358"/>
      <c r="AB133" s="358"/>
      <c r="AC133" s="358"/>
      <c r="AD133" s="358"/>
      <c r="AE133" s="358"/>
      <c r="AF133" s="358"/>
      <c r="AG133" s="358"/>
      <c r="AH133" s="358"/>
      <c r="AI133" s="358"/>
      <c r="AJ133" s="358"/>
      <c r="AK133" s="358"/>
      <c r="AO133" s="323" t="s">
        <v>1187</v>
      </c>
      <c r="AP133" s="323"/>
      <c r="AQ133" s="323"/>
      <c r="AR133" s="327" t="s">
        <v>1857</v>
      </c>
      <c r="AS133" s="326" t="s">
        <v>1733</v>
      </c>
    </row>
    <row r="134" spans="1:45" ht="13.5" customHeight="1">
      <c r="A134" s="356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8"/>
      <c r="Y134" s="358"/>
      <c r="Z134" s="358"/>
      <c r="AA134" s="358"/>
      <c r="AB134" s="358"/>
      <c r="AC134" s="358"/>
      <c r="AD134" s="358"/>
      <c r="AE134" s="358"/>
      <c r="AF134" s="358"/>
      <c r="AG134" s="358"/>
      <c r="AH134" s="358"/>
      <c r="AI134" s="358"/>
      <c r="AJ134" s="358"/>
      <c r="AK134" s="358"/>
      <c r="AO134" s="323" t="s">
        <v>1188</v>
      </c>
      <c r="AP134" s="323"/>
      <c r="AQ134" s="323"/>
      <c r="AR134" s="327" t="s">
        <v>1028</v>
      </c>
      <c r="AS134" s="326" t="s">
        <v>1858</v>
      </c>
    </row>
    <row r="135" spans="1:45" ht="13.5" customHeight="1">
      <c r="A135" s="356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8"/>
      <c r="Y135" s="358"/>
      <c r="Z135" s="358"/>
      <c r="AA135" s="358"/>
      <c r="AB135" s="358"/>
      <c r="AC135" s="358"/>
      <c r="AD135" s="358"/>
      <c r="AE135" s="358"/>
      <c r="AF135" s="358"/>
      <c r="AG135" s="358"/>
      <c r="AH135" s="358"/>
      <c r="AI135" s="358"/>
      <c r="AJ135" s="358"/>
      <c r="AK135" s="358"/>
      <c r="AO135" s="323" t="s">
        <v>1189</v>
      </c>
      <c r="AP135" s="323"/>
      <c r="AQ135" s="323"/>
      <c r="AR135" s="327" t="s">
        <v>1859</v>
      </c>
      <c r="AS135" s="326" t="s">
        <v>1733</v>
      </c>
    </row>
    <row r="136" spans="1:45" ht="13.5" customHeight="1">
      <c r="A136" s="356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9"/>
      <c r="X136" s="358"/>
      <c r="Y136" s="358"/>
      <c r="Z136" s="358"/>
      <c r="AA136" s="358"/>
      <c r="AB136" s="358"/>
      <c r="AC136" s="358"/>
      <c r="AD136" s="358"/>
      <c r="AE136" s="358"/>
      <c r="AF136" s="358"/>
      <c r="AG136" s="358"/>
      <c r="AH136" s="358"/>
      <c r="AI136" s="358"/>
      <c r="AJ136" s="358"/>
      <c r="AK136" s="358"/>
      <c r="AO136" s="323" t="s">
        <v>1190</v>
      </c>
      <c r="AP136" s="323"/>
      <c r="AQ136" s="323"/>
      <c r="AR136" s="327" t="s">
        <v>1860</v>
      </c>
      <c r="AS136" s="326" t="s">
        <v>1733</v>
      </c>
    </row>
    <row r="137" spans="1:45" ht="13.5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9"/>
      <c r="U137" s="359"/>
      <c r="V137" s="359"/>
      <c r="W137" s="359"/>
      <c r="X137" s="358"/>
      <c r="Y137" s="358"/>
      <c r="Z137" s="358"/>
      <c r="AA137" s="358"/>
      <c r="AB137" s="358"/>
      <c r="AC137" s="358"/>
      <c r="AD137" s="358"/>
      <c r="AE137" s="358"/>
      <c r="AF137" s="358"/>
      <c r="AG137" s="358"/>
      <c r="AH137" s="358"/>
      <c r="AI137" s="358"/>
      <c r="AJ137" s="358"/>
      <c r="AK137" s="358"/>
      <c r="AO137" s="323" t="s">
        <v>1191</v>
      </c>
      <c r="AP137" s="323"/>
      <c r="AQ137" s="323"/>
      <c r="AR137" s="327" t="s">
        <v>1861</v>
      </c>
      <c r="AS137" s="326" t="s">
        <v>1733</v>
      </c>
    </row>
    <row r="138" spans="1:45" ht="13.5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9"/>
      <c r="U138" s="359"/>
      <c r="V138" s="359"/>
      <c r="W138" s="359"/>
      <c r="X138" s="358"/>
      <c r="Y138" s="358"/>
      <c r="Z138" s="358"/>
      <c r="AA138" s="358"/>
      <c r="AB138" s="358"/>
      <c r="AC138" s="358"/>
      <c r="AD138" s="358"/>
      <c r="AE138" s="358"/>
      <c r="AF138" s="358"/>
      <c r="AG138" s="358"/>
      <c r="AH138" s="358"/>
      <c r="AI138" s="358"/>
      <c r="AJ138" s="358"/>
      <c r="AK138" s="358"/>
      <c r="AO138" s="323" t="s">
        <v>1192</v>
      </c>
      <c r="AP138" s="323"/>
      <c r="AQ138" s="323"/>
      <c r="AR138" s="327" t="s">
        <v>1862</v>
      </c>
      <c r="AS138" s="326" t="s">
        <v>1733</v>
      </c>
    </row>
    <row r="139" spans="1:45" ht="13.5" customHeight="1">
      <c r="A139" s="359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9"/>
      <c r="U139" s="359"/>
      <c r="V139" s="359"/>
      <c r="W139" s="359"/>
      <c r="X139" s="358"/>
      <c r="Y139" s="358"/>
      <c r="Z139" s="358"/>
      <c r="AA139" s="358"/>
      <c r="AB139" s="358"/>
      <c r="AC139" s="358"/>
      <c r="AD139" s="358"/>
      <c r="AE139" s="358"/>
      <c r="AF139" s="358"/>
      <c r="AG139" s="358"/>
      <c r="AH139" s="358"/>
      <c r="AI139" s="358"/>
      <c r="AJ139" s="358"/>
      <c r="AK139" s="358"/>
      <c r="AO139" s="323" t="s">
        <v>1193</v>
      </c>
      <c r="AP139" s="323"/>
      <c r="AQ139" s="323"/>
      <c r="AR139" s="327" t="s">
        <v>1863</v>
      </c>
      <c r="AS139" s="326" t="s">
        <v>1733</v>
      </c>
    </row>
    <row r="140" spans="1:45" ht="13.5" customHeight="1">
      <c r="A140" s="359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9"/>
      <c r="U140" s="359"/>
      <c r="V140" s="359"/>
      <c r="W140" s="359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8"/>
      <c r="AJ140" s="358"/>
      <c r="AK140" s="358"/>
      <c r="AO140" s="323" t="s">
        <v>1194</v>
      </c>
      <c r="AP140" s="323"/>
      <c r="AQ140" s="323"/>
      <c r="AR140" s="327" t="s">
        <v>1864</v>
      </c>
      <c r="AS140" s="326" t="s">
        <v>1733</v>
      </c>
    </row>
    <row r="141" spans="1:45" ht="13.5" customHeight="1">
      <c r="A141" s="359"/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O141" s="323" t="s">
        <v>1195</v>
      </c>
      <c r="AP141" s="323"/>
      <c r="AQ141" s="323"/>
      <c r="AR141" s="327" t="s">
        <v>1865</v>
      </c>
      <c r="AS141" s="326" t="s">
        <v>1733</v>
      </c>
    </row>
    <row r="142" spans="1:45" ht="13.5" customHeight="1">
      <c r="A142" s="359"/>
      <c r="B142" s="359"/>
      <c r="C142" s="359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8"/>
      <c r="Y142" s="358"/>
      <c r="Z142" s="358"/>
      <c r="AA142" s="358"/>
      <c r="AB142" s="358"/>
      <c r="AC142" s="358"/>
      <c r="AD142" s="358"/>
      <c r="AE142" s="358"/>
      <c r="AF142" s="358"/>
      <c r="AG142" s="358"/>
      <c r="AH142" s="358"/>
      <c r="AI142" s="358"/>
      <c r="AJ142" s="358"/>
      <c r="AK142" s="358"/>
      <c r="AO142" s="323" t="s">
        <v>1196</v>
      </c>
      <c r="AP142" s="323"/>
      <c r="AQ142" s="323"/>
      <c r="AR142" s="327" t="s">
        <v>1866</v>
      </c>
      <c r="AS142" s="326" t="s">
        <v>1733</v>
      </c>
    </row>
    <row r="143" spans="1:45" ht="13.5" customHeight="1">
      <c r="A143" s="359"/>
      <c r="B143" s="359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10"/>
      <c r="X143" s="358"/>
      <c r="Y143" s="358"/>
      <c r="Z143" s="358"/>
      <c r="AA143" s="358"/>
      <c r="AB143" s="358"/>
      <c r="AC143" s="358"/>
      <c r="AD143" s="358"/>
      <c r="AE143" s="358"/>
      <c r="AF143" s="358"/>
      <c r="AG143" s="358"/>
      <c r="AH143" s="358"/>
      <c r="AI143" s="358"/>
      <c r="AJ143" s="358"/>
      <c r="AK143" s="358"/>
      <c r="AO143" s="323" t="s">
        <v>1197</v>
      </c>
      <c r="AP143" s="323"/>
      <c r="AQ143" s="323"/>
      <c r="AR143" s="327" t="s">
        <v>1867</v>
      </c>
      <c r="AS143" s="326" t="s">
        <v>1733</v>
      </c>
    </row>
    <row r="144" spans="1:45" ht="13.5" customHeight="1">
      <c r="A144" s="359"/>
      <c r="B144" s="359"/>
      <c r="C144" s="359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10"/>
      <c r="U144" s="10"/>
      <c r="V144" s="10"/>
      <c r="W144" s="10"/>
      <c r="X144" s="358"/>
      <c r="Y144" s="358"/>
      <c r="Z144" s="358"/>
      <c r="AA144" s="358"/>
      <c r="AB144" s="358"/>
      <c r="AC144" s="358"/>
      <c r="AD144" s="358"/>
      <c r="AE144" s="358"/>
      <c r="AF144" s="358"/>
      <c r="AG144" s="358"/>
      <c r="AH144" s="358"/>
      <c r="AI144" s="358"/>
      <c r="AJ144" s="358"/>
      <c r="AK144" s="358"/>
      <c r="AO144" s="323" t="s">
        <v>1198</v>
      </c>
      <c r="AP144" s="323"/>
      <c r="AQ144" s="323"/>
      <c r="AR144" s="327" t="s">
        <v>1868</v>
      </c>
      <c r="AS144" s="326" t="s">
        <v>1733</v>
      </c>
    </row>
    <row r="145" spans="1:45" ht="13.5" customHeight="1">
      <c r="A145" s="359"/>
      <c r="B145" s="359"/>
      <c r="C145" s="359"/>
      <c r="D145" s="359"/>
      <c r="E145" s="359"/>
      <c r="F145" s="359"/>
      <c r="G145" s="359"/>
      <c r="H145" s="359"/>
      <c r="I145" s="359"/>
      <c r="J145" s="359"/>
      <c r="K145" s="359"/>
      <c r="L145" s="359"/>
      <c r="M145" s="359"/>
      <c r="N145" s="359"/>
      <c r="O145" s="359"/>
      <c r="P145" s="359"/>
      <c r="Q145" s="359"/>
      <c r="AO145" s="323" t="s">
        <v>1199</v>
      </c>
      <c r="AP145" s="323"/>
      <c r="AQ145" s="323"/>
      <c r="AR145" s="327" t="s">
        <v>1869</v>
      </c>
      <c r="AS145" s="326" t="s">
        <v>1733</v>
      </c>
    </row>
    <row r="146" spans="1:45" ht="13.5" customHeight="1">
      <c r="A146" s="10"/>
      <c r="B146" s="359"/>
      <c r="C146" s="359"/>
      <c r="D146" s="359"/>
      <c r="E146" s="359"/>
      <c r="F146" s="359"/>
      <c r="G146" s="359"/>
      <c r="H146" s="359"/>
      <c r="I146" s="359"/>
      <c r="J146" s="359"/>
      <c r="K146" s="359"/>
      <c r="L146" s="359"/>
      <c r="M146" s="359"/>
      <c r="N146" s="359"/>
      <c r="O146" s="359"/>
      <c r="P146" s="359"/>
      <c r="Q146" s="359"/>
      <c r="AO146" s="323" t="s">
        <v>1200</v>
      </c>
      <c r="AP146" s="323"/>
      <c r="AQ146" s="323"/>
      <c r="AR146" s="327" t="s">
        <v>1870</v>
      </c>
      <c r="AS146" s="326" t="s">
        <v>1733</v>
      </c>
    </row>
    <row r="147" spans="1:45" ht="13.5" customHeight="1">
      <c r="A147" s="10"/>
      <c r="B147" s="359"/>
      <c r="C147" s="359"/>
      <c r="D147" s="359"/>
      <c r="E147" s="359"/>
      <c r="F147" s="359"/>
      <c r="G147" s="359"/>
      <c r="H147" s="359"/>
      <c r="I147" s="359"/>
      <c r="J147" s="359"/>
      <c r="K147" s="359"/>
      <c r="L147" s="359"/>
      <c r="M147" s="359"/>
      <c r="N147" s="359"/>
      <c r="O147" s="359"/>
      <c r="P147" s="359"/>
      <c r="Q147" s="359"/>
      <c r="AO147" s="323" t="s">
        <v>1201</v>
      </c>
      <c r="AP147" s="323"/>
      <c r="AQ147" s="323"/>
      <c r="AR147" s="327" t="s">
        <v>1871</v>
      </c>
      <c r="AS147" s="326" t="s">
        <v>1733</v>
      </c>
    </row>
    <row r="148" spans="1:45" ht="13.5" customHeight="1">
      <c r="A148" s="36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AO148" s="323" t="s">
        <v>1202</v>
      </c>
      <c r="AP148" s="323"/>
      <c r="AQ148" s="323"/>
      <c r="AR148" s="327" t="s">
        <v>1872</v>
      </c>
      <c r="AS148" s="326" t="s">
        <v>1733</v>
      </c>
    </row>
    <row r="149" spans="1:45" ht="13.5" customHeight="1">
      <c r="A149" s="36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359"/>
      <c r="U149" s="359"/>
      <c r="V149" s="359"/>
      <c r="W149" s="361"/>
      <c r="X149" s="358"/>
      <c r="Y149" s="358"/>
      <c r="Z149" s="358"/>
      <c r="AA149" s="358"/>
      <c r="AB149" s="358"/>
      <c r="AC149" s="358"/>
      <c r="AD149" s="358"/>
      <c r="AE149" s="358"/>
      <c r="AF149" s="358"/>
      <c r="AG149" s="358"/>
      <c r="AH149" s="358"/>
      <c r="AI149" s="358"/>
      <c r="AJ149" s="358"/>
      <c r="AK149" s="358"/>
      <c r="AO149" s="323" t="s">
        <v>1203</v>
      </c>
      <c r="AP149" s="323"/>
      <c r="AQ149" s="323"/>
      <c r="AR149" s="327" t="s">
        <v>1873</v>
      </c>
      <c r="AS149" s="326" t="s">
        <v>1733</v>
      </c>
    </row>
    <row r="150" spans="1:45" ht="13.5" customHeight="1">
      <c r="A150" s="360"/>
      <c r="B150" s="360"/>
      <c r="C150" s="360"/>
      <c r="D150" s="360"/>
      <c r="E150" s="360"/>
      <c r="F150" s="360"/>
      <c r="G150" s="360"/>
      <c r="H150" s="360"/>
      <c r="I150" s="360"/>
      <c r="J150" s="360"/>
      <c r="K150" s="360"/>
      <c r="L150" s="360"/>
      <c r="M150" s="360"/>
      <c r="N150" s="360"/>
      <c r="O150" s="360"/>
      <c r="P150" s="360"/>
      <c r="Q150" s="360"/>
      <c r="R150" s="360"/>
      <c r="S150" s="360"/>
      <c r="T150" s="361"/>
      <c r="U150" s="361"/>
      <c r="V150" s="361"/>
      <c r="W150" s="362"/>
      <c r="X150" s="358"/>
      <c r="Y150" s="358"/>
      <c r="Z150" s="358"/>
      <c r="AA150" s="358"/>
      <c r="AB150" s="358"/>
      <c r="AC150" s="358"/>
      <c r="AD150" s="358"/>
      <c r="AE150" s="358"/>
      <c r="AF150" s="358"/>
      <c r="AG150" s="358"/>
      <c r="AH150" s="358"/>
      <c r="AI150" s="358"/>
      <c r="AJ150" s="358"/>
      <c r="AK150" s="358"/>
      <c r="AO150" s="323" t="s">
        <v>1204</v>
      </c>
      <c r="AP150" s="323"/>
      <c r="AQ150" s="323"/>
      <c r="AR150" s="327" t="s">
        <v>1874</v>
      </c>
      <c r="AS150" s="326" t="s">
        <v>1733</v>
      </c>
    </row>
    <row r="151" spans="1:45" ht="13.5" customHeight="1">
      <c r="A151" s="359"/>
      <c r="B151" s="360"/>
      <c r="C151" s="360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AO151" s="323" t="s">
        <v>1205</v>
      </c>
      <c r="AP151" s="323"/>
      <c r="AQ151" s="323"/>
      <c r="AR151" s="327" t="s">
        <v>1875</v>
      </c>
      <c r="AS151" s="326" t="s">
        <v>1739</v>
      </c>
    </row>
    <row r="152" spans="1:45" ht="13.5" customHeight="1">
      <c r="A152" s="361"/>
      <c r="B152" s="360"/>
      <c r="C152" s="360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  <c r="O152" s="360"/>
      <c r="P152" s="360"/>
      <c r="Q152" s="360"/>
      <c r="AO152" s="323" t="s">
        <v>1206</v>
      </c>
      <c r="AP152" s="323"/>
      <c r="AQ152" s="323"/>
      <c r="AR152" s="327" t="s">
        <v>928</v>
      </c>
      <c r="AS152" s="326" t="s">
        <v>1876</v>
      </c>
    </row>
    <row r="153" spans="1:45" ht="13.5" customHeight="1">
      <c r="A153" s="362"/>
      <c r="B153" s="359"/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AO153" s="323" t="s">
        <v>1207</v>
      </c>
      <c r="AP153" s="323"/>
      <c r="AQ153" s="323"/>
      <c r="AR153" s="327" t="s">
        <v>1877</v>
      </c>
      <c r="AS153" s="326" t="s">
        <v>1733</v>
      </c>
    </row>
    <row r="154" spans="1:45" ht="13.5" customHeight="1">
      <c r="A154" s="361"/>
      <c r="B154" s="361"/>
      <c r="C154" s="361"/>
      <c r="D154" s="361"/>
      <c r="E154" s="361"/>
      <c r="F154" s="361"/>
      <c r="G154" s="361"/>
      <c r="H154" s="361"/>
      <c r="I154" s="361"/>
      <c r="J154" s="361"/>
      <c r="K154" s="361"/>
      <c r="L154" s="361"/>
      <c r="M154" s="361"/>
      <c r="N154" s="361"/>
      <c r="O154" s="361"/>
      <c r="P154" s="361"/>
      <c r="Q154" s="361"/>
      <c r="AO154" s="323" t="s">
        <v>1208</v>
      </c>
      <c r="AP154" s="323"/>
      <c r="AQ154" s="323"/>
      <c r="AR154" s="327" t="s">
        <v>1878</v>
      </c>
      <c r="AS154" s="326" t="s">
        <v>1733</v>
      </c>
    </row>
    <row r="155" spans="1:45" ht="13.5" customHeight="1">
      <c r="A155" s="356"/>
      <c r="B155" s="362"/>
      <c r="C155" s="362"/>
      <c r="D155" s="362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AO155" s="323" t="s">
        <v>1209</v>
      </c>
      <c r="AP155" s="323"/>
      <c r="AQ155" s="323"/>
      <c r="AR155" s="327" t="s">
        <v>1879</v>
      </c>
      <c r="AS155" s="326" t="s">
        <v>1733</v>
      </c>
    </row>
    <row r="156" spans="1:45" ht="13.5" customHeight="1">
      <c r="A156" s="356"/>
      <c r="B156" s="361"/>
      <c r="C156" s="361"/>
      <c r="D156" s="361"/>
      <c r="E156" s="361"/>
      <c r="F156" s="361"/>
      <c r="G156" s="361"/>
      <c r="H156" s="361"/>
      <c r="I156" s="361"/>
      <c r="J156" s="361"/>
      <c r="K156" s="361"/>
      <c r="L156" s="361"/>
      <c r="M156" s="361"/>
      <c r="N156" s="361"/>
      <c r="O156" s="361"/>
      <c r="P156" s="361"/>
      <c r="Q156" s="361"/>
      <c r="AO156" s="323" t="s">
        <v>1210</v>
      </c>
      <c r="AP156" s="323"/>
      <c r="AQ156" s="323"/>
      <c r="AR156" s="327" t="s">
        <v>1880</v>
      </c>
      <c r="AS156" s="326" t="s">
        <v>1733</v>
      </c>
    </row>
    <row r="157" spans="1:45" ht="13.5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356"/>
      <c r="Q157" s="356"/>
      <c r="AO157" s="323" t="s">
        <v>1211</v>
      </c>
      <c r="AP157" s="323"/>
      <c r="AQ157" s="323"/>
      <c r="AR157" s="327" t="s">
        <v>1881</v>
      </c>
      <c r="AS157" s="326" t="s">
        <v>1733</v>
      </c>
    </row>
    <row r="158" spans="1:45" ht="13.5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356"/>
      <c r="Q158" s="356"/>
      <c r="AO158" s="323" t="s">
        <v>1212</v>
      </c>
      <c r="AP158" s="323"/>
      <c r="AQ158" s="323"/>
      <c r="AR158" s="327" t="s">
        <v>1882</v>
      </c>
      <c r="AS158" s="326" t="s">
        <v>1733</v>
      </c>
    </row>
    <row r="159" spans="1:45" ht="13.5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356"/>
      <c r="Q159" s="356"/>
      <c r="AO159" s="323" t="s">
        <v>1213</v>
      </c>
      <c r="AP159" s="323"/>
      <c r="AQ159" s="323"/>
      <c r="AR159" s="327" t="s">
        <v>1883</v>
      </c>
      <c r="AS159" s="326" t="s">
        <v>1733</v>
      </c>
    </row>
    <row r="160" spans="1:45" ht="13.5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356"/>
      <c r="Q160" s="356"/>
      <c r="AO160" s="323" t="s">
        <v>1214</v>
      </c>
      <c r="AP160" s="323"/>
      <c r="AQ160" s="323"/>
      <c r="AR160" s="327" t="s">
        <v>1884</v>
      </c>
      <c r="AS160" s="326" t="s">
        <v>1733</v>
      </c>
    </row>
    <row r="161" spans="1:45" ht="13.5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356"/>
      <c r="Q161" s="356"/>
      <c r="R161" s="356"/>
      <c r="S161" s="356"/>
      <c r="T161" s="356"/>
      <c r="U161" s="356"/>
      <c r="V161" s="356"/>
      <c r="W161" s="356"/>
      <c r="X161" s="358"/>
      <c r="Y161" s="358"/>
      <c r="Z161" s="358"/>
      <c r="AA161" s="358"/>
      <c r="AB161" s="358"/>
      <c r="AC161" s="358"/>
      <c r="AD161" s="358"/>
      <c r="AE161" s="358"/>
      <c r="AF161" s="358"/>
      <c r="AG161" s="358"/>
      <c r="AH161" s="358"/>
      <c r="AI161" s="358"/>
      <c r="AJ161" s="358"/>
      <c r="AK161" s="358"/>
      <c r="AO161" s="323" t="s">
        <v>1215</v>
      </c>
      <c r="AP161" s="323"/>
      <c r="AQ161" s="323"/>
      <c r="AR161" s="327" t="s">
        <v>1885</v>
      </c>
      <c r="AS161" s="326" t="s">
        <v>1733</v>
      </c>
    </row>
    <row r="162" spans="1:45" ht="13.5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356"/>
      <c r="Q162" s="356"/>
      <c r="R162" s="356"/>
      <c r="S162" s="356"/>
      <c r="T162" s="356"/>
      <c r="U162" s="356"/>
      <c r="V162" s="356"/>
      <c r="W162" s="356"/>
      <c r="X162" s="358"/>
      <c r="Y162" s="358"/>
      <c r="Z162" s="358"/>
      <c r="AA162" s="358"/>
      <c r="AB162" s="358"/>
      <c r="AC162" s="358"/>
      <c r="AD162" s="358"/>
      <c r="AE162" s="358"/>
      <c r="AF162" s="358"/>
      <c r="AG162" s="358"/>
      <c r="AH162" s="358"/>
      <c r="AI162" s="358"/>
      <c r="AJ162" s="358"/>
      <c r="AK162" s="358"/>
      <c r="AO162" s="323" t="s">
        <v>1216</v>
      </c>
      <c r="AP162" s="323"/>
      <c r="AQ162" s="323"/>
      <c r="AR162" s="327" t="s">
        <v>1886</v>
      </c>
      <c r="AS162" s="326" t="s">
        <v>1733</v>
      </c>
    </row>
    <row r="163" spans="1:45" ht="13.5" customHeight="1">
      <c r="A163" s="356"/>
      <c r="B163" s="356"/>
      <c r="C163" s="356"/>
      <c r="D163" s="356"/>
      <c r="E163" s="356"/>
      <c r="F163" s="356"/>
      <c r="G163" s="356"/>
      <c r="H163" s="356"/>
      <c r="I163" s="356"/>
      <c r="J163" s="356"/>
      <c r="K163" s="356"/>
      <c r="L163" s="356"/>
      <c r="M163" s="356"/>
      <c r="N163" s="356"/>
      <c r="O163" s="356"/>
      <c r="P163" s="356"/>
      <c r="Q163" s="356"/>
      <c r="R163" s="356"/>
      <c r="S163" s="356"/>
      <c r="T163" s="356"/>
      <c r="U163" s="356"/>
      <c r="V163" s="356"/>
      <c r="W163" s="356"/>
      <c r="X163" s="358"/>
      <c r="Y163" s="358"/>
      <c r="Z163" s="358"/>
      <c r="AA163" s="358"/>
      <c r="AB163" s="358"/>
      <c r="AC163" s="358"/>
      <c r="AD163" s="358"/>
      <c r="AE163" s="358"/>
      <c r="AF163" s="358"/>
      <c r="AG163" s="358"/>
      <c r="AH163" s="358"/>
      <c r="AI163" s="358"/>
      <c r="AJ163" s="358"/>
      <c r="AK163" s="358"/>
      <c r="AO163" s="323" t="s">
        <v>1217</v>
      </c>
      <c r="AP163" s="323"/>
      <c r="AQ163" s="323"/>
      <c r="AR163" s="327" t="s">
        <v>1887</v>
      </c>
      <c r="AS163" s="326" t="s">
        <v>1733</v>
      </c>
    </row>
    <row r="164" spans="1:45" ht="13.5" customHeight="1">
      <c r="A164" s="356"/>
      <c r="B164" s="356"/>
      <c r="C164" s="356"/>
      <c r="D164" s="356"/>
      <c r="E164" s="356"/>
      <c r="F164" s="356"/>
      <c r="G164" s="356"/>
      <c r="H164" s="356"/>
      <c r="I164" s="356"/>
      <c r="J164" s="356"/>
      <c r="K164" s="356"/>
      <c r="L164" s="356"/>
      <c r="M164" s="356"/>
      <c r="N164" s="356"/>
      <c r="O164" s="356"/>
      <c r="P164" s="356"/>
      <c r="Q164" s="356"/>
      <c r="R164" s="356"/>
      <c r="S164" s="356"/>
      <c r="T164" s="356"/>
      <c r="U164" s="356"/>
      <c r="V164" s="356"/>
      <c r="W164" s="356"/>
      <c r="X164" s="358"/>
      <c r="Y164" s="358"/>
      <c r="Z164" s="358"/>
      <c r="AA164" s="358"/>
      <c r="AB164" s="358"/>
      <c r="AC164" s="358"/>
      <c r="AD164" s="358"/>
      <c r="AE164" s="358"/>
      <c r="AF164" s="358"/>
      <c r="AG164" s="358"/>
      <c r="AH164" s="358"/>
      <c r="AI164" s="358"/>
      <c r="AJ164" s="358"/>
      <c r="AK164" s="358"/>
      <c r="AO164" s="323" t="s">
        <v>1218</v>
      </c>
      <c r="AP164" s="323"/>
      <c r="AQ164" s="323"/>
      <c r="AR164" s="327" t="s">
        <v>1888</v>
      </c>
      <c r="AS164" s="326" t="s">
        <v>1733</v>
      </c>
    </row>
    <row r="165" spans="1:45" ht="13.5" customHeight="1">
      <c r="A165" s="356"/>
      <c r="B165" s="356"/>
      <c r="C165" s="356"/>
      <c r="D165" s="356"/>
      <c r="E165" s="356"/>
      <c r="F165" s="356"/>
      <c r="G165" s="356"/>
      <c r="H165" s="356"/>
      <c r="I165" s="356"/>
      <c r="J165" s="356"/>
      <c r="K165" s="356"/>
      <c r="L165" s="356"/>
      <c r="M165" s="356"/>
      <c r="N165" s="356"/>
      <c r="O165" s="356"/>
      <c r="P165" s="356"/>
      <c r="Q165" s="356"/>
      <c r="R165" s="356"/>
      <c r="S165" s="356"/>
      <c r="T165" s="356"/>
      <c r="U165" s="356"/>
      <c r="V165" s="356"/>
      <c r="W165" s="356"/>
      <c r="X165" s="358"/>
      <c r="Y165" s="358"/>
      <c r="Z165" s="358"/>
      <c r="AA165" s="358"/>
      <c r="AB165" s="358"/>
      <c r="AC165" s="358"/>
      <c r="AD165" s="358"/>
      <c r="AE165" s="358"/>
      <c r="AF165" s="358"/>
      <c r="AG165" s="358"/>
      <c r="AH165" s="358"/>
      <c r="AI165" s="358"/>
      <c r="AJ165" s="358"/>
      <c r="AK165" s="358"/>
      <c r="AO165" s="323" t="s">
        <v>1219</v>
      </c>
      <c r="AP165" s="323"/>
      <c r="AQ165" s="323"/>
      <c r="AR165" s="327" t="s">
        <v>1889</v>
      </c>
      <c r="AS165" s="326" t="s">
        <v>1733</v>
      </c>
    </row>
    <row r="166" spans="1:45" ht="13.5" customHeight="1">
      <c r="A166" s="356"/>
      <c r="B166" s="356"/>
      <c r="C166" s="356"/>
      <c r="D166" s="356"/>
      <c r="E166" s="356"/>
      <c r="F166" s="356"/>
      <c r="G166" s="356"/>
      <c r="H166" s="356"/>
      <c r="I166" s="356"/>
      <c r="J166" s="356"/>
      <c r="K166" s="356"/>
      <c r="L166" s="356"/>
      <c r="M166" s="356"/>
      <c r="N166" s="356"/>
      <c r="O166" s="356"/>
      <c r="P166" s="356"/>
      <c r="Q166" s="356"/>
      <c r="R166" s="356"/>
      <c r="S166" s="356"/>
      <c r="T166" s="356"/>
      <c r="U166" s="356"/>
      <c r="V166" s="356"/>
      <c r="W166" s="356"/>
      <c r="X166" s="358"/>
      <c r="Y166" s="358"/>
      <c r="Z166" s="358"/>
      <c r="AA166" s="358"/>
      <c r="AB166" s="358"/>
      <c r="AC166" s="358"/>
      <c r="AD166" s="358"/>
      <c r="AE166" s="358"/>
      <c r="AF166" s="358"/>
      <c r="AG166" s="358"/>
      <c r="AH166" s="358"/>
      <c r="AI166" s="358"/>
      <c r="AJ166" s="358"/>
      <c r="AK166" s="358"/>
      <c r="AO166" s="323" t="s">
        <v>1220</v>
      </c>
      <c r="AP166" s="323"/>
      <c r="AQ166" s="323"/>
      <c r="AR166" s="327" t="s">
        <v>1890</v>
      </c>
      <c r="AS166" s="326" t="s">
        <v>1733</v>
      </c>
    </row>
    <row r="167" spans="1:45" ht="13.5" customHeight="1">
      <c r="A167" s="356"/>
      <c r="B167" s="356"/>
      <c r="C167" s="356"/>
      <c r="D167" s="356"/>
      <c r="E167" s="356"/>
      <c r="F167" s="356"/>
      <c r="G167" s="356"/>
      <c r="H167" s="356"/>
      <c r="I167" s="356"/>
      <c r="J167" s="356"/>
      <c r="K167" s="356"/>
      <c r="L167" s="356"/>
      <c r="M167" s="356"/>
      <c r="N167" s="356"/>
      <c r="O167" s="356"/>
      <c r="P167" s="356"/>
      <c r="Q167" s="356"/>
      <c r="R167" s="356"/>
      <c r="S167" s="356"/>
      <c r="T167" s="356"/>
      <c r="U167" s="356"/>
      <c r="V167" s="356"/>
      <c r="W167" s="356"/>
      <c r="X167" s="358"/>
      <c r="Y167" s="358"/>
      <c r="Z167" s="358"/>
      <c r="AA167" s="358"/>
      <c r="AB167" s="358"/>
      <c r="AC167" s="358"/>
      <c r="AD167" s="358"/>
      <c r="AE167" s="358"/>
      <c r="AF167" s="358"/>
      <c r="AG167" s="358"/>
      <c r="AH167" s="358"/>
      <c r="AI167" s="358"/>
      <c r="AJ167" s="358"/>
      <c r="AK167" s="358"/>
      <c r="AO167" s="323" t="s">
        <v>1221</v>
      </c>
      <c r="AP167" s="323"/>
      <c r="AQ167" s="323"/>
      <c r="AR167" s="327" t="s">
        <v>1891</v>
      </c>
      <c r="AS167" s="326" t="s">
        <v>1733</v>
      </c>
    </row>
    <row r="168" spans="1:45" ht="13.5" customHeight="1">
      <c r="A168" s="356"/>
      <c r="B168" s="356"/>
      <c r="C168" s="356"/>
      <c r="D168" s="356"/>
      <c r="E168" s="356"/>
      <c r="F168" s="356"/>
      <c r="G168" s="356"/>
      <c r="H168" s="356"/>
      <c r="I168" s="356"/>
      <c r="J168" s="356"/>
      <c r="K168" s="356"/>
      <c r="L168" s="356"/>
      <c r="M168" s="356"/>
      <c r="N168" s="356"/>
      <c r="O168" s="356"/>
      <c r="P168" s="356"/>
      <c r="Q168" s="356"/>
      <c r="R168" s="356"/>
      <c r="S168" s="356"/>
      <c r="T168" s="356"/>
      <c r="U168" s="356"/>
      <c r="V168" s="356"/>
      <c r="W168" s="356"/>
      <c r="X168" s="358"/>
      <c r="Y168" s="358"/>
      <c r="Z168" s="358"/>
      <c r="AA168" s="358"/>
      <c r="AB168" s="358"/>
      <c r="AC168" s="358"/>
      <c r="AD168" s="358"/>
      <c r="AE168" s="358"/>
      <c r="AF168" s="358"/>
      <c r="AG168" s="358"/>
      <c r="AH168" s="358"/>
      <c r="AI168" s="358"/>
      <c r="AJ168" s="358"/>
      <c r="AK168" s="358"/>
      <c r="AO168" s="323" t="s">
        <v>1222</v>
      </c>
      <c r="AP168" s="323"/>
      <c r="AQ168" s="323"/>
      <c r="AR168" s="327" t="s">
        <v>1892</v>
      </c>
      <c r="AS168" s="326" t="s">
        <v>1733</v>
      </c>
    </row>
    <row r="169" spans="1:45" ht="13.5" customHeight="1">
      <c r="A169" s="356"/>
      <c r="B169" s="356"/>
      <c r="C169" s="356"/>
      <c r="D169" s="356"/>
      <c r="E169" s="356"/>
      <c r="F169" s="356"/>
      <c r="G169" s="356"/>
      <c r="H169" s="356"/>
      <c r="I169" s="356"/>
      <c r="J169" s="356"/>
      <c r="K169" s="356"/>
      <c r="L169" s="356"/>
      <c r="M169" s="356"/>
      <c r="N169" s="356"/>
      <c r="O169" s="356"/>
      <c r="P169" s="356"/>
      <c r="Q169" s="356"/>
      <c r="R169" s="356"/>
      <c r="S169" s="356"/>
      <c r="T169" s="356"/>
      <c r="U169" s="356"/>
      <c r="V169" s="356"/>
      <c r="W169" s="356"/>
      <c r="X169" s="358"/>
      <c r="Y169" s="358"/>
      <c r="Z169" s="358"/>
      <c r="AA169" s="358"/>
      <c r="AB169" s="358"/>
      <c r="AC169" s="358"/>
      <c r="AD169" s="358"/>
      <c r="AE169" s="358"/>
      <c r="AF169" s="358"/>
      <c r="AG169" s="358"/>
      <c r="AH169" s="358"/>
      <c r="AI169" s="358"/>
      <c r="AJ169" s="358"/>
      <c r="AK169" s="358"/>
      <c r="AO169" s="323" t="s">
        <v>1223</v>
      </c>
      <c r="AP169" s="323"/>
      <c r="AQ169" s="323"/>
      <c r="AR169" s="327" t="s">
        <v>1893</v>
      </c>
      <c r="AS169" s="326" t="s">
        <v>1733</v>
      </c>
    </row>
    <row r="170" spans="1:45" ht="13.5" customHeight="1">
      <c r="A170" s="356"/>
      <c r="B170" s="356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356"/>
      <c r="P170" s="356"/>
      <c r="Q170" s="356"/>
      <c r="R170" s="356"/>
      <c r="S170" s="356"/>
      <c r="T170" s="356"/>
      <c r="U170" s="356"/>
      <c r="V170" s="356"/>
      <c r="W170" s="356"/>
      <c r="X170" s="358"/>
      <c r="Y170" s="358"/>
      <c r="Z170" s="358"/>
      <c r="AA170" s="358"/>
      <c r="AB170" s="358"/>
      <c r="AC170" s="358"/>
      <c r="AD170" s="358"/>
      <c r="AE170" s="358"/>
      <c r="AF170" s="358"/>
      <c r="AG170" s="358"/>
      <c r="AH170" s="358"/>
      <c r="AI170" s="358"/>
      <c r="AJ170" s="358"/>
      <c r="AK170" s="358"/>
      <c r="AO170" s="323" t="s">
        <v>1224</v>
      </c>
      <c r="AP170" s="323"/>
      <c r="AQ170" s="323"/>
      <c r="AR170" s="327" t="s">
        <v>1894</v>
      </c>
      <c r="AS170" s="326" t="s">
        <v>1733</v>
      </c>
    </row>
    <row r="171" spans="1:45" ht="13.5" customHeight="1">
      <c r="A171" s="356"/>
      <c r="B171" s="356"/>
      <c r="C171" s="356"/>
      <c r="D171" s="356"/>
      <c r="E171" s="356"/>
      <c r="F171" s="356"/>
      <c r="G171" s="356"/>
      <c r="H171" s="356"/>
      <c r="I171" s="356"/>
      <c r="J171" s="356"/>
      <c r="K171" s="356"/>
      <c r="L171" s="356"/>
      <c r="M171" s="356"/>
      <c r="N171" s="356"/>
      <c r="O171" s="356"/>
      <c r="P171" s="356"/>
      <c r="Q171" s="356"/>
      <c r="R171" s="356"/>
      <c r="S171" s="356"/>
      <c r="T171" s="356"/>
      <c r="U171" s="356"/>
      <c r="V171" s="356"/>
      <c r="W171" s="356"/>
      <c r="X171" s="358"/>
      <c r="Y171" s="358"/>
      <c r="Z171" s="358"/>
      <c r="AA171" s="358"/>
      <c r="AB171" s="358"/>
      <c r="AC171" s="358"/>
      <c r="AD171" s="358"/>
      <c r="AE171" s="358"/>
      <c r="AF171" s="358"/>
      <c r="AG171" s="358"/>
      <c r="AH171" s="358"/>
      <c r="AI171" s="358"/>
      <c r="AJ171" s="358"/>
      <c r="AK171" s="358"/>
      <c r="AO171" s="323" t="s">
        <v>1225</v>
      </c>
      <c r="AP171" s="323"/>
      <c r="AQ171" s="323"/>
      <c r="AR171" s="327" t="s">
        <v>1895</v>
      </c>
      <c r="AS171" s="326" t="s">
        <v>1733</v>
      </c>
    </row>
    <row r="172" spans="1:45" ht="13.5" customHeight="1">
      <c r="A172" s="356"/>
      <c r="B172" s="356"/>
      <c r="C172" s="356"/>
      <c r="D172" s="356"/>
      <c r="E172" s="356"/>
      <c r="F172" s="356"/>
      <c r="G172" s="356"/>
      <c r="H172" s="356"/>
      <c r="I172" s="356"/>
      <c r="J172" s="356"/>
      <c r="K172" s="356"/>
      <c r="L172" s="356"/>
      <c r="M172" s="356"/>
      <c r="N172" s="356"/>
      <c r="O172" s="356"/>
      <c r="P172" s="356"/>
      <c r="Q172" s="356"/>
      <c r="R172" s="356"/>
      <c r="S172" s="356"/>
      <c r="T172" s="356"/>
      <c r="U172" s="356"/>
      <c r="V172" s="356"/>
      <c r="W172" s="356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O172" s="323" t="s">
        <v>1226</v>
      </c>
      <c r="AP172" s="323"/>
      <c r="AQ172" s="323"/>
      <c r="AR172" s="327" t="s">
        <v>1896</v>
      </c>
      <c r="AS172" s="326" t="s">
        <v>1733</v>
      </c>
    </row>
    <row r="173" spans="1:45" ht="13.5" customHeight="1">
      <c r="A173" s="356"/>
      <c r="B173" s="356"/>
      <c r="C173" s="356"/>
      <c r="D173" s="356"/>
      <c r="E173" s="356"/>
      <c r="F173" s="356"/>
      <c r="G173" s="356"/>
      <c r="H173" s="356"/>
      <c r="I173" s="356"/>
      <c r="J173" s="356"/>
      <c r="K173" s="356"/>
      <c r="L173" s="356"/>
      <c r="M173" s="356"/>
      <c r="N173" s="356"/>
      <c r="O173" s="356"/>
      <c r="P173" s="356"/>
      <c r="Q173" s="356"/>
      <c r="R173" s="356"/>
      <c r="S173" s="356"/>
      <c r="T173" s="356"/>
      <c r="U173" s="356"/>
      <c r="V173" s="356"/>
      <c r="W173" s="356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O173" s="323" t="s">
        <v>1227</v>
      </c>
      <c r="AP173" s="323"/>
      <c r="AQ173" s="323"/>
      <c r="AR173" s="327" t="s">
        <v>1897</v>
      </c>
      <c r="AS173" s="326" t="s">
        <v>1733</v>
      </c>
    </row>
    <row r="174" spans="1:45" ht="13.5" customHeight="1">
      <c r="A174" s="356"/>
      <c r="B174" s="356"/>
      <c r="C174" s="356"/>
      <c r="D174" s="356"/>
      <c r="E174" s="356"/>
      <c r="F174" s="356"/>
      <c r="G174" s="356"/>
      <c r="H174" s="356"/>
      <c r="I174" s="356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56"/>
      <c r="W174" s="356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O174" s="323" t="s">
        <v>1228</v>
      </c>
      <c r="AP174" s="323"/>
      <c r="AQ174" s="323"/>
      <c r="AR174" s="327" t="s">
        <v>1898</v>
      </c>
      <c r="AS174" s="326" t="s">
        <v>1733</v>
      </c>
    </row>
    <row r="175" spans="1:45" ht="13.5" customHeight="1">
      <c r="A175" s="356"/>
      <c r="B175" s="356"/>
      <c r="C175" s="356"/>
      <c r="D175" s="356"/>
      <c r="E175" s="356"/>
      <c r="F175" s="356"/>
      <c r="G175" s="356"/>
      <c r="H175" s="356"/>
      <c r="I175" s="356"/>
      <c r="J175" s="356"/>
      <c r="K175" s="356"/>
      <c r="L175" s="356"/>
      <c r="M175" s="356"/>
      <c r="N175" s="356"/>
      <c r="O175" s="356"/>
      <c r="P175" s="356"/>
      <c r="Q175" s="356"/>
      <c r="R175" s="356"/>
      <c r="S175" s="356"/>
      <c r="T175" s="356"/>
      <c r="U175" s="356"/>
      <c r="V175" s="356"/>
      <c r="W175" s="356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O175" s="323" t="s">
        <v>1229</v>
      </c>
      <c r="AP175" s="323"/>
      <c r="AQ175" s="323"/>
      <c r="AR175" s="327" t="s">
        <v>1899</v>
      </c>
      <c r="AS175" s="326" t="s">
        <v>1733</v>
      </c>
    </row>
    <row r="176" spans="1:45" ht="13.5" customHeight="1">
      <c r="A176" s="356"/>
      <c r="B176" s="356"/>
      <c r="C176" s="356"/>
      <c r="D176" s="356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  <c r="Q176" s="356"/>
      <c r="R176" s="356"/>
      <c r="S176" s="356"/>
      <c r="T176" s="356"/>
      <c r="U176" s="356"/>
      <c r="V176" s="356"/>
      <c r="W176" s="356"/>
      <c r="X176" s="358"/>
      <c r="Y176" s="358"/>
      <c r="Z176" s="358"/>
      <c r="AA176" s="358"/>
      <c r="AB176" s="358"/>
      <c r="AC176" s="358"/>
      <c r="AD176" s="358"/>
      <c r="AE176" s="358"/>
      <c r="AF176" s="358"/>
      <c r="AG176" s="358"/>
      <c r="AH176" s="358"/>
      <c r="AI176" s="358"/>
      <c r="AJ176" s="358"/>
      <c r="AK176" s="358"/>
      <c r="AO176" s="323" t="s">
        <v>1230</v>
      </c>
      <c r="AP176" s="323"/>
      <c r="AQ176" s="323"/>
      <c r="AR176" s="327" t="s">
        <v>1900</v>
      </c>
      <c r="AS176" s="326" t="s">
        <v>1733</v>
      </c>
    </row>
    <row r="177" spans="1:45" ht="13.5" customHeight="1">
      <c r="A177" s="356"/>
      <c r="B177" s="356"/>
      <c r="C177" s="356"/>
      <c r="D177" s="356"/>
      <c r="E177" s="356"/>
      <c r="F177" s="356"/>
      <c r="G177" s="356"/>
      <c r="H177" s="356"/>
      <c r="I177" s="356"/>
      <c r="J177" s="356"/>
      <c r="K177" s="356"/>
      <c r="L177" s="356"/>
      <c r="M177" s="356"/>
      <c r="N177" s="356"/>
      <c r="O177" s="356"/>
      <c r="P177" s="356"/>
      <c r="Q177" s="356"/>
      <c r="R177" s="356"/>
      <c r="S177" s="356"/>
      <c r="T177" s="356"/>
      <c r="U177" s="356"/>
      <c r="V177" s="356"/>
      <c r="W177" s="356"/>
      <c r="X177" s="358"/>
      <c r="Y177" s="358"/>
      <c r="Z177" s="358"/>
      <c r="AA177" s="358"/>
      <c r="AB177" s="358"/>
      <c r="AC177" s="358"/>
      <c r="AD177" s="358"/>
      <c r="AE177" s="358"/>
      <c r="AF177" s="358"/>
      <c r="AG177" s="358"/>
      <c r="AH177" s="358"/>
      <c r="AI177" s="358"/>
      <c r="AJ177" s="358"/>
      <c r="AK177" s="358"/>
      <c r="AO177" s="323" t="s">
        <v>1231</v>
      </c>
      <c r="AP177" s="323"/>
      <c r="AQ177" s="323"/>
      <c r="AR177" s="327" t="s">
        <v>1901</v>
      </c>
      <c r="AS177" s="326" t="s">
        <v>1733</v>
      </c>
    </row>
    <row r="178" spans="1:45" ht="13.5" customHeight="1">
      <c r="A178" s="356"/>
      <c r="B178" s="356"/>
      <c r="C178" s="356"/>
      <c r="D178" s="356"/>
      <c r="E178" s="356"/>
      <c r="F178" s="356"/>
      <c r="G178" s="356"/>
      <c r="H178" s="356"/>
      <c r="I178" s="356"/>
      <c r="J178" s="356"/>
      <c r="K178" s="356"/>
      <c r="L178" s="356"/>
      <c r="M178" s="356"/>
      <c r="N178" s="356"/>
      <c r="O178" s="356"/>
      <c r="P178" s="356"/>
      <c r="Q178" s="356"/>
      <c r="R178" s="356"/>
      <c r="S178" s="356"/>
      <c r="T178" s="356"/>
      <c r="U178" s="356"/>
      <c r="V178" s="356"/>
      <c r="W178" s="356"/>
      <c r="X178" s="358"/>
      <c r="Y178" s="358"/>
      <c r="Z178" s="358"/>
      <c r="AA178" s="358"/>
      <c r="AB178" s="358"/>
      <c r="AC178" s="358"/>
      <c r="AD178" s="358"/>
      <c r="AE178" s="358"/>
      <c r="AF178" s="358"/>
      <c r="AG178" s="358"/>
      <c r="AH178" s="358"/>
      <c r="AI178" s="358"/>
      <c r="AJ178" s="358"/>
      <c r="AK178" s="358"/>
      <c r="AO178" s="323" t="s">
        <v>1232</v>
      </c>
      <c r="AP178" s="323"/>
      <c r="AQ178" s="323"/>
      <c r="AR178" s="327" t="s">
        <v>1902</v>
      </c>
      <c r="AS178" s="326" t="s">
        <v>1733</v>
      </c>
    </row>
    <row r="179" spans="1:45" ht="13.5" customHeight="1">
      <c r="A179" s="356"/>
      <c r="B179" s="356"/>
      <c r="C179" s="356"/>
      <c r="D179" s="356"/>
      <c r="E179" s="356"/>
      <c r="F179" s="356"/>
      <c r="G179" s="356"/>
      <c r="H179" s="356"/>
      <c r="I179" s="356"/>
      <c r="J179" s="356"/>
      <c r="K179" s="356"/>
      <c r="L179" s="356"/>
      <c r="M179" s="356"/>
      <c r="N179" s="356"/>
      <c r="O179" s="356"/>
      <c r="P179" s="356"/>
      <c r="Q179" s="356"/>
      <c r="R179" s="356"/>
      <c r="S179" s="356"/>
      <c r="T179" s="356"/>
      <c r="U179" s="356"/>
      <c r="V179" s="356"/>
      <c r="W179" s="356"/>
      <c r="X179" s="358"/>
      <c r="Y179" s="358"/>
      <c r="Z179" s="358"/>
      <c r="AA179" s="358"/>
      <c r="AB179" s="358"/>
      <c r="AC179" s="358"/>
      <c r="AD179" s="358"/>
      <c r="AE179" s="358"/>
      <c r="AF179" s="358"/>
      <c r="AG179" s="358"/>
      <c r="AH179" s="358"/>
      <c r="AI179" s="358"/>
      <c r="AJ179" s="358"/>
      <c r="AK179" s="358"/>
      <c r="AO179" s="323" t="s">
        <v>1233</v>
      </c>
      <c r="AP179" s="323"/>
      <c r="AQ179" s="323"/>
      <c r="AR179" s="327" t="s">
        <v>1903</v>
      </c>
      <c r="AS179" s="326" t="s">
        <v>1733</v>
      </c>
    </row>
    <row r="180" spans="1:45" ht="13.5" customHeight="1">
      <c r="A180" s="356"/>
      <c r="B180" s="356"/>
      <c r="C180" s="356"/>
      <c r="D180" s="356"/>
      <c r="E180" s="356"/>
      <c r="F180" s="356"/>
      <c r="G180" s="356"/>
      <c r="H180" s="356"/>
      <c r="I180" s="356"/>
      <c r="J180" s="356"/>
      <c r="K180" s="356"/>
      <c r="L180" s="356"/>
      <c r="M180" s="356"/>
      <c r="N180" s="356"/>
      <c r="O180" s="356"/>
      <c r="P180" s="356"/>
      <c r="Q180" s="356"/>
      <c r="R180" s="356"/>
      <c r="S180" s="356"/>
      <c r="T180" s="356"/>
      <c r="U180" s="356"/>
      <c r="V180" s="356"/>
      <c r="W180" s="356"/>
      <c r="X180" s="358"/>
      <c r="Y180" s="358"/>
      <c r="Z180" s="358"/>
      <c r="AA180" s="358"/>
      <c r="AB180" s="358"/>
      <c r="AC180" s="358"/>
      <c r="AD180" s="358"/>
      <c r="AE180" s="358"/>
      <c r="AF180" s="358"/>
      <c r="AG180" s="358"/>
      <c r="AH180" s="358"/>
      <c r="AI180" s="358"/>
      <c r="AJ180" s="358"/>
      <c r="AK180" s="358"/>
      <c r="AO180" s="323" t="s">
        <v>1234</v>
      </c>
      <c r="AP180" s="323"/>
      <c r="AQ180" s="323"/>
      <c r="AR180" s="327" t="s">
        <v>1904</v>
      </c>
      <c r="AS180" s="326" t="s">
        <v>1733</v>
      </c>
    </row>
    <row r="181" spans="1:45" ht="13.5" customHeight="1">
      <c r="A181" s="356"/>
      <c r="B181" s="356"/>
      <c r="C181" s="356"/>
      <c r="D181" s="356"/>
      <c r="E181" s="356"/>
      <c r="F181" s="356"/>
      <c r="G181" s="356"/>
      <c r="H181" s="356"/>
      <c r="I181" s="356"/>
      <c r="J181" s="356"/>
      <c r="K181" s="356"/>
      <c r="L181" s="356"/>
      <c r="M181" s="356"/>
      <c r="N181" s="356"/>
      <c r="O181" s="356"/>
      <c r="P181" s="356"/>
      <c r="Q181" s="356"/>
      <c r="R181" s="356"/>
      <c r="S181" s="356"/>
      <c r="T181" s="356"/>
      <c r="U181" s="356"/>
      <c r="V181" s="356"/>
      <c r="W181" s="356"/>
      <c r="X181" s="358"/>
      <c r="Y181" s="358"/>
      <c r="Z181" s="358"/>
      <c r="AA181" s="358"/>
      <c r="AB181" s="358"/>
      <c r="AC181" s="358"/>
      <c r="AD181" s="358"/>
      <c r="AE181" s="358"/>
      <c r="AF181" s="358"/>
      <c r="AG181" s="358"/>
      <c r="AH181" s="358"/>
      <c r="AI181" s="358"/>
      <c r="AJ181" s="358"/>
      <c r="AK181" s="358"/>
      <c r="AO181" s="323" t="s">
        <v>1235</v>
      </c>
      <c r="AP181" s="323"/>
      <c r="AQ181" s="323"/>
      <c r="AR181" s="327" t="s">
        <v>1905</v>
      </c>
      <c r="AS181" s="326" t="s">
        <v>1733</v>
      </c>
    </row>
    <row r="182" spans="1:45" ht="13.5" customHeight="1">
      <c r="A182" s="356"/>
      <c r="B182" s="356"/>
      <c r="C182" s="356"/>
      <c r="D182" s="356"/>
      <c r="E182" s="356"/>
      <c r="F182" s="356"/>
      <c r="G182" s="356"/>
      <c r="H182" s="356"/>
      <c r="I182" s="356"/>
      <c r="J182" s="356"/>
      <c r="K182" s="356"/>
      <c r="L182" s="356"/>
      <c r="M182" s="356"/>
      <c r="N182" s="356"/>
      <c r="O182" s="356"/>
      <c r="P182" s="356"/>
      <c r="Q182" s="356"/>
      <c r="R182" s="356"/>
      <c r="S182" s="356"/>
      <c r="T182" s="356"/>
      <c r="U182" s="356"/>
      <c r="V182" s="356"/>
      <c r="W182" s="356"/>
      <c r="X182" s="358"/>
      <c r="Y182" s="358"/>
      <c r="Z182" s="358"/>
      <c r="AA182" s="358"/>
      <c r="AB182" s="358"/>
      <c r="AC182" s="358"/>
      <c r="AD182" s="358"/>
      <c r="AE182" s="358"/>
      <c r="AF182" s="358"/>
      <c r="AG182" s="358"/>
      <c r="AH182" s="358"/>
      <c r="AI182" s="358"/>
      <c r="AJ182" s="358"/>
      <c r="AK182" s="358"/>
      <c r="AO182" s="323" t="s">
        <v>1236</v>
      </c>
      <c r="AP182" s="323"/>
      <c r="AQ182" s="323"/>
      <c r="AR182" s="327" t="s">
        <v>1906</v>
      </c>
      <c r="AS182" s="326" t="s">
        <v>1733</v>
      </c>
    </row>
    <row r="183" spans="1:45" ht="13.5" customHeight="1">
      <c r="A183" s="356"/>
      <c r="B183" s="356"/>
      <c r="C183" s="356"/>
      <c r="D183" s="356"/>
      <c r="E183" s="356"/>
      <c r="F183" s="356"/>
      <c r="G183" s="356"/>
      <c r="H183" s="356"/>
      <c r="I183" s="356"/>
      <c r="J183" s="356"/>
      <c r="K183" s="356"/>
      <c r="L183" s="356"/>
      <c r="M183" s="356"/>
      <c r="N183" s="356"/>
      <c r="O183" s="356"/>
      <c r="P183" s="356"/>
      <c r="Q183" s="356"/>
      <c r="R183" s="356"/>
      <c r="S183" s="356"/>
      <c r="T183" s="356"/>
      <c r="U183" s="356"/>
      <c r="V183" s="356"/>
      <c r="W183" s="356"/>
      <c r="X183" s="358"/>
      <c r="Y183" s="358"/>
      <c r="Z183" s="358"/>
      <c r="AA183" s="358"/>
      <c r="AB183" s="358"/>
      <c r="AC183" s="358"/>
      <c r="AD183" s="358"/>
      <c r="AE183" s="358"/>
      <c r="AF183" s="358"/>
      <c r="AG183" s="358"/>
      <c r="AH183" s="358"/>
      <c r="AI183" s="358"/>
      <c r="AJ183" s="358"/>
      <c r="AK183" s="358"/>
      <c r="AO183" s="323" t="s">
        <v>1237</v>
      </c>
      <c r="AP183" s="323"/>
      <c r="AQ183" s="323"/>
      <c r="AR183" s="327" t="s">
        <v>1907</v>
      </c>
      <c r="AS183" s="326" t="s">
        <v>1733</v>
      </c>
    </row>
    <row r="184" spans="1:45" ht="13.5" customHeight="1">
      <c r="A184" s="356"/>
      <c r="B184" s="356"/>
      <c r="C184" s="356"/>
      <c r="D184" s="356"/>
      <c r="E184" s="356"/>
      <c r="F184" s="356"/>
      <c r="G184" s="356"/>
      <c r="H184" s="356"/>
      <c r="I184" s="356"/>
      <c r="J184" s="356"/>
      <c r="K184" s="356"/>
      <c r="L184" s="356"/>
      <c r="M184" s="356"/>
      <c r="N184" s="356"/>
      <c r="O184" s="356"/>
      <c r="P184" s="356"/>
      <c r="Q184" s="356"/>
      <c r="R184" s="356"/>
      <c r="S184" s="356"/>
      <c r="T184" s="356"/>
      <c r="U184" s="356"/>
      <c r="V184" s="356"/>
      <c r="W184" s="356"/>
      <c r="X184" s="358"/>
      <c r="Y184" s="358"/>
      <c r="Z184" s="358"/>
      <c r="AA184" s="358"/>
      <c r="AB184" s="358"/>
      <c r="AC184" s="358"/>
      <c r="AD184" s="358"/>
      <c r="AE184" s="358"/>
      <c r="AF184" s="358"/>
      <c r="AG184" s="358"/>
      <c r="AH184" s="358"/>
      <c r="AI184" s="358"/>
      <c r="AJ184" s="358"/>
      <c r="AK184" s="358"/>
      <c r="AO184" s="323" t="s">
        <v>1238</v>
      </c>
      <c r="AP184" s="323"/>
      <c r="AQ184" s="323"/>
      <c r="AR184" s="327" t="s">
        <v>1908</v>
      </c>
      <c r="AS184" s="326" t="s">
        <v>1733</v>
      </c>
    </row>
    <row r="185" spans="1:45" ht="13.5" customHeight="1">
      <c r="A185" s="356"/>
      <c r="B185" s="356"/>
      <c r="C185" s="356"/>
      <c r="D185" s="356"/>
      <c r="E185" s="356"/>
      <c r="F185" s="356"/>
      <c r="G185" s="356"/>
      <c r="H185" s="356"/>
      <c r="I185" s="356"/>
      <c r="J185" s="356"/>
      <c r="K185" s="356"/>
      <c r="L185" s="356"/>
      <c r="M185" s="356"/>
      <c r="N185" s="356"/>
      <c r="O185" s="356"/>
      <c r="P185" s="356"/>
      <c r="Q185" s="356"/>
      <c r="R185" s="356"/>
      <c r="S185" s="356"/>
      <c r="T185" s="356"/>
      <c r="U185" s="356"/>
      <c r="V185" s="356"/>
      <c r="W185" s="356"/>
      <c r="X185" s="358"/>
      <c r="Y185" s="358"/>
      <c r="Z185" s="358"/>
      <c r="AA185" s="358"/>
      <c r="AB185" s="358"/>
      <c r="AC185" s="358"/>
      <c r="AD185" s="358"/>
      <c r="AE185" s="358"/>
      <c r="AF185" s="358"/>
      <c r="AG185" s="358"/>
      <c r="AH185" s="358"/>
      <c r="AI185" s="358"/>
      <c r="AJ185" s="358"/>
      <c r="AK185" s="358"/>
      <c r="AO185" s="323" t="s">
        <v>1239</v>
      </c>
      <c r="AP185" s="323"/>
      <c r="AQ185" s="323"/>
      <c r="AR185" s="327" t="s">
        <v>1909</v>
      </c>
      <c r="AS185" s="326" t="s">
        <v>1733</v>
      </c>
    </row>
    <row r="186" spans="1:45" ht="13.5" customHeight="1">
      <c r="A186" s="356"/>
      <c r="B186" s="356"/>
      <c r="C186" s="356"/>
      <c r="D186" s="356"/>
      <c r="E186" s="356"/>
      <c r="F186" s="356"/>
      <c r="G186" s="356"/>
      <c r="H186" s="356"/>
      <c r="I186" s="356"/>
      <c r="J186" s="356"/>
      <c r="K186" s="356"/>
      <c r="L186" s="356"/>
      <c r="M186" s="356"/>
      <c r="N186" s="356"/>
      <c r="O186" s="356"/>
      <c r="P186" s="356"/>
      <c r="Q186" s="356"/>
      <c r="R186" s="356"/>
      <c r="S186" s="356"/>
      <c r="T186" s="356"/>
      <c r="U186" s="356"/>
      <c r="V186" s="356"/>
      <c r="W186" s="356"/>
      <c r="X186" s="358"/>
      <c r="Y186" s="358"/>
      <c r="Z186" s="358"/>
      <c r="AA186" s="358"/>
      <c r="AB186" s="358"/>
      <c r="AC186" s="358"/>
      <c r="AD186" s="358"/>
      <c r="AE186" s="358"/>
      <c r="AF186" s="358"/>
      <c r="AG186" s="358"/>
      <c r="AH186" s="358"/>
      <c r="AI186" s="358"/>
      <c r="AJ186" s="358"/>
      <c r="AK186" s="358"/>
      <c r="AO186" s="323" t="s">
        <v>1240</v>
      </c>
      <c r="AP186" s="323"/>
      <c r="AQ186" s="323"/>
      <c r="AR186" s="327" t="s">
        <v>1910</v>
      </c>
      <c r="AS186" s="326" t="s">
        <v>1733</v>
      </c>
    </row>
    <row r="187" spans="1:45" ht="13.5" customHeight="1">
      <c r="A187" s="356"/>
      <c r="B187" s="356"/>
      <c r="C187" s="356"/>
      <c r="D187" s="356"/>
      <c r="E187" s="356"/>
      <c r="F187" s="356"/>
      <c r="G187" s="356"/>
      <c r="H187" s="356"/>
      <c r="I187" s="356"/>
      <c r="J187" s="356"/>
      <c r="K187" s="356"/>
      <c r="L187" s="356"/>
      <c r="M187" s="356"/>
      <c r="N187" s="356"/>
      <c r="O187" s="356"/>
      <c r="P187" s="356"/>
      <c r="Q187" s="356"/>
      <c r="R187" s="356"/>
      <c r="S187" s="356"/>
      <c r="T187" s="356"/>
      <c r="U187" s="356"/>
      <c r="V187" s="356"/>
      <c r="W187" s="356"/>
      <c r="X187" s="358"/>
      <c r="Y187" s="358"/>
      <c r="Z187" s="358"/>
      <c r="AA187" s="358"/>
      <c r="AB187" s="358"/>
      <c r="AC187" s="358"/>
      <c r="AD187" s="358"/>
      <c r="AE187" s="358"/>
      <c r="AF187" s="358"/>
      <c r="AG187" s="358"/>
      <c r="AH187" s="358"/>
      <c r="AI187" s="358"/>
      <c r="AJ187" s="358"/>
      <c r="AK187" s="358"/>
      <c r="AO187" s="323" t="s">
        <v>1241</v>
      </c>
      <c r="AP187" s="323"/>
      <c r="AQ187" s="323"/>
      <c r="AR187" s="327" t="s">
        <v>1911</v>
      </c>
      <c r="AS187" s="326" t="s">
        <v>1733</v>
      </c>
    </row>
    <row r="188" spans="1:45" ht="13.5" customHeight="1">
      <c r="A188" s="356"/>
      <c r="B188" s="356"/>
      <c r="C188" s="356"/>
      <c r="D188" s="356"/>
      <c r="E188" s="356"/>
      <c r="F188" s="356"/>
      <c r="G188" s="356"/>
      <c r="H188" s="356"/>
      <c r="I188" s="356"/>
      <c r="J188" s="356"/>
      <c r="K188" s="356"/>
      <c r="L188" s="356"/>
      <c r="M188" s="356"/>
      <c r="N188" s="356"/>
      <c r="O188" s="356"/>
      <c r="P188" s="356"/>
      <c r="Q188" s="356"/>
      <c r="R188" s="356"/>
      <c r="S188" s="356"/>
      <c r="T188" s="356"/>
      <c r="U188" s="356"/>
      <c r="V188" s="356"/>
      <c r="W188" s="356"/>
      <c r="X188" s="358"/>
      <c r="Y188" s="358"/>
      <c r="Z188" s="358"/>
      <c r="AA188" s="358"/>
      <c r="AB188" s="358"/>
      <c r="AC188" s="358"/>
      <c r="AD188" s="358"/>
      <c r="AE188" s="358"/>
      <c r="AF188" s="358"/>
      <c r="AG188" s="358"/>
      <c r="AH188" s="358"/>
      <c r="AI188" s="358"/>
      <c r="AJ188" s="358"/>
      <c r="AK188" s="358"/>
      <c r="AO188" s="323" t="s">
        <v>1242</v>
      </c>
      <c r="AP188" s="323"/>
      <c r="AQ188" s="323"/>
      <c r="AR188" s="327" t="s">
        <v>1912</v>
      </c>
      <c r="AS188" s="326" t="s">
        <v>1733</v>
      </c>
    </row>
    <row r="189" spans="1:45" ht="13.5" customHeight="1">
      <c r="A189" s="356"/>
      <c r="B189" s="356"/>
      <c r="C189" s="356"/>
      <c r="D189" s="356"/>
      <c r="E189" s="356"/>
      <c r="F189" s="356"/>
      <c r="G189" s="356"/>
      <c r="H189" s="356"/>
      <c r="I189" s="356"/>
      <c r="J189" s="356"/>
      <c r="K189" s="356"/>
      <c r="L189" s="356"/>
      <c r="M189" s="356"/>
      <c r="N189" s="356"/>
      <c r="O189" s="356"/>
      <c r="P189" s="356"/>
      <c r="Q189" s="356"/>
      <c r="R189" s="356"/>
      <c r="S189" s="356"/>
      <c r="T189" s="356"/>
      <c r="U189" s="356"/>
      <c r="V189" s="356"/>
      <c r="W189" s="356"/>
      <c r="X189" s="358"/>
      <c r="Y189" s="358"/>
      <c r="Z189" s="358"/>
      <c r="AA189" s="358"/>
      <c r="AB189" s="358"/>
      <c r="AC189" s="358"/>
      <c r="AD189" s="358"/>
      <c r="AE189" s="358"/>
      <c r="AF189" s="358"/>
      <c r="AG189" s="358"/>
      <c r="AH189" s="358"/>
      <c r="AI189" s="358"/>
      <c r="AJ189" s="358"/>
      <c r="AK189" s="358"/>
      <c r="AO189" s="323" t="s">
        <v>1243</v>
      </c>
      <c r="AP189" s="323"/>
      <c r="AQ189" s="323"/>
      <c r="AR189" s="327" t="s">
        <v>1913</v>
      </c>
      <c r="AS189" s="326" t="s">
        <v>1733</v>
      </c>
    </row>
    <row r="190" spans="1:45" ht="13.5" customHeight="1">
      <c r="A190" s="356"/>
      <c r="B190" s="356"/>
      <c r="C190" s="356"/>
      <c r="D190" s="356"/>
      <c r="E190" s="356"/>
      <c r="F190" s="356"/>
      <c r="G190" s="356"/>
      <c r="H190" s="356"/>
      <c r="I190" s="356"/>
      <c r="J190" s="356"/>
      <c r="K190" s="356"/>
      <c r="L190" s="356"/>
      <c r="M190" s="356"/>
      <c r="N190" s="356"/>
      <c r="O190" s="356"/>
      <c r="P190" s="356"/>
      <c r="Q190" s="356"/>
      <c r="R190" s="356"/>
      <c r="S190" s="356"/>
      <c r="T190" s="356"/>
      <c r="U190" s="356"/>
      <c r="V190" s="356"/>
      <c r="W190" s="359"/>
      <c r="X190" s="358"/>
      <c r="Y190" s="358"/>
      <c r="Z190" s="358"/>
      <c r="AA190" s="358"/>
      <c r="AB190" s="358"/>
      <c r="AC190" s="358"/>
      <c r="AD190" s="358"/>
      <c r="AE190" s="358"/>
      <c r="AF190" s="358"/>
      <c r="AG190" s="358"/>
      <c r="AH190" s="358"/>
      <c r="AI190" s="358"/>
      <c r="AJ190" s="358"/>
      <c r="AK190" s="358"/>
      <c r="AO190" s="323" t="s">
        <v>1244</v>
      </c>
      <c r="AP190" s="323"/>
      <c r="AQ190" s="323"/>
      <c r="AR190" s="327" t="s">
        <v>1914</v>
      </c>
      <c r="AS190" s="326" t="s">
        <v>1733</v>
      </c>
    </row>
    <row r="191" spans="1:45" ht="13.5" customHeight="1">
      <c r="A191" s="356"/>
      <c r="B191" s="356"/>
      <c r="C191" s="356"/>
      <c r="D191" s="356"/>
      <c r="E191" s="356"/>
      <c r="F191" s="356"/>
      <c r="G191" s="356"/>
      <c r="H191" s="356"/>
      <c r="I191" s="356"/>
      <c r="J191" s="356"/>
      <c r="K191" s="356"/>
      <c r="L191" s="356"/>
      <c r="M191" s="356"/>
      <c r="N191" s="356"/>
      <c r="O191" s="356"/>
      <c r="P191" s="356"/>
      <c r="Q191" s="356"/>
      <c r="R191" s="356"/>
      <c r="S191" s="356"/>
      <c r="T191" s="359"/>
      <c r="U191" s="359"/>
      <c r="V191" s="359"/>
      <c r="W191" s="359"/>
      <c r="X191" s="358"/>
      <c r="Y191" s="358"/>
      <c r="Z191" s="358"/>
      <c r="AA191" s="358"/>
      <c r="AB191" s="358"/>
      <c r="AC191" s="358"/>
      <c r="AD191" s="358"/>
      <c r="AE191" s="358"/>
      <c r="AF191" s="358"/>
      <c r="AG191" s="358"/>
      <c r="AH191" s="358"/>
      <c r="AI191" s="358"/>
      <c r="AJ191" s="358"/>
      <c r="AK191" s="358"/>
      <c r="AO191" s="323" t="s">
        <v>1245</v>
      </c>
      <c r="AP191" s="323"/>
      <c r="AQ191" s="323"/>
      <c r="AR191" s="327" t="s">
        <v>1915</v>
      </c>
      <c r="AS191" s="326" t="s">
        <v>1733</v>
      </c>
    </row>
    <row r="192" spans="1:45" ht="13.5" customHeight="1">
      <c r="A192" s="356"/>
      <c r="B192" s="356"/>
      <c r="C192" s="356"/>
      <c r="D192" s="356"/>
      <c r="E192" s="356"/>
      <c r="F192" s="356"/>
      <c r="G192" s="356"/>
      <c r="H192" s="356"/>
      <c r="I192" s="356"/>
      <c r="J192" s="356"/>
      <c r="K192" s="356"/>
      <c r="L192" s="356"/>
      <c r="M192" s="356"/>
      <c r="N192" s="356"/>
      <c r="O192" s="356"/>
      <c r="P192" s="356"/>
      <c r="Q192" s="356"/>
      <c r="R192" s="356"/>
      <c r="S192" s="356"/>
      <c r="T192" s="359"/>
      <c r="U192" s="359"/>
      <c r="V192" s="359"/>
      <c r="W192" s="359"/>
      <c r="X192" s="358"/>
      <c r="Y192" s="358"/>
      <c r="Z192" s="358"/>
      <c r="AA192" s="358"/>
      <c r="AB192" s="358"/>
      <c r="AC192" s="358"/>
      <c r="AD192" s="358"/>
      <c r="AE192" s="358"/>
      <c r="AF192" s="358"/>
      <c r="AG192" s="358"/>
      <c r="AH192" s="358"/>
      <c r="AI192" s="358"/>
      <c r="AJ192" s="358"/>
      <c r="AK192" s="358"/>
      <c r="AO192" s="323" t="s">
        <v>1246</v>
      </c>
      <c r="AP192" s="323"/>
      <c r="AQ192" s="323"/>
      <c r="AR192" s="327" t="s">
        <v>1916</v>
      </c>
      <c r="AS192" s="326" t="s">
        <v>1733</v>
      </c>
    </row>
    <row r="193" spans="1:45" ht="13.5" customHeight="1">
      <c r="A193" s="359"/>
      <c r="B193" s="356"/>
      <c r="C193" s="356"/>
      <c r="D193" s="356"/>
      <c r="E193" s="356"/>
      <c r="F193" s="356"/>
      <c r="G193" s="356"/>
      <c r="H193" s="356"/>
      <c r="I193" s="356"/>
      <c r="J193" s="356"/>
      <c r="K193" s="356"/>
      <c r="L193" s="356"/>
      <c r="M193" s="356"/>
      <c r="N193" s="356"/>
      <c r="O193" s="356"/>
      <c r="P193" s="356"/>
      <c r="Q193" s="356"/>
      <c r="R193" s="356"/>
      <c r="S193" s="356"/>
      <c r="T193" s="359"/>
      <c r="U193" s="359"/>
      <c r="V193" s="359"/>
      <c r="W193" s="359"/>
      <c r="X193" s="358"/>
      <c r="Y193" s="358"/>
      <c r="Z193" s="358"/>
      <c r="AA193" s="358"/>
      <c r="AB193" s="358"/>
      <c r="AC193" s="358"/>
      <c r="AD193" s="358"/>
      <c r="AE193" s="358"/>
      <c r="AF193" s="358"/>
      <c r="AG193" s="358"/>
      <c r="AH193" s="358"/>
      <c r="AI193" s="358"/>
      <c r="AJ193" s="358"/>
      <c r="AK193" s="358"/>
      <c r="AO193" s="323" t="s">
        <v>1247</v>
      </c>
      <c r="AP193" s="323"/>
      <c r="AQ193" s="323"/>
      <c r="AR193" s="327" t="s">
        <v>1917</v>
      </c>
      <c r="AS193" s="326" t="s">
        <v>1733</v>
      </c>
    </row>
    <row r="194" spans="1:45" ht="13.5" customHeight="1">
      <c r="A194" s="359"/>
      <c r="B194" s="356"/>
      <c r="C194" s="356"/>
      <c r="D194" s="356"/>
      <c r="E194" s="356"/>
      <c r="F194" s="356"/>
      <c r="G194" s="356"/>
      <c r="H194" s="356"/>
      <c r="I194" s="356"/>
      <c r="J194" s="356"/>
      <c r="K194" s="356"/>
      <c r="L194" s="356"/>
      <c r="M194" s="356"/>
      <c r="N194" s="356"/>
      <c r="O194" s="356"/>
      <c r="P194" s="356"/>
      <c r="Q194" s="356"/>
      <c r="R194" s="356"/>
      <c r="S194" s="356"/>
      <c r="T194" s="359"/>
      <c r="U194" s="359"/>
      <c r="V194" s="359"/>
      <c r="W194" s="359"/>
      <c r="X194" s="358"/>
      <c r="Y194" s="358"/>
      <c r="Z194" s="358"/>
      <c r="AA194" s="358"/>
      <c r="AB194" s="358"/>
      <c r="AC194" s="358"/>
      <c r="AD194" s="358"/>
      <c r="AE194" s="358"/>
      <c r="AF194" s="358"/>
      <c r="AG194" s="358"/>
      <c r="AH194" s="358"/>
      <c r="AI194" s="358"/>
      <c r="AJ194" s="358"/>
      <c r="AK194" s="358"/>
      <c r="AO194" s="323" t="s">
        <v>1248</v>
      </c>
      <c r="AP194" s="323"/>
      <c r="AQ194" s="323"/>
      <c r="AR194" s="327" t="s">
        <v>1918</v>
      </c>
      <c r="AS194" s="326" t="s">
        <v>1733</v>
      </c>
    </row>
    <row r="195" spans="1:45" ht="13.5" customHeight="1">
      <c r="A195" s="359"/>
      <c r="B195" s="359"/>
      <c r="C195" s="359"/>
      <c r="D195" s="359"/>
      <c r="E195" s="359"/>
      <c r="F195" s="359"/>
      <c r="G195" s="359"/>
      <c r="H195" s="359"/>
      <c r="I195" s="359"/>
      <c r="J195" s="359"/>
      <c r="K195" s="359"/>
      <c r="L195" s="359"/>
      <c r="M195" s="359"/>
      <c r="N195" s="359"/>
      <c r="O195" s="359"/>
      <c r="P195" s="359"/>
      <c r="Q195" s="359"/>
      <c r="R195" s="359"/>
      <c r="S195" s="359"/>
      <c r="T195" s="359"/>
      <c r="U195" s="359"/>
      <c r="V195" s="359"/>
      <c r="W195" s="359"/>
      <c r="X195" s="358"/>
      <c r="Y195" s="358"/>
      <c r="Z195" s="358"/>
      <c r="AA195" s="358"/>
      <c r="AB195" s="358"/>
      <c r="AC195" s="358"/>
      <c r="AD195" s="358"/>
      <c r="AE195" s="358"/>
      <c r="AF195" s="358"/>
      <c r="AG195" s="358"/>
      <c r="AH195" s="358"/>
      <c r="AI195" s="358"/>
      <c r="AJ195" s="358"/>
      <c r="AK195" s="358"/>
      <c r="AO195" s="323" t="s">
        <v>1249</v>
      </c>
      <c r="AP195" s="323"/>
      <c r="AQ195" s="323"/>
      <c r="AR195" s="327" t="s">
        <v>929</v>
      </c>
      <c r="AS195" s="326" t="s">
        <v>1858</v>
      </c>
    </row>
    <row r="196" spans="1:45" ht="13.5" customHeight="1">
      <c r="A196" s="359"/>
      <c r="B196" s="359"/>
      <c r="C196" s="359"/>
      <c r="D196" s="359"/>
      <c r="E196" s="359"/>
      <c r="F196" s="359"/>
      <c r="G196" s="359"/>
      <c r="H196" s="359"/>
      <c r="I196" s="359"/>
      <c r="J196" s="359"/>
      <c r="K196" s="359"/>
      <c r="L196" s="359"/>
      <c r="M196" s="359"/>
      <c r="N196" s="359"/>
      <c r="O196" s="359"/>
      <c r="P196" s="359"/>
      <c r="Q196" s="359"/>
      <c r="R196" s="359"/>
      <c r="S196" s="359"/>
      <c r="T196" s="359"/>
      <c r="U196" s="359"/>
      <c r="V196" s="359"/>
      <c r="W196" s="359"/>
      <c r="X196" s="358"/>
      <c r="Y196" s="358"/>
      <c r="Z196" s="358"/>
      <c r="AA196" s="358"/>
      <c r="AB196" s="358"/>
      <c r="AC196" s="358"/>
      <c r="AD196" s="358"/>
      <c r="AE196" s="358"/>
      <c r="AF196" s="358"/>
      <c r="AG196" s="358"/>
      <c r="AH196" s="358"/>
      <c r="AI196" s="358"/>
      <c r="AJ196" s="358"/>
      <c r="AK196" s="358"/>
      <c r="AO196" s="323" t="s">
        <v>1250</v>
      </c>
      <c r="AP196" s="323"/>
      <c r="AQ196" s="323"/>
      <c r="AR196" s="327" t="s">
        <v>1919</v>
      </c>
      <c r="AS196" s="326" t="s">
        <v>1733</v>
      </c>
    </row>
    <row r="197" spans="1:45" ht="13.5" customHeight="1">
      <c r="A197" s="359"/>
      <c r="B197" s="359"/>
      <c r="C197" s="359"/>
      <c r="D197" s="359"/>
      <c r="E197" s="359"/>
      <c r="F197" s="359"/>
      <c r="G197" s="359"/>
      <c r="H197" s="359"/>
      <c r="I197" s="359"/>
      <c r="J197" s="359"/>
      <c r="K197" s="359"/>
      <c r="L197" s="359"/>
      <c r="M197" s="359"/>
      <c r="N197" s="359"/>
      <c r="O197" s="359"/>
      <c r="P197" s="359"/>
      <c r="Q197" s="359"/>
      <c r="R197" s="359"/>
      <c r="S197" s="359"/>
      <c r="T197" s="359"/>
      <c r="U197" s="359"/>
      <c r="V197" s="359"/>
      <c r="W197" s="359"/>
      <c r="X197" s="358"/>
      <c r="Y197" s="358"/>
      <c r="Z197" s="358"/>
      <c r="AA197" s="358"/>
      <c r="AB197" s="358"/>
      <c r="AC197" s="358"/>
      <c r="AD197" s="358"/>
      <c r="AE197" s="358"/>
      <c r="AF197" s="358"/>
      <c r="AG197" s="358"/>
      <c r="AH197" s="358"/>
      <c r="AI197" s="358"/>
      <c r="AJ197" s="358"/>
      <c r="AK197" s="358"/>
      <c r="AO197" s="323" t="s">
        <v>1251</v>
      </c>
      <c r="AP197" s="323"/>
      <c r="AQ197" s="323"/>
      <c r="AR197" s="327" t="s">
        <v>1920</v>
      </c>
      <c r="AS197" s="326" t="s">
        <v>1733</v>
      </c>
    </row>
    <row r="198" spans="1:45" ht="13.5" customHeight="1">
      <c r="A198" s="359"/>
      <c r="B198" s="359"/>
      <c r="C198" s="359"/>
      <c r="D198" s="359"/>
      <c r="E198" s="359"/>
      <c r="F198" s="359"/>
      <c r="G198" s="359"/>
      <c r="H198" s="359"/>
      <c r="I198" s="359"/>
      <c r="J198" s="359"/>
      <c r="K198" s="359"/>
      <c r="L198" s="359"/>
      <c r="M198" s="359"/>
      <c r="N198" s="359"/>
      <c r="O198" s="359"/>
      <c r="P198" s="359"/>
      <c r="Q198" s="359"/>
      <c r="R198" s="359"/>
      <c r="S198" s="359"/>
      <c r="T198" s="359"/>
      <c r="U198" s="359"/>
      <c r="V198" s="359"/>
      <c r="W198" s="359"/>
      <c r="X198" s="358"/>
      <c r="Y198" s="358"/>
      <c r="Z198" s="358"/>
      <c r="AA198" s="358"/>
      <c r="AB198" s="358"/>
      <c r="AC198" s="358"/>
      <c r="AD198" s="358"/>
      <c r="AE198" s="358"/>
      <c r="AF198" s="358"/>
      <c r="AG198" s="358"/>
      <c r="AH198" s="358"/>
      <c r="AI198" s="358"/>
      <c r="AJ198" s="358"/>
      <c r="AK198" s="358"/>
      <c r="AO198" s="323" t="s">
        <v>1252</v>
      </c>
      <c r="AP198" s="323"/>
      <c r="AQ198" s="323"/>
      <c r="AR198" s="327" t="s">
        <v>1921</v>
      </c>
      <c r="AS198" s="326" t="s">
        <v>1733</v>
      </c>
    </row>
    <row r="199" spans="1:45" ht="13.5" customHeight="1">
      <c r="A199" s="359"/>
      <c r="B199" s="359"/>
      <c r="C199" s="359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8"/>
      <c r="Y199" s="358"/>
      <c r="Z199" s="358"/>
      <c r="AA199" s="358"/>
      <c r="AB199" s="358"/>
      <c r="AC199" s="358"/>
      <c r="AD199" s="358"/>
      <c r="AE199" s="358"/>
      <c r="AF199" s="358"/>
      <c r="AG199" s="358"/>
      <c r="AH199" s="358"/>
      <c r="AI199" s="358"/>
      <c r="AJ199" s="358"/>
      <c r="AK199" s="358"/>
      <c r="AO199" s="323" t="s">
        <v>1253</v>
      </c>
      <c r="AP199" s="323"/>
      <c r="AQ199" s="323"/>
      <c r="AR199" s="327" t="s">
        <v>930</v>
      </c>
      <c r="AS199" s="326" t="s">
        <v>1876</v>
      </c>
    </row>
    <row r="200" spans="1:45" ht="13.5" customHeight="1">
      <c r="A200" s="359"/>
      <c r="B200" s="359"/>
      <c r="C200" s="359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8"/>
      <c r="Y200" s="358"/>
      <c r="Z200" s="358"/>
      <c r="AA200" s="358"/>
      <c r="AB200" s="358"/>
      <c r="AC200" s="358"/>
      <c r="AD200" s="358"/>
      <c r="AE200" s="358"/>
      <c r="AF200" s="358"/>
      <c r="AG200" s="358"/>
      <c r="AH200" s="358"/>
      <c r="AI200" s="358"/>
      <c r="AJ200" s="358"/>
      <c r="AK200" s="358"/>
      <c r="AO200" s="323" t="s">
        <v>1254</v>
      </c>
      <c r="AP200" s="323"/>
      <c r="AQ200" s="323"/>
      <c r="AR200" s="327" t="s">
        <v>1029</v>
      </c>
      <c r="AS200" s="326" t="s">
        <v>1876</v>
      </c>
    </row>
    <row r="201" spans="1:45" ht="13.5" customHeight="1">
      <c r="A201" s="359"/>
      <c r="B201" s="359"/>
      <c r="C201" s="359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8"/>
      <c r="Y201" s="358"/>
      <c r="Z201" s="358"/>
      <c r="AA201" s="358"/>
      <c r="AB201" s="358"/>
      <c r="AC201" s="358"/>
      <c r="AD201" s="358"/>
      <c r="AE201" s="358"/>
      <c r="AF201" s="358"/>
      <c r="AG201" s="358"/>
      <c r="AH201" s="358"/>
      <c r="AI201" s="358"/>
      <c r="AJ201" s="358"/>
      <c r="AK201" s="358"/>
      <c r="AO201" s="323" t="s">
        <v>1255</v>
      </c>
      <c r="AP201" s="323"/>
      <c r="AQ201" s="323"/>
      <c r="AR201" s="327" t="s">
        <v>1030</v>
      </c>
      <c r="AS201" s="326" t="s">
        <v>1876</v>
      </c>
    </row>
    <row r="202" spans="1:45" ht="13.5" customHeight="1">
      <c r="A202" s="359"/>
      <c r="B202" s="359"/>
      <c r="C202" s="359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8"/>
      <c r="Y202" s="358"/>
      <c r="Z202" s="358"/>
      <c r="AA202" s="358"/>
      <c r="AB202" s="358"/>
      <c r="AC202" s="358"/>
      <c r="AD202" s="358"/>
      <c r="AE202" s="358"/>
      <c r="AF202" s="358"/>
      <c r="AG202" s="358"/>
      <c r="AH202" s="358"/>
      <c r="AI202" s="358"/>
      <c r="AJ202" s="358"/>
      <c r="AK202" s="358"/>
      <c r="AO202" s="323" t="s">
        <v>1256</v>
      </c>
      <c r="AP202" s="323"/>
      <c r="AQ202" s="323"/>
      <c r="AR202" s="327" t="s">
        <v>1922</v>
      </c>
      <c r="AS202" s="326" t="s">
        <v>1733</v>
      </c>
    </row>
    <row r="203" spans="1:45" ht="13.5" customHeight="1">
      <c r="A203" s="359"/>
      <c r="B203" s="359"/>
      <c r="C203" s="359"/>
      <c r="D203" s="359"/>
      <c r="E203" s="359"/>
      <c r="F203" s="359"/>
      <c r="G203" s="359"/>
      <c r="H203" s="359"/>
      <c r="I203" s="359"/>
      <c r="J203" s="359"/>
      <c r="K203" s="359"/>
      <c r="L203" s="359"/>
      <c r="M203" s="359"/>
      <c r="N203" s="359"/>
      <c r="O203" s="359"/>
      <c r="P203" s="359"/>
      <c r="Q203" s="359"/>
      <c r="R203" s="359"/>
      <c r="S203" s="359"/>
      <c r="T203" s="359"/>
      <c r="U203" s="359"/>
      <c r="V203" s="359"/>
      <c r="W203" s="359"/>
      <c r="X203" s="358"/>
      <c r="Y203" s="358"/>
      <c r="Z203" s="358"/>
      <c r="AA203" s="358"/>
      <c r="AB203" s="358"/>
      <c r="AC203" s="358"/>
      <c r="AD203" s="358"/>
      <c r="AE203" s="358"/>
      <c r="AF203" s="358"/>
      <c r="AG203" s="358"/>
      <c r="AH203" s="358"/>
      <c r="AI203" s="358"/>
      <c r="AJ203" s="358"/>
      <c r="AK203" s="358"/>
      <c r="AO203" s="323" t="s">
        <v>1257</v>
      </c>
      <c r="AP203" s="323"/>
      <c r="AQ203" s="323"/>
      <c r="AR203" s="327" t="s">
        <v>1923</v>
      </c>
      <c r="AS203" s="326" t="s">
        <v>1733</v>
      </c>
    </row>
    <row r="204" spans="1:45" ht="13.5" customHeight="1">
      <c r="A204" s="359"/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59"/>
      <c r="P204" s="359"/>
      <c r="Q204" s="359"/>
      <c r="R204" s="359"/>
      <c r="S204" s="359"/>
      <c r="T204" s="359"/>
      <c r="U204" s="359"/>
      <c r="V204" s="359"/>
      <c r="W204" s="359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  <c r="AI204" s="358"/>
      <c r="AJ204" s="358"/>
      <c r="AK204" s="358"/>
      <c r="AO204" s="323" t="s">
        <v>1258</v>
      </c>
      <c r="AP204" s="323"/>
      <c r="AQ204" s="323"/>
      <c r="AR204" s="327" t="s">
        <v>1924</v>
      </c>
      <c r="AS204" s="326" t="s">
        <v>1733</v>
      </c>
    </row>
    <row r="205" spans="1:45" ht="13.5" customHeight="1">
      <c r="A205" s="359"/>
      <c r="B205" s="359"/>
      <c r="C205" s="359"/>
      <c r="D205" s="359"/>
      <c r="E205" s="359"/>
      <c r="F205" s="359"/>
      <c r="G205" s="359"/>
      <c r="H205" s="359"/>
      <c r="I205" s="359"/>
      <c r="J205" s="359"/>
      <c r="K205" s="359"/>
      <c r="L205" s="359"/>
      <c r="M205" s="359"/>
      <c r="N205" s="359"/>
      <c r="O205" s="359"/>
      <c r="P205" s="359"/>
      <c r="Q205" s="359"/>
      <c r="R205" s="359"/>
      <c r="S205" s="359"/>
      <c r="T205" s="359"/>
      <c r="U205" s="359"/>
      <c r="V205" s="359"/>
      <c r="W205" s="359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O205" s="323" t="s">
        <v>1259</v>
      </c>
      <c r="AP205" s="323"/>
      <c r="AQ205" s="323"/>
      <c r="AR205" s="327" t="s">
        <v>1925</v>
      </c>
      <c r="AS205" s="326" t="s">
        <v>1733</v>
      </c>
    </row>
    <row r="206" spans="1:45" ht="13.5" customHeight="1">
      <c r="A206" s="359"/>
      <c r="B206" s="359"/>
      <c r="C206" s="359"/>
      <c r="D206" s="359"/>
      <c r="E206" s="359"/>
      <c r="F206" s="359"/>
      <c r="G206" s="359"/>
      <c r="H206" s="359"/>
      <c r="I206" s="359"/>
      <c r="J206" s="359"/>
      <c r="K206" s="359"/>
      <c r="L206" s="359"/>
      <c r="M206" s="359"/>
      <c r="N206" s="359"/>
      <c r="O206" s="359"/>
      <c r="P206" s="359"/>
      <c r="Q206" s="359"/>
      <c r="R206" s="359"/>
      <c r="S206" s="359"/>
      <c r="T206" s="359"/>
      <c r="U206" s="359"/>
      <c r="V206" s="359"/>
      <c r="W206" s="359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O206" s="323" t="s">
        <v>1260</v>
      </c>
      <c r="AP206" s="323"/>
      <c r="AQ206" s="323"/>
      <c r="AR206" s="327" t="s">
        <v>1926</v>
      </c>
      <c r="AS206" s="326" t="s">
        <v>1733</v>
      </c>
    </row>
    <row r="207" spans="1:45" ht="13.5" customHeight="1">
      <c r="A207" s="359"/>
      <c r="B207" s="359"/>
      <c r="C207" s="359"/>
      <c r="D207" s="359"/>
      <c r="E207" s="359"/>
      <c r="F207" s="359"/>
      <c r="G207" s="359"/>
      <c r="H207" s="359"/>
      <c r="I207" s="359"/>
      <c r="J207" s="359"/>
      <c r="K207" s="359"/>
      <c r="L207" s="359"/>
      <c r="M207" s="359"/>
      <c r="N207" s="359"/>
      <c r="O207" s="359"/>
      <c r="P207" s="359"/>
      <c r="Q207" s="359"/>
      <c r="R207" s="359"/>
      <c r="S207" s="359"/>
      <c r="T207" s="359"/>
      <c r="U207" s="359"/>
      <c r="V207" s="359"/>
      <c r="W207" s="359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O207" s="323" t="s">
        <v>1261</v>
      </c>
      <c r="AP207" s="323"/>
      <c r="AQ207" s="323"/>
      <c r="AR207" s="327" t="s">
        <v>1927</v>
      </c>
      <c r="AS207" s="326" t="s">
        <v>1733</v>
      </c>
    </row>
    <row r="208" spans="1:45" ht="13.5" customHeight="1">
      <c r="A208" s="359"/>
      <c r="B208" s="359"/>
      <c r="C208" s="359"/>
      <c r="D208" s="359"/>
      <c r="E208" s="359"/>
      <c r="F208" s="359"/>
      <c r="G208" s="359"/>
      <c r="H208" s="359"/>
      <c r="I208" s="359"/>
      <c r="J208" s="359"/>
      <c r="K208" s="359"/>
      <c r="L208" s="359"/>
      <c r="M208" s="359"/>
      <c r="N208" s="359"/>
      <c r="O208" s="359"/>
      <c r="P208" s="359"/>
      <c r="Q208" s="359"/>
      <c r="R208" s="359"/>
      <c r="S208" s="359"/>
      <c r="T208" s="359"/>
      <c r="U208" s="359"/>
      <c r="V208" s="359"/>
      <c r="W208" s="359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O208" s="323" t="s">
        <v>1262</v>
      </c>
      <c r="AP208" s="323"/>
      <c r="AQ208" s="323"/>
      <c r="AR208" s="327" t="s">
        <v>1928</v>
      </c>
      <c r="AS208" s="326" t="s">
        <v>1733</v>
      </c>
    </row>
    <row r="209" spans="1:45" ht="13.5" customHeight="1">
      <c r="A209" s="359"/>
      <c r="B209" s="359"/>
      <c r="C209" s="359"/>
      <c r="D209" s="359"/>
      <c r="E209" s="359"/>
      <c r="F209" s="359"/>
      <c r="G209" s="359"/>
      <c r="H209" s="359"/>
      <c r="I209" s="359"/>
      <c r="J209" s="359"/>
      <c r="K209" s="359"/>
      <c r="L209" s="359"/>
      <c r="M209" s="359"/>
      <c r="N209" s="359"/>
      <c r="O209" s="359"/>
      <c r="P209" s="359"/>
      <c r="Q209" s="359"/>
      <c r="R209" s="359"/>
      <c r="S209" s="359"/>
      <c r="T209" s="359"/>
      <c r="U209" s="359"/>
      <c r="V209" s="359"/>
      <c r="W209" s="359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O209" s="323" t="s">
        <v>1263</v>
      </c>
      <c r="AP209" s="323"/>
      <c r="AQ209" s="323"/>
      <c r="AR209" s="327" t="s">
        <v>1929</v>
      </c>
      <c r="AS209" s="326" t="s">
        <v>1733</v>
      </c>
    </row>
    <row r="210" spans="1:45" ht="13.5" customHeight="1">
      <c r="A210" s="359"/>
      <c r="B210" s="359"/>
      <c r="C210" s="359"/>
      <c r="D210" s="359"/>
      <c r="E210" s="359"/>
      <c r="F210" s="359"/>
      <c r="G210" s="359"/>
      <c r="H210" s="359"/>
      <c r="I210" s="359"/>
      <c r="J210" s="359"/>
      <c r="K210" s="359"/>
      <c r="L210" s="359"/>
      <c r="M210" s="359"/>
      <c r="N210" s="359"/>
      <c r="O210" s="359"/>
      <c r="P210" s="359"/>
      <c r="Q210" s="359"/>
      <c r="R210" s="359"/>
      <c r="S210" s="359"/>
      <c r="T210" s="359"/>
      <c r="U210" s="359"/>
      <c r="V210" s="359"/>
      <c r="W210" s="359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O210" s="323" t="s">
        <v>1264</v>
      </c>
      <c r="AP210" s="323"/>
      <c r="AQ210" s="323"/>
      <c r="AR210" s="327" t="s">
        <v>1930</v>
      </c>
      <c r="AS210" s="326" t="s">
        <v>1733</v>
      </c>
    </row>
    <row r="211" spans="1:45" ht="13.5" customHeight="1">
      <c r="A211" s="359"/>
      <c r="B211" s="359"/>
      <c r="C211" s="359"/>
      <c r="D211" s="359"/>
      <c r="E211" s="359"/>
      <c r="F211" s="359"/>
      <c r="G211" s="359"/>
      <c r="H211" s="359"/>
      <c r="I211" s="359"/>
      <c r="J211" s="359"/>
      <c r="K211" s="359"/>
      <c r="L211" s="359"/>
      <c r="M211" s="359"/>
      <c r="N211" s="359"/>
      <c r="O211" s="359"/>
      <c r="P211" s="359"/>
      <c r="Q211" s="359"/>
      <c r="R211" s="359"/>
      <c r="S211" s="359"/>
      <c r="T211" s="359"/>
      <c r="U211" s="359"/>
      <c r="V211" s="359"/>
      <c r="W211" s="359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O211" s="323" t="s">
        <v>1265</v>
      </c>
      <c r="AP211" s="323"/>
      <c r="AQ211" s="323"/>
      <c r="AR211" s="327" t="s">
        <v>1931</v>
      </c>
      <c r="AS211" s="326" t="s">
        <v>1733</v>
      </c>
    </row>
    <row r="212" spans="1:45" ht="13.5" customHeight="1">
      <c r="A212" s="359"/>
      <c r="B212" s="359"/>
      <c r="C212" s="359"/>
      <c r="D212" s="359"/>
      <c r="E212" s="359"/>
      <c r="F212" s="359"/>
      <c r="G212" s="359"/>
      <c r="H212" s="359"/>
      <c r="I212" s="359"/>
      <c r="J212" s="359"/>
      <c r="K212" s="359"/>
      <c r="L212" s="359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O212" s="323" t="s">
        <v>1266</v>
      </c>
      <c r="AP212" s="323"/>
      <c r="AQ212" s="323"/>
      <c r="AR212" s="327" t="s">
        <v>1932</v>
      </c>
      <c r="AS212" s="326" t="s">
        <v>1733</v>
      </c>
    </row>
    <row r="213" spans="1:45" ht="13.5" customHeight="1">
      <c r="A213" s="359"/>
      <c r="B213" s="359"/>
      <c r="C213" s="359"/>
      <c r="D213" s="359"/>
      <c r="E213" s="359"/>
      <c r="F213" s="359"/>
      <c r="G213" s="359"/>
      <c r="H213" s="359"/>
      <c r="I213" s="359"/>
      <c r="J213" s="359"/>
      <c r="K213" s="359"/>
      <c r="L213" s="359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O213" s="323" t="s">
        <v>1267</v>
      </c>
      <c r="AP213" s="323"/>
      <c r="AQ213" s="323"/>
      <c r="AR213" s="327" t="s">
        <v>1933</v>
      </c>
      <c r="AS213" s="326" t="s">
        <v>1733</v>
      </c>
    </row>
    <row r="214" spans="1:45" ht="13.5" customHeight="1">
      <c r="A214" s="359"/>
      <c r="B214" s="359"/>
      <c r="C214" s="359"/>
      <c r="D214" s="359"/>
      <c r="E214" s="359"/>
      <c r="F214" s="359"/>
      <c r="G214" s="359"/>
      <c r="H214" s="359"/>
      <c r="I214" s="359"/>
      <c r="J214" s="359"/>
      <c r="K214" s="359"/>
      <c r="L214" s="359"/>
      <c r="M214" s="359"/>
      <c r="N214" s="359"/>
      <c r="O214" s="359"/>
      <c r="P214" s="359"/>
      <c r="Q214" s="359"/>
      <c r="R214" s="359"/>
      <c r="S214" s="359"/>
      <c r="T214" s="359"/>
      <c r="U214" s="359"/>
      <c r="V214" s="359"/>
      <c r="W214" s="359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O214" s="323" t="s">
        <v>1268</v>
      </c>
      <c r="AP214" s="323"/>
      <c r="AQ214" s="323"/>
      <c r="AR214" s="327" t="s">
        <v>1934</v>
      </c>
      <c r="AS214" s="326" t="s">
        <v>1733</v>
      </c>
    </row>
    <row r="215" spans="1:45" ht="13.5" customHeight="1">
      <c r="A215" s="359"/>
      <c r="B215" s="359"/>
      <c r="C215" s="359"/>
      <c r="D215" s="359"/>
      <c r="E215" s="359"/>
      <c r="F215" s="359"/>
      <c r="G215" s="359"/>
      <c r="H215" s="359"/>
      <c r="I215" s="359"/>
      <c r="J215" s="359"/>
      <c r="K215" s="359"/>
      <c r="L215" s="359"/>
      <c r="M215" s="359"/>
      <c r="N215" s="359"/>
      <c r="O215" s="359"/>
      <c r="P215" s="359"/>
      <c r="Q215" s="359"/>
      <c r="R215" s="359"/>
      <c r="S215" s="359"/>
      <c r="T215" s="359"/>
      <c r="U215" s="359"/>
      <c r="V215" s="359"/>
      <c r="W215" s="359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O215" s="323" t="s">
        <v>1269</v>
      </c>
      <c r="AP215" s="323"/>
      <c r="AQ215" s="323"/>
      <c r="AR215" s="327" t="s">
        <v>1935</v>
      </c>
      <c r="AS215" s="326" t="s">
        <v>1733</v>
      </c>
    </row>
    <row r="216" spans="1:45" ht="13.5" customHeight="1">
      <c r="A216" s="359"/>
      <c r="B216" s="359"/>
      <c r="C216" s="359"/>
      <c r="D216" s="359"/>
      <c r="E216" s="359"/>
      <c r="F216" s="359"/>
      <c r="G216" s="359"/>
      <c r="H216" s="359"/>
      <c r="I216" s="359"/>
      <c r="J216" s="359"/>
      <c r="K216" s="359"/>
      <c r="L216" s="359"/>
      <c r="M216" s="359"/>
      <c r="N216" s="359"/>
      <c r="O216" s="359"/>
      <c r="P216" s="359"/>
      <c r="Q216" s="359"/>
      <c r="R216" s="359"/>
      <c r="S216" s="359"/>
      <c r="T216" s="359"/>
      <c r="U216" s="359"/>
      <c r="V216" s="359"/>
      <c r="W216" s="359"/>
      <c r="X216" s="358"/>
      <c r="Y216" s="358"/>
      <c r="Z216" s="358"/>
      <c r="AA216" s="358"/>
      <c r="AB216" s="358"/>
      <c r="AC216" s="358"/>
      <c r="AD216" s="358"/>
      <c r="AE216" s="358"/>
      <c r="AF216" s="358"/>
      <c r="AG216" s="358"/>
      <c r="AH216" s="358"/>
      <c r="AI216" s="358"/>
      <c r="AJ216" s="358"/>
      <c r="AK216" s="358"/>
      <c r="AO216" s="323" t="s">
        <v>1270</v>
      </c>
      <c r="AP216" s="323"/>
      <c r="AQ216" s="323"/>
      <c r="AR216" s="327" t="s">
        <v>931</v>
      </c>
      <c r="AS216" s="326" t="s">
        <v>1827</v>
      </c>
    </row>
    <row r="217" spans="1:45" ht="13.5" customHeight="1">
      <c r="A217" s="359"/>
      <c r="B217" s="359"/>
      <c r="C217" s="359"/>
      <c r="D217" s="359"/>
      <c r="E217" s="359"/>
      <c r="F217" s="359"/>
      <c r="G217" s="359"/>
      <c r="H217" s="359"/>
      <c r="I217" s="359"/>
      <c r="J217" s="359"/>
      <c r="K217" s="359"/>
      <c r="L217" s="359"/>
      <c r="M217" s="359"/>
      <c r="N217" s="359"/>
      <c r="O217" s="359"/>
      <c r="P217" s="359"/>
      <c r="Q217" s="359"/>
      <c r="R217" s="359"/>
      <c r="S217" s="359"/>
      <c r="T217" s="359"/>
      <c r="U217" s="359"/>
      <c r="V217" s="359"/>
      <c r="W217" s="359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O217" s="323" t="s">
        <v>1271</v>
      </c>
      <c r="AP217" s="323"/>
      <c r="AQ217" s="323"/>
      <c r="AR217" s="327" t="s">
        <v>1936</v>
      </c>
      <c r="AS217" s="326" t="s">
        <v>1733</v>
      </c>
    </row>
    <row r="218" spans="1:45" ht="13.5" customHeight="1">
      <c r="A218" s="359"/>
      <c r="B218" s="359"/>
      <c r="C218" s="359"/>
      <c r="D218" s="359"/>
      <c r="E218" s="359"/>
      <c r="F218" s="359"/>
      <c r="G218" s="359"/>
      <c r="H218" s="359"/>
      <c r="I218" s="359"/>
      <c r="J218" s="359"/>
      <c r="K218" s="359"/>
      <c r="L218" s="359"/>
      <c r="M218" s="359"/>
      <c r="N218" s="359"/>
      <c r="O218" s="359"/>
      <c r="P218" s="359"/>
      <c r="Q218" s="359"/>
      <c r="R218" s="359"/>
      <c r="S218" s="359"/>
      <c r="T218" s="359"/>
      <c r="U218" s="359"/>
      <c r="V218" s="359"/>
      <c r="W218" s="359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O218" s="323" t="s">
        <v>1272</v>
      </c>
      <c r="AP218" s="323"/>
      <c r="AQ218" s="323"/>
      <c r="AR218" s="327" t="s">
        <v>1937</v>
      </c>
      <c r="AS218" s="326" t="s">
        <v>1733</v>
      </c>
    </row>
    <row r="219" spans="1:45" ht="13.5" customHeight="1">
      <c r="A219" s="359"/>
      <c r="B219" s="359"/>
      <c r="C219" s="359"/>
      <c r="D219" s="359"/>
      <c r="E219" s="359"/>
      <c r="F219" s="359"/>
      <c r="G219" s="359"/>
      <c r="H219" s="359"/>
      <c r="I219" s="359"/>
      <c r="J219" s="359"/>
      <c r="K219" s="359"/>
      <c r="L219" s="359"/>
      <c r="M219" s="359"/>
      <c r="N219" s="359"/>
      <c r="O219" s="359"/>
      <c r="P219" s="359"/>
      <c r="Q219" s="359"/>
      <c r="R219" s="359"/>
      <c r="S219" s="359"/>
      <c r="T219" s="359"/>
      <c r="U219" s="359"/>
      <c r="V219" s="359"/>
      <c r="W219" s="359"/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O219" s="323" t="s">
        <v>1273</v>
      </c>
      <c r="AP219" s="323"/>
      <c r="AQ219" s="323"/>
      <c r="AR219" s="327" t="s">
        <v>1938</v>
      </c>
      <c r="AS219" s="326" t="s">
        <v>1733</v>
      </c>
    </row>
    <row r="220" spans="1:45" ht="13.5" customHeight="1">
      <c r="A220" s="359"/>
      <c r="B220" s="359"/>
      <c r="C220" s="359"/>
      <c r="D220" s="359"/>
      <c r="E220" s="359"/>
      <c r="F220" s="359"/>
      <c r="G220" s="359"/>
      <c r="H220" s="359"/>
      <c r="I220" s="359"/>
      <c r="J220" s="359"/>
      <c r="K220" s="359"/>
      <c r="L220" s="359"/>
      <c r="M220" s="359"/>
      <c r="N220" s="359"/>
      <c r="O220" s="359"/>
      <c r="P220" s="359"/>
      <c r="Q220" s="359"/>
      <c r="R220" s="359"/>
      <c r="S220" s="359"/>
      <c r="T220" s="359"/>
      <c r="U220" s="359"/>
      <c r="V220" s="359"/>
      <c r="W220" s="359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  <c r="AI220" s="358"/>
      <c r="AJ220" s="358"/>
      <c r="AK220" s="358"/>
      <c r="AO220" s="323" t="s">
        <v>1274</v>
      </c>
      <c r="AP220" s="323"/>
      <c r="AQ220" s="323"/>
      <c r="AR220" s="327" t="s">
        <v>1939</v>
      </c>
      <c r="AS220" s="326" t="s">
        <v>1733</v>
      </c>
    </row>
    <row r="221" spans="1:45" ht="13.5" customHeight="1">
      <c r="A221" s="359"/>
      <c r="B221" s="359"/>
      <c r="C221" s="359"/>
      <c r="D221" s="359"/>
      <c r="E221" s="359"/>
      <c r="F221" s="359"/>
      <c r="G221" s="359"/>
      <c r="H221" s="359"/>
      <c r="I221" s="359"/>
      <c r="J221" s="359"/>
      <c r="K221" s="359"/>
      <c r="L221" s="359"/>
      <c r="M221" s="359"/>
      <c r="N221" s="359"/>
      <c r="O221" s="359"/>
      <c r="P221" s="359"/>
      <c r="Q221" s="359"/>
      <c r="R221" s="359"/>
      <c r="S221" s="359"/>
      <c r="T221" s="359"/>
      <c r="U221" s="359"/>
      <c r="V221" s="359"/>
      <c r="W221" s="359"/>
      <c r="X221" s="358"/>
      <c r="Y221" s="358"/>
      <c r="Z221" s="358"/>
      <c r="AA221" s="358"/>
      <c r="AB221" s="358"/>
      <c r="AC221" s="358"/>
      <c r="AD221" s="358"/>
      <c r="AE221" s="358"/>
      <c r="AF221" s="358"/>
      <c r="AG221" s="358"/>
      <c r="AH221" s="358"/>
      <c r="AI221" s="358"/>
      <c r="AJ221" s="358"/>
      <c r="AK221" s="358"/>
      <c r="AO221" s="323" t="s">
        <v>1275</v>
      </c>
      <c r="AP221" s="323"/>
      <c r="AQ221" s="323"/>
      <c r="AR221" s="327" t="s">
        <v>1940</v>
      </c>
      <c r="AS221" s="326" t="s">
        <v>1733</v>
      </c>
    </row>
    <row r="222" spans="1:45" ht="13.5" customHeight="1">
      <c r="A222" s="359"/>
      <c r="B222" s="359"/>
      <c r="C222" s="359"/>
      <c r="D222" s="359"/>
      <c r="E222" s="359"/>
      <c r="F222" s="359"/>
      <c r="G222" s="359"/>
      <c r="H222" s="359"/>
      <c r="I222" s="359"/>
      <c r="J222" s="359"/>
      <c r="K222" s="359"/>
      <c r="L222" s="359"/>
      <c r="M222" s="359"/>
      <c r="N222" s="359"/>
      <c r="O222" s="359"/>
      <c r="P222" s="359"/>
      <c r="Q222" s="359"/>
      <c r="R222" s="359"/>
      <c r="S222" s="359"/>
      <c r="T222" s="359"/>
      <c r="U222" s="359"/>
      <c r="V222" s="359"/>
      <c r="W222" s="359"/>
      <c r="X222" s="358"/>
      <c r="Y222" s="358"/>
      <c r="Z222" s="358"/>
      <c r="AA222" s="358"/>
      <c r="AB222" s="358"/>
      <c r="AC222" s="358"/>
      <c r="AD222" s="358"/>
      <c r="AE222" s="358"/>
      <c r="AF222" s="358"/>
      <c r="AG222" s="358"/>
      <c r="AH222" s="358"/>
      <c r="AI222" s="358"/>
      <c r="AJ222" s="358"/>
      <c r="AK222" s="358"/>
      <c r="AO222" s="323" t="s">
        <v>1276</v>
      </c>
      <c r="AP222" s="323"/>
      <c r="AQ222" s="323"/>
      <c r="AR222" s="327" t="s">
        <v>932</v>
      </c>
      <c r="AS222" s="326" t="s">
        <v>1858</v>
      </c>
    </row>
    <row r="223" spans="1:45" ht="13.5" customHeight="1">
      <c r="A223" s="359"/>
      <c r="B223" s="359"/>
      <c r="C223" s="359"/>
      <c r="D223" s="359"/>
      <c r="E223" s="359"/>
      <c r="F223" s="359"/>
      <c r="G223" s="359"/>
      <c r="H223" s="359"/>
      <c r="I223" s="359"/>
      <c r="J223" s="359"/>
      <c r="K223" s="359"/>
      <c r="L223" s="359"/>
      <c r="M223" s="359"/>
      <c r="N223" s="359"/>
      <c r="O223" s="359"/>
      <c r="P223" s="359"/>
      <c r="Q223" s="359"/>
      <c r="R223" s="359"/>
      <c r="S223" s="359"/>
      <c r="T223" s="359"/>
      <c r="U223" s="359"/>
      <c r="V223" s="359"/>
      <c r="W223" s="359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O223" s="323" t="s">
        <v>1277</v>
      </c>
      <c r="AP223" s="323"/>
      <c r="AQ223" s="323"/>
      <c r="AR223" s="327" t="s">
        <v>1941</v>
      </c>
      <c r="AS223" s="326" t="s">
        <v>1733</v>
      </c>
    </row>
    <row r="224" spans="1:45" ht="13.5" customHeight="1">
      <c r="A224" s="359"/>
      <c r="B224" s="359"/>
      <c r="C224" s="359"/>
      <c r="D224" s="359"/>
      <c r="E224" s="359"/>
      <c r="F224" s="359"/>
      <c r="G224" s="359"/>
      <c r="H224" s="359"/>
      <c r="I224" s="359"/>
      <c r="J224" s="359"/>
      <c r="K224" s="359"/>
      <c r="L224" s="359"/>
      <c r="M224" s="359"/>
      <c r="N224" s="359"/>
      <c r="O224" s="359"/>
      <c r="P224" s="359"/>
      <c r="Q224" s="359"/>
      <c r="R224" s="359"/>
      <c r="S224" s="359"/>
      <c r="T224" s="359"/>
      <c r="U224" s="359"/>
      <c r="V224" s="359"/>
      <c r="W224" s="359"/>
      <c r="X224" s="358"/>
      <c r="Y224" s="358"/>
      <c r="Z224" s="358"/>
      <c r="AA224" s="358"/>
      <c r="AB224" s="358"/>
      <c r="AC224" s="358"/>
      <c r="AD224" s="358"/>
      <c r="AE224" s="358"/>
      <c r="AF224" s="358"/>
      <c r="AG224" s="358"/>
      <c r="AH224" s="358"/>
      <c r="AI224" s="358"/>
      <c r="AJ224" s="358"/>
      <c r="AK224" s="358"/>
      <c r="AO224" s="323" t="s">
        <v>1278</v>
      </c>
      <c r="AP224" s="323"/>
      <c r="AQ224" s="323"/>
      <c r="AR224" s="327" t="s">
        <v>1942</v>
      </c>
      <c r="AS224" s="326" t="s">
        <v>1733</v>
      </c>
    </row>
    <row r="225" spans="1:45" ht="13.5" customHeight="1">
      <c r="A225" s="359"/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8"/>
      <c r="Y225" s="358"/>
      <c r="Z225" s="358"/>
      <c r="AA225" s="358"/>
      <c r="AB225" s="358"/>
      <c r="AC225" s="358"/>
      <c r="AD225" s="358"/>
      <c r="AE225" s="358"/>
      <c r="AF225" s="358"/>
      <c r="AG225" s="358"/>
      <c r="AH225" s="358"/>
      <c r="AI225" s="358"/>
      <c r="AJ225" s="358"/>
      <c r="AK225" s="358"/>
      <c r="AO225" s="323" t="s">
        <v>1279</v>
      </c>
      <c r="AP225" s="323"/>
      <c r="AQ225" s="323"/>
      <c r="AR225" s="327" t="s">
        <v>1943</v>
      </c>
      <c r="AS225" s="326" t="s">
        <v>1733</v>
      </c>
    </row>
    <row r="226" spans="1:45" ht="13.5" customHeight="1">
      <c r="A226" s="359"/>
      <c r="B226" s="359"/>
      <c r="C226" s="359"/>
      <c r="D226" s="359"/>
      <c r="E226" s="359"/>
      <c r="F226" s="359"/>
      <c r="G226" s="359"/>
      <c r="H226" s="359"/>
      <c r="I226" s="359"/>
      <c r="J226" s="359"/>
      <c r="K226" s="359"/>
      <c r="L226" s="359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58"/>
      <c r="Y226" s="358"/>
      <c r="Z226" s="358"/>
      <c r="AA226" s="358"/>
      <c r="AB226" s="358"/>
      <c r="AC226" s="358"/>
      <c r="AD226" s="358"/>
      <c r="AE226" s="358"/>
      <c r="AF226" s="358"/>
      <c r="AG226" s="358"/>
      <c r="AH226" s="358"/>
      <c r="AI226" s="358"/>
      <c r="AJ226" s="358"/>
      <c r="AK226" s="358"/>
      <c r="AO226" s="323" t="s">
        <v>1280</v>
      </c>
      <c r="AP226" s="323"/>
      <c r="AQ226" s="323"/>
      <c r="AR226" s="327" t="s">
        <v>1944</v>
      </c>
      <c r="AS226" s="326" t="s">
        <v>1733</v>
      </c>
    </row>
    <row r="227" spans="1:45" ht="13.5" customHeight="1">
      <c r="A227" s="359"/>
      <c r="B227" s="359"/>
      <c r="C227" s="359"/>
      <c r="D227" s="359"/>
      <c r="E227" s="359"/>
      <c r="F227" s="359"/>
      <c r="G227" s="359"/>
      <c r="H227" s="359"/>
      <c r="I227" s="359"/>
      <c r="J227" s="359"/>
      <c r="K227" s="359"/>
      <c r="L227" s="359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8"/>
      <c r="Y227" s="358"/>
      <c r="Z227" s="358"/>
      <c r="AA227" s="358"/>
      <c r="AB227" s="358"/>
      <c r="AC227" s="358"/>
      <c r="AD227" s="358"/>
      <c r="AE227" s="358"/>
      <c r="AF227" s="358"/>
      <c r="AG227" s="358"/>
      <c r="AH227" s="358"/>
      <c r="AI227" s="358"/>
      <c r="AJ227" s="358"/>
      <c r="AK227" s="358"/>
      <c r="AO227" s="323" t="s">
        <v>1281</v>
      </c>
      <c r="AP227" s="323"/>
      <c r="AQ227" s="323"/>
      <c r="AR227" s="327" t="s">
        <v>1945</v>
      </c>
      <c r="AS227" s="326" t="s">
        <v>1733</v>
      </c>
    </row>
    <row r="228" spans="1:45" ht="13.5" customHeight="1">
      <c r="A228" s="359"/>
      <c r="B228" s="359"/>
      <c r="C228" s="359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58"/>
      <c r="Y228" s="358"/>
      <c r="Z228" s="358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358"/>
      <c r="AK228" s="358"/>
      <c r="AO228" s="323" t="s">
        <v>1282</v>
      </c>
      <c r="AP228" s="323"/>
      <c r="AQ228" s="323"/>
      <c r="AR228" s="327" t="s">
        <v>1946</v>
      </c>
      <c r="AS228" s="326" t="s">
        <v>1733</v>
      </c>
    </row>
    <row r="229" spans="1:45" ht="13.5" customHeight="1">
      <c r="A229" s="359"/>
      <c r="B229" s="359"/>
      <c r="C229" s="359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59"/>
      <c r="W229" s="359"/>
      <c r="X229" s="358"/>
      <c r="Y229" s="358"/>
      <c r="Z229" s="358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358"/>
      <c r="AK229" s="358"/>
      <c r="AO229" s="323" t="s">
        <v>1283</v>
      </c>
      <c r="AP229" s="323"/>
      <c r="AQ229" s="323"/>
      <c r="AR229" s="327" t="s">
        <v>1947</v>
      </c>
      <c r="AS229" s="326" t="s">
        <v>1733</v>
      </c>
    </row>
    <row r="230" spans="1:45" ht="13.5" customHeight="1">
      <c r="A230" s="359"/>
      <c r="B230" s="359"/>
      <c r="C230" s="359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59"/>
      <c r="W230" s="359"/>
      <c r="X230" s="358"/>
      <c r="Y230" s="358"/>
      <c r="Z230" s="358"/>
      <c r="AA230" s="358"/>
      <c r="AB230" s="358"/>
      <c r="AC230" s="358"/>
      <c r="AD230" s="358"/>
      <c r="AE230" s="358"/>
      <c r="AF230" s="358"/>
      <c r="AG230" s="358"/>
      <c r="AH230" s="358"/>
      <c r="AI230" s="358"/>
      <c r="AJ230" s="358"/>
      <c r="AK230" s="358"/>
      <c r="AO230" s="323" t="s">
        <v>1284</v>
      </c>
      <c r="AP230" s="323"/>
      <c r="AQ230" s="323"/>
      <c r="AR230" s="327" t="s">
        <v>933</v>
      </c>
      <c r="AS230" s="326" t="s">
        <v>1827</v>
      </c>
    </row>
    <row r="231" spans="1:45" ht="13.5" customHeight="1">
      <c r="A231" s="359"/>
      <c r="B231" s="359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59"/>
      <c r="W231" s="359"/>
      <c r="X231" s="358"/>
      <c r="Y231" s="358"/>
      <c r="Z231" s="358"/>
      <c r="AA231" s="358"/>
      <c r="AB231" s="358"/>
      <c r="AC231" s="358"/>
      <c r="AD231" s="358"/>
      <c r="AE231" s="358"/>
      <c r="AF231" s="358"/>
      <c r="AG231" s="358"/>
      <c r="AH231" s="358"/>
      <c r="AI231" s="358"/>
      <c r="AJ231" s="358"/>
      <c r="AK231" s="358"/>
      <c r="AO231" s="323" t="s">
        <v>1285</v>
      </c>
      <c r="AP231" s="323"/>
      <c r="AQ231" s="323"/>
      <c r="AR231" s="327" t="s">
        <v>934</v>
      </c>
      <c r="AS231" s="326" t="s">
        <v>1827</v>
      </c>
    </row>
    <row r="232" spans="1:45" ht="13.5" customHeight="1">
      <c r="A232" s="359"/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8"/>
      <c r="Y232" s="358"/>
      <c r="Z232" s="358"/>
      <c r="AA232" s="358"/>
      <c r="AB232" s="358"/>
      <c r="AC232" s="358"/>
      <c r="AD232" s="358"/>
      <c r="AE232" s="358"/>
      <c r="AF232" s="358"/>
      <c r="AG232" s="358"/>
      <c r="AH232" s="358"/>
      <c r="AI232" s="358"/>
      <c r="AJ232" s="358"/>
      <c r="AK232" s="358"/>
      <c r="AO232" s="323" t="s">
        <v>1286</v>
      </c>
      <c r="AP232" s="323"/>
      <c r="AQ232" s="323"/>
      <c r="AR232" s="327" t="s">
        <v>935</v>
      </c>
      <c r="AS232" s="326" t="s">
        <v>1827</v>
      </c>
    </row>
    <row r="233" spans="1:45" ht="13.5" customHeight="1">
      <c r="A233" s="359"/>
      <c r="B233" s="359"/>
      <c r="C233" s="359"/>
      <c r="D233" s="359"/>
      <c r="E233" s="359"/>
      <c r="F233" s="359"/>
      <c r="G233" s="359"/>
      <c r="H233" s="359"/>
      <c r="I233" s="359"/>
      <c r="J233" s="359"/>
      <c r="K233" s="359"/>
      <c r="L233" s="359"/>
      <c r="M233" s="359"/>
      <c r="N233" s="359"/>
      <c r="O233" s="359"/>
      <c r="P233" s="359"/>
      <c r="Q233" s="359"/>
      <c r="R233" s="359"/>
      <c r="S233" s="359"/>
      <c r="T233" s="359"/>
      <c r="U233" s="359"/>
      <c r="V233" s="359"/>
      <c r="W233" s="359"/>
      <c r="X233" s="358"/>
      <c r="Y233" s="358"/>
      <c r="Z233" s="358"/>
      <c r="AA233" s="358"/>
      <c r="AB233" s="358"/>
      <c r="AC233" s="358"/>
      <c r="AD233" s="358"/>
      <c r="AE233" s="358"/>
      <c r="AF233" s="358"/>
      <c r="AG233" s="358"/>
      <c r="AH233" s="358"/>
      <c r="AI233" s="358"/>
      <c r="AJ233" s="358"/>
      <c r="AK233" s="358"/>
      <c r="AO233" s="323" t="s">
        <v>1287</v>
      </c>
      <c r="AP233" s="323"/>
      <c r="AQ233" s="323"/>
      <c r="AR233" s="327" t="s">
        <v>1948</v>
      </c>
      <c r="AS233" s="326" t="s">
        <v>1733</v>
      </c>
    </row>
    <row r="234" spans="1:45" ht="13.5" customHeight="1">
      <c r="A234" s="359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8"/>
      <c r="Y234" s="358"/>
      <c r="Z234" s="358"/>
      <c r="AA234" s="358"/>
      <c r="AB234" s="358"/>
      <c r="AC234" s="358"/>
      <c r="AD234" s="358"/>
      <c r="AE234" s="358"/>
      <c r="AF234" s="358"/>
      <c r="AG234" s="358"/>
      <c r="AH234" s="358"/>
      <c r="AI234" s="358"/>
      <c r="AJ234" s="358"/>
      <c r="AK234" s="358"/>
      <c r="AO234" s="323" t="s">
        <v>1288</v>
      </c>
      <c r="AP234" s="323"/>
      <c r="AQ234" s="323"/>
      <c r="AR234" s="327" t="s">
        <v>1949</v>
      </c>
      <c r="AS234" s="326" t="s">
        <v>1733</v>
      </c>
    </row>
    <row r="235" spans="1:45" ht="13.5" customHeight="1">
      <c r="A235" s="359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8"/>
      <c r="Y235" s="358"/>
      <c r="Z235" s="358"/>
      <c r="AA235" s="358"/>
      <c r="AB235" s="358"/>
      <c r="AC235" s="358"/>
      <c r="AD235" s="358"/>
      <c r="AE235" s="358"/>
      <c r="AF235" s="358"/>
      <c r="AG235" s="358"/>
      <c r="AH235" s="358"/>
      <c r="AI235" s="358"/>
      <c r="AJ235" s="358"/>
      <c r="AK235" s="358"/>
      <c r="AO235" s="323" t="s">
        <v>1289</v>
      </c>
      <c r="AP235" s="323"/>
      <c r="AQ235" s="323"/>
      <c r="AR235" s="327" t="s">
        <v>1950</v>
      </c>
      <c r="AS235" s="326" t="s">
        <v>1733</v>
      </c>
    </row>
    <row r="236" spans="1:45" ht="13.5" customHeight="1">
      <c r="A236" s="359"/>
      <c r="B236" s="359"/>
      <c r="C236" s="359"/>
      <c r="D236" s="359"/>
      <c r="E236" s="359"/>
      <c r="F236" s="359"/>
      <c r="G236" s="359"/>
      <c r="H236" s="359"/>
      <c r="I236" s="359"/>
      <c r="J236" s="359"/>
      <c r="K236" s="359"/>
      <c r="L236" s="359"/>
      <c r="M236" s="359"/>
      <c r="N236" s="359"/>
      <c r="O236" s="359"/>
      <c r="P236" s="359"/>
      <c r="Q236" s="359"/>
      <c r="R236" s="359"/>
      <c r="S236" s="359"/>
      <c r="T236" s="359"/>
      <c r="U236" s="359"/>
      <c r="V236" s="359"/>
      <c r="W236" s="359"/>
      <c r="X236" s="358"/>
      <c r="Y236" s="358"/>
      <c r="Z236" s="358"/>
      <c r="AA236" s="358"/>
      <c r="AB236" s="358"/>
      <c r="AC236" s="358"/>
      <c r="AD236" s="358"/>
      <c r="AE236" s="358"/>
      <c r="AF236" s="358"/>
      <c r="AG236" s="358"/>
      <c r="AH236" s="358"/>
      <c r="AI236" s="358"/>
      <c r="AJ236" s="358"/>
      <c r="AK236" s="358"/>
      <c r="AO236" s="323" t="s">
        <v>1290</v>
      </c>
      <c r="AP236" s="323"/>
      <c r="AQ236" s="323"/>
      <c r="AR236" s="327" t="s">
        <v>1951</v>
      </c>
      <c r="AS236" s="326" t="s">
        <v>1733</v>
      </c>
    </row>
    <row r="237" spans="1:45" ht="13.5" customHeight="1">
      <c r="A237" s="359"/>
      <c r="B237" s="359"/>
      <c r="C237" s="359"/>
      <c r="D237" s="359"/>
      <c r="E237" s="359"/>
      <c r="F237" s="359"/>
      <c r="G237" s="359"/>
      <c r="H237" s="359"/>
      <c r="I237" s="359"/>
      <c r="J237" s="359"/>
      <c r="K237" s="359"/>
      <c r="L237" s="359"/>
      <c r="M237" s="359"/>
      <c r="N237" s="359"/>
      <c r="O237" s="359"/>
      <c r="P237" s="359"/>
      <c r="Q237" s="359"/>
      <c r="R237" s="359"/>
      <c r="S237" s="359"/>
      <c r="T237" s="359"/>
      <c r="U237" s="359"/>
      <c r="V237" s="359"/>
      <c r="W237" s="359"/>
      <c r="X237" s="358"/>
      <c r="Y237" s="358"/>
      <c r="Z237" s="358"/>
      <c r="AA237" s="358"/>
      <c r="AB237" s="358"/>
      <c r="AC237" s="358"/>
      <c r="AD237" s="358"/>
      <c r="AE237" s="358"/>
      <c r="AF237" s="358"/>
      <c r="AG237" s="358"/>
      <c r="AH237" s="358"/>
      <c r="AI237" s="358"/>
      <c r="AJ237" s="358"/>
      <c r="AK237" s="358"/>
      <c r="AO237" s="323" t="s">
        <v>1291</v>
      </c>
      <c r="AP237" s="323"/>
      <c r="AQ237" s="323"/>
      <c r="AR237" s="327" t="s">
        <v>1952</v>
      </c>
      <c r="AS237" s="326" t="s">
        <v>1733</v>
      </c>
    </row>
    <row r="238" spans="1:45" ht="13.5" customHeight="1">
      <c r="A238" s="359"/>
      <c r="B238" s="359"/>
      <c r="C238" s="359"/>
      <c r="D238" s="359"/>
      <c r="E238" s="359"/>
      <c r="F238" s="359"/>
      <c r="G238" s="359"/>
      <c r="H238" s="359"/>
      <c r="I238" s="359"/>
      <c r="J238" s="359"/>
      <c r="K238" s="359"/>
      <c r="L238" s="359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8"/>
      <c r="Y238" s="358"/>
      <c r="Z238" s="358"/>
      <c r="AA238" s="358"/>
      <c r="AB238" s="358"/>
      <c r="AC238" s="358"/>
      <c r="AD238" s="358"/>
      <c r="AE238" s="358"/>
      <c r="AF238" s="358"/>
      <c r="AG238" s="358"/>
      <c r="AH238" s="358"/>
      <c r="AI238" s="358"/>
      <c r="AJ238" s="358"/>
      <c r="AK238" s="358"/>
      <c r="AO238" s="323" t="s">
        <v>1292</v>
      </c>
      <c r="AP238" s="323"/>
      <c r="AQ238" s="323"/>
      <c r="AR238" s="327" t="s">
        <v>1953</v>
      </c>
      <c r="AS238" s="326" t="s">
        <v>1733</v>
      </c>
    </row>
    <row r="239" spans="1:45" ht="13.5" customHeight="1">
      <c r="A239" s="359"/>
      <c r="B239" s="359"/>
      <c r="C239" s="359"/>
      <c r="D239" s="359"/>
      <c r="E239" s="359"/>
      <c r="F239" s="359"/>
      <c r="G239" s="359"/>
      <c r="H239" s="359"/>
      <c r="I239" s="359"/>
      <c r="J239" s="359"/>
      <c r="K239" s="359"/>
      <c r="L239" s="359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8"/>
      <c r="Y239" s="358"/>
      <c r="Z239" s="358"/>
      <c r="AA239" s="358"/>
      <c r="AB239" s="358"/>
      <c r="AC239" s="358"/>
      <c r="AD239" s="358"/>
      <c r="AE239" s="358"/>
      <c r="AF239" s="358"/>
      <c r="AG239" s="358"/>
      <c r="AH239" s="358"/>
      <c r="AI239" s="358"/>
      <c r="AJ239" s="358"/>
      <c r="AK239" s="358"/>
      <c r="AO239" s="323" t="s">
        <v>1293</v>
      </c>
      <c r="AP239" s="323"/>
      <c r="AQ239" s="323"/>
      <c r="AR239" s="327" t="s">
        <v>1954</v>
      </c>
      <c r="AS239" s="326" t="s">
        <v>1733</v>
      </c>
    </row>
    <row r="240" spans="1:45" ht="13.5" customHeight="1">
      <c r="A240" s="359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8"/>
      <c r="Y240" s="358"/>
      <c r="Z240" s="358"/>
      <c r="AA240" s="358"/>
      <c r="AB240" s="358"/>
      <c r="AC240" s="358"/>
      <c r="AD240" s="358"/>
      <c r="AE240" s="358"/>
      <c r="AF240" s="358"/>
      <c r="AG240" s="358"/>
      <c r="AH240" s="358"/>
      <c r="AI240" s="358"/>
      <c r="AJ240" s="358"/>
      <c r="AK240" s="358"/>
      <c r="AO240" s="323" t="s">
        <v>1294</v>
      </c>
      <c r="AP240" s="323"/>
      <c r="AQ240" s="323"/>
      <c r="AR240" s="327" t="s">
        <v>1955</v>
      </c>
      <c r="AS240" s="326" t="s">
        <v>1733</v>
      </c>
    </row>
    <row r="241" spans="1:45" ht="13.5" customHeight="1">
      <c r="A241" s="359"/>
      <c r="B241" s="359"/>
      <c r="C241" s="359"/>
      <c r="D241" s="359"/>
      <c r="E241" s="359"/>
      <c r="F241" s="359"/>
      <c r="G241" s="359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8"/>
      <c r="Y241" s="358"/>
      <c r="Z241" s="358"/>
      <c r="AA241" s="358"/>
      <c r="AB241" s="358"/>
      <c r="AC241" s="358"/>
      <c r="AD241" s="358"/>
      <c r="AE241" s="358"/>
      <c r="AF241" s="358"/>
      <c r="AG241" s="358"/>
      <c r="AH241" s="358"/>
      <c r="AI241" s="358"/>
      <c r="AJ241" s="358"/>
      <c r="AK241" s="358"/>
      <c r="AO241" s="323" t="s">
        <v>1295</v>
      </c>
      <c r="AP241" s="323"/>
      <c r="AQ241" s="323"/>
      <c r="AR241" s="327" t="s">
        <v>1956</v>
      </c>
      <c r="AS241" s="326" t="s">
        <v>1733</v>
      </c>
    </row>
    <row r="242" spans="1:45" ht="13.5" customHeight="1">
      <c r="A242" s="359"/>
      <c r="B242" s="359"/>
      <c r="C242" s="359"/>
      <c r="D242" s="359"/>
      <c r="E242" s="359"/>
      <c r="F242" s="359"/>
      <c r="G242" s="359"/>
      <c r="H242" s="359"/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8"/>
      <c r="Y242" s="358"/>
      <c r="Z242" s="358"/>
      <c r="AA242" s="358"/>
      <c r="AB242" s="358"/>
      <c r="AC242" s="358"/>
      <c r="AD242" s="358"/>
      <c r="AE242" s="358"/>
      <c r="AF242" s="358"/>
      <c r="AG242" s="358"/>
      <c r="AH242" s="358"/>
      <c r="AI242" s="358"/>
      <c r="AJ242" s="358"/>
      <c r="AK242" s="358"/>
      <c r="AO242" s="323" t="s">
        <v>1296</v>
      </c>
      <c r="AP242" s="323"/>
      <c r="AQ242" s="323"/>
      <c r="AR242" s="327" t="s">
        <v>1957</v>
      </c>
      <c r="AS242" s="326" t="s">
        <v>1733</v>
      </c>
    </row>
    <row r="243" spans="1:45" ht="13.5" customHeight="1">
      <c r="A243" s="359"/>
      <c r="B243" s="359"/>
      <c r="C243" s="359"/>
      <c r="D243" s="359"/>
      <c r="E243" s="359"/>
      <c r="F243" s="359"/>
      <c r="G243" s="359"/>
      <c r="H243" s="359"/>
      <c r="I243" s="359"/>
      <c r="J243" s="359"/>
      <c r="K243" s="359"/>
      <c r="L243" s="359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8"/>
      <c r="Y243" s="358"/>
      <c r="Z243" s="358"/>
      <c r="AA243" s="358"/>
      <c r="AB243" s="358"/>
      <c r="AC243" s="358"/>
      <c r="AD243" s="358"/>
      <c r="AE243" s="358"/>
      <c r="AF243" s="358"/>
      <c r="AG243" s="358"/>
      <c r="AH243" s="358"/>
      <c r="AI243" s="358"/>
      <c r="AJ243" s="358"/>
      <c r="AK243" s="358"/>
      <c r="AO243" s="323" t="s">
        <v>1297</v>
      </c>
      <c r="AP243" s="323"/>
      <c r="AQ243" s="323"/>
      <c r="AR243" s="327" t="s">
        <v>1958</v>
      </c>
      <c r="AS243" s="326" t="s">
        <v>1733</v>
      </c>
    </row>
    <row r="244" spans="1:45" ht="13.5" customHeight="1">
      <c r="A244" s="359"/>
      <c r="B244" s="359"/>
      <c r="C244" s="359"/>
      <c r="D244" s="359"/>
      <c r="E244" s="359"/>
      <c r="F244" s="359"/>
      <c r="G244" s="359"/>
      <c r="H244" s="359"/>
      <c r="I244" s="359"/>
      <c r="J244" s="359"/>
      <c r="K244" s="359"/>
      <c r="L244" s="359"/>
      <c r="M244" s="359"/>
      <c r="N244" s="359"/>
      <c r="O244" s="359"/>
      <c r="P244" s="359"/>
      <c r="Q244" s="359"/>
      <c r="R244" s="359"/>
      <c r="S244" s="359"/>
      <c r="T244" s="359"/>
      <c r="U244" s="359"/>
      <c r="V244" s="359"/>
      <c r="W244" s="359"/>
      <c r="X244" s="358"/>
      <c r="Y244" s="358"/>
      <c r="Z244" s="358"/>
      <c r="AA244" s="358"/>
      <c r="AB244" s="358"/>
      <c r="AC244" s="358"/>
      <c r="AD244" s="358"/>
      <c r="AE244" s="358"/>
      <c r="AF244" s="358"/>
      <c r="AG244" s="358"/>
      <c r="AH244" s="358"/>
      <c r="AI244" s="358"/>
      <c r="AJ244" s="358"/>
      <c r="AK244" s="358"/>
      <c r="AO244" s="323" t="s">
        <v>1298</v>
      </c>
      <c r="AP244" s="323"/>
      <c r="AQ244" s="323"/>
      <c r="AR244" s="327" t="s">
        <v>1959</v>
      </c>
      <c r="AS244" s="326" t="s">
        <v>1733</v>
      </c>
    </row>
    <row r="245" spans="1:45" ht="13.5" customHeight="1">
      <c r="A245" s="359"/>
      <c r="B245" s="359"/>
      <c r="C245" s="359"/>
      <c r="D245" s="359"/>
      <c r="E245" s="359"/>
      <c r="F245" s="359"/>
      <c r="G245" s="359"/>
      <c r="H245" s="359"/>
      <c r="I245" s="359"/>
      <c r="J245" s="359"/>
      <c r="K245" s="359"/>
      <c r="L245" s="359"/>
      <c r="M245" s="359"/>
      <c r="N245" s="359"/>
      <c r="O245" s="359"/>
      <c r="P245" s="359"/>
      <c r="Q245" s="359"/>
      <c r="R245" s="359"/>
      <c r="S245" s="359"/>
      <c r="T245" s="359"/>
      <c r="U245" s="359"/>
      <c r="V245" s="359"/>
      <c r="W245" s="359"/>
      <c r="X245" s="358"/>
      <c r="Y245" s="358"/>
      <c r="Z245" s="358"/>
      <c r="AA245" s="358"/>
      <c r="AB245" s="358"/>
      <c r="AC245" s="358"/>
      <c r="AD245" s="358"/>
      <c r="AE245" s="358"/>
      <c r="AF245" s="358"/>
      <c r="AG245" s="358"/>
      <c r="AH245" s="358"/>
      <c r="AI245" s="358"/>
      <c r="AJ245" s="358"/>
      <c r="AK245" s="358"/>
      <c r="AO245" s="323" t="s">
        <v>1299</v>
      </c>
      <c r="AP245" s="323"/>
      <c r="AQ245" s="323"/>
      <c r="AR245" s="327" t="s">
        <v>1960</v>
      </c>
      <c r="AS245" s="326" t="s">
        <v>1733</v>
      </c>
    </row>
    <row r="246" spans="1:45" ht="13.5" customHeight="1">
      <c r="A246" s="359"/>
      <c r="B246" s="359"/>
      <c r="C246" s="359"/>
      <c r="D246" s="359"/>
      <c r="E246" s="359"/>
      <c r="F246" s="359"/>
      <c r="G246" s="359"/>
      <c r="H246" s="359"/>
      <c r="I246" s="359"/>
      <c r="J246" s="359"/>
      <c r="K246" s="359"/>
      <c r="L246" s="359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8"/>
      <c r="Y246" s="358"/>
      <c r="Z246" s="358"/>
      <c r="AA246" s="358"/>
      <c r="AB246" s="358"/>
      <c r="AC246" s="358"/>
      <c r="AD246" s="358"/>
      <c r="AE246" s="358"/>
      <c r="AF246" s="358"/>
      <c r="AG246" s="358"/>
      <c r="AH246" s="358"/>
      <c r="AI246" s="358"/>
      <c r="AJ246" s="358"/>
      <c r="AK246" s="358"/>
      <c r="AO246" s="323" t="s">
        <v>1300</v>
      </c>
      <c r="AP246" s="323"/>
      <c r="AQ246" s="323"/>
      <c r="AR246" s="327" t="s">
        <v>1961</v>
      </c>
      <c r="AS246" s="326" t="s">
        <v>1733</v>
      </c>
    </row>
    <row r="247" spans="1:45" ht="13.5" customHeight="1">
      <c r="A247" s="359"/>
      <c r="B247" s="359"/>
      <c r="C247" s="359"/>
      <c r="D247" s="359"/>
      <c r="E247" s="359"/>
      <c r="F247" s="359"/>
      <c r="G247" s="359"/>
      <c r="H247" s="359"/>
      <c r="I247" s="359"/>
      <c r="J247" s="359"/>
      <c r="K247" s="359"/>
      <c r="L247" s="359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8"/>
      <c r="Y247" s="358"/>
      <c r="Z247" s="358"/>
      <c r="AA247" s="358"/>
      <c r="AB247" s="358"/>
      <c r="AC247" s="358"/>
      <c r="AD247" s="358"/>
      <c r="AE247" s="358"/>
      <c r="AF247" s="358"/>
      <c r="AG247" s="358"/>
      <c r="AH247" s="358"/>
      <c r="AI247" s="358"/>
      <c r="AJ247" s="358"/>
      <c r="AK247" s="358"/>
      <c r="AO247" s="323" t="s">
        <v>1301</v>
      </c>
      <c r="AP247" s="323"/>
      <c r="AQ247" s="323"/>
      <c r="AR247" s="327" t="s">
        <v>1962</v>
      </c>
      <c r="AS247" s="326" t="s">
        <v>1733</v>
      </c>
    </row>
    <row r="248" spans="1:45" ht="13.5" customHeight="1">
      <c r="A248" s="359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8"/>
      <c r="Y248" s="358"/>
      <c r="Z248" s="358"/>
      <c r="AA248" s="358"/>
      <c r="AB248" s="358"/>
      <c r="AC248" s="358"/>
      <c r="AD248" s="358"/>
      <c r="AE248" s="358"/>
      <c r="AF248" s="358"/>
      <c r="AG248" s="358"/>
      <c r="AH248" s="358"/>
      <c r="AI248" s="358"/>
      <c r="AJ248" s="358"/>
      <c r="AK248" s="358"/>
      <c r="AO248" s="323" t="s">
        <v>1302</v>
      </c>
      <c r="AP248" s="323"/>
      <c r="AQ248" s="323"/>
      <c r="AR248" s="327" t="s">
        <v>1963</v>
      </c>
      <c r="AS248" s="326" t="s">
        <v>1733</v>
      </c>
    </row>
    <row r="249" spans="1:45" ht="13.5" customHeight="1">
      <c r="A249" s="359"/>
      <c r="B249" s="359"/>
      <c r="C249" s="359"/>
      <c r="D249" s="359"/>
      <c r="E249" s="359"/>
      <c r="F249" s="359"/>
      <c r="G249" s="359"/>
      <c r="H249" s="359"/>
      <c r="I249" s="359"/>
      <c r="J249" s="359"/>
      <c r="K249" s="359"/>
      <c r="L249" s="359"/>
      <c r="M249" s="359"/>
      <c r="N249" s="359"/>
      <c r="O249" s="359"/>
      <c r="P249" s="359"/>
      <c r="Q249" s="359"/>
      <c r="R249" s="359"/>
      <c r="S249" s="359"/>
      <c r="T249" s="359"/>
      <c r="U249" s="359"/>
      <c r="V249" s="359"/>
      <c r="W249" s="359"/>
      <c r="X249" s="358"/>
      <c r="Y249" s="358"/>
      <c r="Z249" s="358"/>
      <c r="AA249" s="358"/>
      <c r="AB249" s="358"/>
      <c r="AC249" s="358"/>
      <c r="AD249" s="358"/>
      <c r="AE249" s="358"/>
      <c r="AF249" s="358"/>
      <c r="AG249" s="358"/>
      <c r="AH249" s="358"/>
      <c r="AI249" s="358"/>
      <c r="AJ249" s="358"/>
      <c r="AK249" s="358"/>
      <c r="AO249" s="323" t="s">
        <v>1303</v>
      </c>
      <c r="AP249" s="323"/>
      <c r="AQ249" s="323"/>
      <c r="AR249" s="327" t="s">
        <v>1964</v>
      </c>
      <c r="AS249" s="326" t="s">
        <v>1733</v>
      </c>
    </row>
    <row r="250" spans="1:45" ht="13.5" customHeight="1">
      <c r="A250" s="359"/>
      <c r="B250" s="359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359"/>
      <c r="O250" s="359"/>
      <c r="P250" s="359"/>
      <c r="Q250" s="359"/>
      <c r="R250" s="359"/>
      <c r="S250" s="359"/>
      <c r="T250" s="359"/>
      <c r="U250" s="359"/>
      <c r="V250" s="359"/>
      <c r="W250" s="359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58"/>
      <c r="AK250" s="358"/>
      <c r="AO250" s="323" t="s">
        <v>1304</v>
      </c>
      <c r="AP250" s="323"/>
      <c r="AQ250" s="323"/>
      <c r="AR250" s="327" t="s">
        <v>1965</v>
      </c>
      <c r="AS250" s="326" t="s">
        <v>1733</v>
      </c>
    </row>
    <row r="251" spans="1:45" ht="13.5" customHeight="1">
      <c r="A251" s="359"/>
      <c r="B251" s="359"/>
      <c r="C251" s="359"/>
      <c r="D251" s="359"/>
      <c r="E251" s="359"/>
      <c r="F251" s="359"/>
      <c r="G251" s="359"/>
      <c r="H251" s="359"/>
      <c r="I251" s="359"/>
      <c r="J251" s="359"/>
      <c r="K251" s="359"/>
      <c r="L251" s="359"/>
      <c r="M251" s="359"/>
      <c r="N251" s="359"/>
      <c r="O251" s="359"/>
      <c r="P251" s="359"/>
      <c r="Q251" s="359"/>
      <c r="R251" s="359"/>
      <c r="S251" s="359"/>
      <c r="T251" s="359"/>
      <c r="U251" s="359"/>
      <c r="V251" s="359"/>
      <c r="W251" s="359"/>
      <c r="X251" s="358"/>
      <c r="Y251" s="358"/>
      <c r="Z251" s="358"/>
      <c r="AA251" s="358"/>
      <c r="AB251" s="358"/>
      <c r="AC251" s="358"/>
      <c r="AD251" s="358"/>
      <c r="AE251" s="358"/>
      <c r="AF251" s="358"/>
      <c r="AG251" s="358"/>
      <c r="AH251" s="358"/>
      <c r="AI251" s="358"/>
      <c r="AJ251" s="358"/>
      <c r="AK251" s="358"/>
      <c r="AO251" s="323" t="s">
        <v>1305</v>
      </c>
      <c r="AP251" s="323"/>
      <c r="AQ251" s="323"/>
      <c r="AR251" s="327" t="s">
        <v>1966</v>
      </c>
      <c r="AS251" s="326" t="s">
        <v>1733</v>
      </c>
    </row>
    <row r="252" spans="1:45" ht="13.5" customHeight="1">
      <c r="A252" s="359"/>
      <c r="B252" s="359"/>
      <c r="C252" s="359"/>
      <c r="D252" s="359"/>
      <c r="E252" s="359"/>
      <c r="F252" s="359"/>
      <c r="G252" s="359"/>
      <c r="H252" s="359"/>
      <c r="I252" s="359"/>
      <c r="J252" s="359"/>
      <c r="K252" s="359"/>
      <c r="L252" s="359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8"/>
      <c r="Y252" s="358"/>
      <c r="Z252" s="358"/>
      <c r="AA252" s="358"/>
      <c r="AB252" s="358"/>
      <c r="AC252" s="358"/>
      <c r="AD252" s="358"/>
      <c r="AE252" s="358"/>
      <c r="AF252" s="358"/>
      <c r="AG252" s="358"/>
      <c r="AH252" s="358"/>
      <c r="AI252" s="358"/>
      <c r="AJ252" s="358"/>
      <c r="AK252" s="358"/>
      <c r="AO252" s="323" t="s">
        <v>1306</v>
      </c>
      <c r="AP252" s="323"/>
      <c r="AQ252" s="323"/>
      <c r="AR252" s="327" t="s">
        <v>1967</v>
      </c>
      <c r="AS252" s="326" t="s">
        <v>1733</v>
      </c>
    </row>
    <row r="253" spans="1:45" ht="13.5" customHeight="1">
      <c r="A253" s="359"/>
      <c r="B253" s="359"/>
      <c r="C253" s="359"/>
      <c r="D253" s="359"/>
      <c r="E253" s="359"/>
      <c r="F253" s="359"/>
      <c r="G253" s="359"/>
      <c r="H253" s="359"/>
      <c r="I253" s="359"/>
      <c r="J253" s="359"/>
      <c r="K253" s="359"/>
      <c r="L253" s="359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58"/>
      <c r="AK253" s="358"/>
      <c r="AO253" s="323" t="s">
        <v>1307</v>
      </c>
      <c r="AP253" s="323"/>
      <c r="AQ253" s="323"/>
      <c r="AR253" s="327" t="s">
        <v>1968</v>
      </c>
      <c r="AS253" s="326" t="s">
        <v>1733</v>
      </c>
    </row>
    <row r="254" spans="1:45" ht="13.5" customHeight="1">
      <c r="A254" s="359"/>
      <c r="B254" s="359"/>
      <c r="C254" s="359"/>
      <c r="D254" s="359"/>
      <c r="E254" s="359"/>
      <c r="F254" s="359"/>
      <c r="G254" s="359"/>
      <c r="H254" s="359"/>
      <c r="I254" s="359"/>
      <c r="J254" s="359"/>
      <c r="K254" s="359"/>
      <c r="L254" s="359"/>
      <c r="M254" s="359"/>
      <c r="N254" s="359"/>
      <c r="O254" s="359"/>
      <c r="P254" s="359"/>
      <c r="Q254" s="359"/>
      <c r="R254" s="359"/>
      <c r="S254" s="359"/>
      <c r="T254" s="359"/>
      <c r="U254" s="359"/>
      <c r="V254" s="359"/>
      <c r="W254" s="359"/>
      <c r="X254" s="358"/>
      <c r="Y254" s="358"/>
      <c r="Z254" s="358"/>
      <c r="AA254" s="358"/>
      <c r="AB254" s="358"/>
      <c r="AC254" s="358"/>
      <c r="AD254" s="358"/>
      <c r="AE254" s="358"/>
      <c r="AF254" s="358"/>
      <c r="AG254" s="358"/>
      <c r="AH254" s="358"/>
      <c r="AI254" s="358"/>
      <c r="AJ254" s="358"/>
      <c r="AK254" s="358"/>
      <c r="AO254" s="323" t="s">
        <v>1308</v>
      </c>
      <c r="AP254" s="323"/>
      <c r="AQ254" s="323"/>
      <c r="AR254" s="327" t="s">
        <v>1969</v>
      </c>
      <c r="AS254" s="326" t="s">
        <v>1733</v>
      </c>
    </row>
    <row r="255" spans="1:45" ht="13.5" customHeight="1">
      <c r="A255" s="359"/>
      <c r="B255" s="359"/>
      <c r="C255" s="359"/>
      <c r="D255" s="359"/>
      <c r="E255" s="359"/>
      <c r="F255" s="359"/>
      <c r="G255" s="359"/>
      <c r="H255" s="359"/>
      <c r="I255" s="359"/>
      <c r="J255" s="359"/>
      <c r="K255" s="359"/>
      <c r="L255" s="359"/>
      <c r="M255" s="359"/>
      <c r="N255" s="359"/>
      <c r="O255" s="359"/>
      <c r="P255" s="359"/>
      <c r="Q255" s="359"/>
      <c r="R255" s="359"/>
      <c r="S255" s="359"/>
      <c r="T255" s="359"/>
      <c r="U255" s="359"/>
      <c r="V255" s="359"/>
      <c r="W255" s="359"/>
      <c r="X255" s="358"/>
      <c r="Y255" s="358"/>
      <c r="Z255" s="358"/>
      <c r="AA255" s="358"/>
      <c r="AB255" s="358"/>
      <c r="AC255" s="358"/>
      <c r="AD255" s="358"/>
      <c r="AE255" s="358"/>
      <c r="AF255" s="358"/>
      <c r="AG255" s="358"/>
      <c r="AH255" s="358"/>
      <c r="AI255" s="358"/>
      <c r="AJ255" s="358"/>
      <c r="AK255" s="358"/>
      <c r="AO255" s="323" t="s">
        <v>1309</v>
      </c>
      <c r="AP255" s="323"/>
      <c r="AQ255" s="323"/>
      <c r="AR255" s="327" t="s">
        <v>1970</v>
      </c>
      <c r="AS255" s="326" t="s">
        <v>1733</v>
      </c>
    </row>
    <row r="256" spans="1:45" ht="13.5" customHeight="1">
      <c r="A256" s="359"/>
      <c r="B256" s="359"/>
      <c r="C256" s="359"/>
      <c r="D256" s="359"/>
      <c r="E256" s="359"/>
      <c r="F256" s="359"/>
      <c r="G256" s="359"/>
      <c r="H256" s="359"/>
      <c r="I256" s="359"/>
      <c r="J256" s="359"/>
      <c r="K256" s="359"/>
      <c r="L256" s="359"/>
      <c r="M256" s="359"/>
      <c r="N256" s="359"/>
      <c r="O256" s="359"/>
      <c r="P256" s="359"/>
      <c r="Q256" s="359"/>
      <c r="R256" s="359"/>
      <c r="S256" s="359"/>
      <c r="T256" s="359"/>
      <c r="U256" s="359"/>
      <c r="V256" s="359"/>
      <c r="W256" s="359"/>
      <c r="X256" s="358"/>
      <c r="Y256" s="358"/>
      <c r="Z256" s="358"/>
      <c r="AA256" s="358"/>
      <c r="AB256" s="358"/>
      <c r="AC256" s="358"/>
      <c r="AD256" s="358"/>
      <c r="AE256" s="358"/>
      <c r="AF256" s="358"/>
      <c r="AG256" s="358"/>
      <c r="AH256" s="358"/>
      <c r="AI256" s="358"/>
      <c r="AJ256" s="358"/>
      <c r="AK256" s="358"/>
      <c r="AO256" s="323" t="s">
        <v>1310</v>
      </c>
      <c r="AP256" s="323"/>
      <c r="AQ256" s="323"/>
      <c r="AR256" s="327" t="s">
        <v>1971</v>
      </c>
      <c r="AS256" s="326" t="s">
        <v>1733</v>
      </c>
    </row>
    <row r="257" spans="1:45" ht="13.5" customHeight="1">
      <c r="A257" s="359"/>
      <c r="B257" s="359"/>
      <c r="C257" s="359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59"/>
      <c r="W257" s="359"/>
      <c r="X257" s="358"/>
      <c r="Y257" s="358"/>
      <c r="Z257" s="358"/>
      <c r="AA257" s="358"/>
      <c r="AB257" s="358"/>
      <c r="AC257" s="358"/>
      <c r="AD257" s="358"/>
      <c r="AE257" s="358"/>
      <c r="AF257" s="358"/>
      <c r="AG257" s="358"/>
      <c r="AH257" s="358"/>
      <c r="AI257" s="358"/>
      <c r="AJ257" s="358"/>
      <c r="AK257" s="358"/>
      <c r="AO257" s="323" t="s">
        <v>1311</v>
      </c>
      <c r="AP257" s="323"/>
      <c r="AQ257" s="323"/>
      <c r="AR257" s="327" t="s">
        <v>1972</v>
      </c>
      <c r="AS257" s="326" t="s">
        <v>1733</v>
      </c>
    </row>
    <row r="258" spans="1:45" ht="13.5" customHeight="1">
      <c r="A258" s="359"/>
      <c r="B258" s="359"/>
      <c r="C258" s="359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8"/>
      <c r="Y258" s="358"/>
      <c r="Z258" s="358"/>
      <c r="AA258" s="358"/>
      <c r="AB258" s="358"/>
      <c r="AC258" s="358"/>
      <c r="AD258" s="358"/>
      <c r="AE258" s="358"/>
      <c r="AF258" s="358"/>
      <c r="AG258" s="358"/>
      <c r="AH258" s="358"/>
      <c r="AI258" s="358"/>
      <c r="AJ258" s="358"/>
      <c r="AK258" s="358"/>
      <c r="AO258" s="323" t="s">
        <v>1312</v>
      </c>
      <c r="AP258" s="323"/>
      <c r="AQ258" s="323"/>
      <c r="AR258" s="327" t="s">
        <v>1973</v>
      </c>
      <c r="AS258" s="326" t="s">
        <v>1733</v>
      </c>
    </row>
    <row r="259" spans="1:45" ht="13.5" customHeight="1">
      <c r="A259" s="359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8"/>
      <c r="Y259" s="358"/>
      <c r="Z259" s="358"/>
      <c r="AA259" s="358"/>
      <c r="AB259" s="358"/>
      <c r="AC259" s="358"/>
      <c r="AD259" s="358"/>
      <c r="AE259" s="358"/>
      <c r="AF259" s="358"/>
      <c r="AG259" s="358"/>
      <c r="AH259" s="358"/>
      <c r="AI259" s="358"/>
      <c r="AJ259" s="358"/>
      <c r="AK259" s="358"/>
      <c r="AO259" s="323" t="s">
        <v>1313</v>
      </c>
      <c r="AP259" s="323"/>
      <c r="AQ259" s="323"/>
      <c r="AR259" s="327" t="s">
        <v>1974</v>
      </c>
      <c r="AS259" s="326" t="s">
        <v>1733</v>
      </c>
    </row>
    <row r="260" spans="1:45" ht="13.5" customHeight="1">
      <c r="A260" s="359"/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8"/>
      <c r="Y260" s="358"/>
      <c r="Z260" s="358"/>
      <c r="AA260" s="358"/>
      <c r="AB260" s="358"/>
      <c r="AC260" s="358"/>
      <c r="AD260" s="358"/>
      <c r="AE260" s="358"/>
      <c r="AF260" s="358"/>
      <c r="AG260" s="358"/>
      <c r="AH260" s="358"/>
      <c r="AI260" s="358"/>
      <c r="AJ260" s="358"/>
      <c r="AK260" s="358"/>
      <c r="AO260" s="323" t="s">
        <v>1314</v>
      </c>
      <c r="AP260" s="323"/>
      <c r="AQ260" s="323"/>
      <c r="AR260" s="327" t="s">
        <v>1975</v>
      </c>
      <c r="AS260" s="326" t="s">
        <v>1733</v>
      </c>
    </row>
    <row r="261" spans="1:45" ht="13.5" customHeight="1">
      <c r="A261" s="359"/>
      <c r="B261" s="359"/>
      <c r="C261" s="359"/>
      <c r="D261" s="359"/>
      <c r="E261" s="359"/>
      <c r="F261" s="359"/>
      <c r="G261" s="359"/>
      <c r="H261" s="359"/>
      <c r="I261" s="359"/>
      <c r="J261" s="359"/>
      <c r="K261" s="359"/>
      <c r="L261" s="359"/>
      <c r="M261" s="359"/>
      <c r="N261" s="359"/>
      <c r="O261" s="359"/>
      <c r="P261" s="359"/>
      <c r="Q261" s="359"/>
      <c r="R261" s="359"/>
      <c r="S261" s="359"/>
      <c r="T261" s="359"/>
      <c r="U261" s="359"/>
      <c r="V261" s="359"/>
      <c r="W261" s="359"/>
      <c r="X261" s="358"/>
      <c r="Y261" s="358"/>
      <c r="Z261" s="358"/>
      <c r="AA261" s="358"/>
      <c r="AB261" s="358"/>
      <c r="AC261" s="358"/>
      <c r="AD261" s="358"/>
      <c r="AE261" s="358"/>
      <c r="AF261" s="358"/>
      <c r="AG261" s="358"/>
      <c r="AH261" s="358"/>
      <c r="AI261" s="358"/>
      <c r="AJ261" s="358"/>
      <c r="AK261" s="358"/>
      <c r="AO261" s="323" t="s">
        <v>1315</v>
      </c>
      <c r="AP261" s="323"/>
      <c r="AQ261" s="323"/>
      <c r="AR261" s="327" t="s">
        <v>1976</v>
      </c>
      <c r="AS261" s="326" t="s">
        <v>1733</v>
      </c>
    </row>
    <row r="262" spans="1:45" ht="13.5" customHeight="1">
      <c r="A262" s="359"/>
      <c r="B262" s="359"/>
      <c r="C262" s="359"/>
      <c r="D262" s="359"/>
      <c r="E262" s="359"/>
      <c r="F262" s="359"/>
      <c r="G262" s="359"/>
      <c r="H262" s="359"/>
      <c r="I262" s="359"/>
      <c r="J262" s="359"/>
      <c r="K262" s="359"/>
      <c r="L262" s="359"/>
      <c r="M262" s="359"/>
      <c r="N262" s="359"/>
      <c r="O262" s="359"/>
      <c r="P262" s="359"/>
      <c r="Q262" s="359"/>
      <c r="R262" s="359"/>
      <c r="S262" s="359"/>
      <c r="T262" s="359"/>
      <c r="U262" s="359"/>
      <c r="V262" s="359"/>
      <c r="W262" s="359"/>
      <c r="X262" s="358"/>
      <c r="Y262" s="358"/>
      <c r="Z262" s="358"/>
      <c r="AA262" s="358"/>
      <c r="AB262" s="358"/>
      <c r="AC262" s="358"/>
      <c r="AD262" s="358"/>
      <c r="AE262" s="358"/>
      <c r="AF262" s="358"/>
      <c r="AG262" s="358"/>
      <c r="AH262" s="358"/>
      <c r="AI262" s="358"/>
      <c r="AJ262" s="358"/>
      <c r="AK262" s="358"/>
      <c r="AO262" s="323" t="s">
        <v>1316</v>
      </c>
      <c r="AP262" s="323"/>
      <c r="AQ262" s="323"/>
      <c r="AR262" s="327" t="s">
        <v>1977</v>
      </c>
      <c r="AS262" s="326" t="s">
        <v>1733</v>
      </c>
    </row>
    <row r="263" spans="1:45" ht="13.5" customHeight="1">
      <c r="A263" s="359"/>
      <c r="B263" s="359"/>
      <c r="C263" s="359"/>
      <c r="D263" s="359"/>
      <c r="E263" s="359"/>
      <c r="F263" s="359"/>
      <c r="G263" s="359"/>
      <c r="H263" s="359"/>
      <c r="I263" s="359"/>
      <c r="J263" s="359"/>
      <c r="K263" s="359"/>
      <c r="L263" s="359"/>
      <c r="M263" s="359"/>
      <c r="N263" s="359"/>
      <c r="O263" s="359"/>
      <c r="P263" s="359"/>
      <c r="Q263" s="359"/>
      <c r="R263" s="359"/>
      <c r="S263" s="359"/>
      <c r="T263" s="359"/>
      <c r="U263" s="359"/>
      <c r="V263" s="359"/>
      <c r="W263" s="359"/>
      <c r="X263" s="358"/>
      <c r="Y263" s="358"/>
      <c r="Z263" s="358"/>
      <c r="AA263" s="358"/>
      <c r="AB263" s="358"/>
      <c r="AC263" s="358"/>
      <c r="AD263" s="358"/>
      <c r="AE263" s="358"/>
      <c r="AF263" s="358"/>
      <c r="AG263" s="358"/>
      <c r="AH263" s="358"/>
      <c r="AI263" s="358"/>
      <c r="AJ263" s="358"/>
      <c r="AK263" s="358"/>
      <c r="AO263" s="323" t="s">
        <v>1317</v>
      </c>
      <c r="AP263" s="323" t="s">
        <v>743</v>
      </c>
      <c r="AQ263" s="323" t="s">
        <v>741</v>
      </c>
      <c r="AR263" s="327" t="s">
        <v>1978</v>
      </c>
      <c r="AS263" s="326" t="s">
        <v>1733</v>
      </c>
    </row>
    <row r="264" spans="1:45" ht="13.5" customHeight="1">
      <c r="A264" s="359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8"/>
      <c r="Y264" s="358"/>
      <c r="Z264" s="358"/>
      <c r="AA264" s="358"/>
      <c r="AB264" s="358"/>
      <c r="AC264" s="358"/>
      <c r="AD264" s="358"/>
      <c r="AE264" s="358"/>
      <c r="AF264" s="358"/>
      <c r="AG264" s="358"/>
      <c r="AH264" s="358"/>
      <c r="AI264" s="358"/>
      <c r="AJ264" s="358"/>
      <c r="AK264" s="358"/>
      <c r="AO264" s="323" t="s">
        <v>1318</v>
      </c>
      <c r="AP264" s="323"/>
      <c r="AQ264" s="323"/>
      <c r="AR264" s="327" t="s">
        <v>1979</v>
      </c>
      <c r="AS264" s="326" t="s">
        <v>1733</v>
      </c>
    </row>
    <row r="265" spans="1:45" ht="13.5" customHeight="1">
      <c r="A265" s="359"/>
      <c r="B265" s="359"/>
      <c r="C265" s="359"/>
      <c r="D265" s="359"/>
      <c r="E265" s="359"/>
      <c r="F265" s="359"/>
      <c r="G265" s="359"/>
      <c r="H265" s="359"/>
      <c r="I265" s="359"/>
      <c r="J265" s="359"/>
      <c r="K265" s="359"/>
      <c r="L265" s="359"/>
      <c r="M265" s="359"/>
      <c r="N265" s="359"/>
      <c r="O265" s="359"/>
      <c r="P265" s="359"/>
      <c r="Q265" s="359"/>
      <c r="R265" s="359"/>
      <c r="S265" s="359"/>
      <c r="T265" s="359"/>
      <c r="U265" s="359"/>
      <c r="V265" s="359"/>
      <c r="W265" s="359"/>
      <c r="X265" s="358"/>
      <c r="Y265" s="358"/>
      <c r="Z265" s="358"/>
      <c r="AA265" s="358"/>
      <c r="AB265" s="358"/>
      <c r="AC265" s="358"/>
      <c r="AD265" s="358"/>
      <c r="AE265" s="358"/>
      <c r="AF265" s="358"/>
      <c r="AG265" s="358"/>
      <c r="AH265" s="358"/>
      <c r="AI265" s="358"/>
      <c r="AJ265" s="358"/>
      <c r="AK265" s="358"/>
      <c r="AO265" s="323" t="s">
        <v>1319</v>
      </c>
      <c r="AP265" s="323" t="s">
        <v>743</v>
      </c>
      <c r="AQ265" s="323" t="s">
        <v>809</v>
      </c>
      <c r="AR265" s="327" t="s">
        <v>1980</v>
      </c>
      <c r="AS265" s="326" t="s">
        <v>1733</v>
      </c>
    </row>
    <row r="266" spans="1:45" ht="13.5" customHeight="1">
      <c r="A266" s="359"/>
      <c r="B266" s="359"/>
      <c r="C266" s="359"/>
      <c r="D266" s="359"/>
      <c r="E266" s="359"/>
      <c r="F266" s="359"/>
      <c r="G266" s="359"/>
      <c r="H266" s="359"/>
      <c r="I266" s="359"/>
      <c r="J266" s="359"/>
      <c r="K266" s="359"/>
      <c r="L266" s="359"/>
      <c r="M266" s="359"/>
      <c r="N266" s="359"/>
      <c r="O266" s="359"/>
      <c r="P266" s="359"/>
      <c r="Q266" s="359"/>
      <c r="R266" s="359"/>
      <c r="S266" s="359"/>
      <c r="T266" s="359"/>
      <c r="U266" s="359"/>
      <c r="V266" s="359"/>
      <c r="W266" s="359"/>
      <c r="X266" s="358"/>
      <c r="Y266" s="358"/>
      <c r="Z266" s="358"/>
      <c r="AA266" s="358"/>
      <c r="AB266" s="358"/>
      <c r="AC266" s="358"/>
      <c r="AD266" s="358"/>
      <c r="AE266" s="358"/>
      <c r="AF266" s="358"/>
      <c r="AG266" s="358"/>
      <c r="AH266" s="358"/>
      <c r="AI266" s="358"/>
      <c r="AJ266" s="358"/>
      <c r="AK266" s="358"/>
      <c r="AO266" s="323" t="s">
        <v>1320</v>
      </c>
      <c r="AP266" s="323"/>
      <c r="AQ266" s="323"/>
      <c r="AR266" s="327" t="s">
        <v>936</v>
      </c>
      <c r="AS266" s="326" t="s">
        <v>1876</v>
      </c>
    </row>
    <row r="267" spans="1:45" ht="13.5" customHeight="1">
      <c r="A267" s="359"/>
      <c r="B267" s="359"/>
      <c r="C267" s="359"/>
      <c r="D267" s="359"/>
      <c r="E267" s="359"/>
      <c r="F267" s="359"/>
      <c r="G267" s="359"/>
      <c r="H267" s="359"/>
      <c r="I267" s="359"/>
      <c r="J267" s="359"/>
      <c r="K267" s="359"/>
      <c r="L267" s="359"/>
      <c r="M267" s="359"/>
      <c r="N267" s="359"/>
      <c r="O267" s="359"/>
      <c r="P267" s="359"/>
      <c r="Q267" s="359"/>
      <c r="R267" s="359"/>
      <c r="S267" s="359"/>
      <c r="T267" s="359"/>
      <c r="U267" s="359"/>
      <c r="V267" s="359"/>
      <c r="W267" s="359"/>
      <c r="X267" s="358"/>
      <c r="Y267" s="358"/>
      <c r="Z267" s="358"/>
      <c r="AA267" s="358"/>
      <c r="AB267" s="358"/>
      <c r="AC267" s="358"/>
      <c r="AD267" s="358"/>
      <c r="AE267" s="358"/>
      <c r="AF267" s="358"/>
      <c r="AG267" s="358"/>
      <c r="AH267" s="358"/>
      <c r="AI267" s="358"/>
      <c r="AJ267" s="358"/>
      <c r="AK267" s="358"/>
      <c r="AO267" s="323" t="s">
        <v>1321</v>
      </c>
      <c r="AP267" s="323"/>
      <c r="AQ267" s="323"/>
      <c r="AR267" s="327" t="s">
        <v>937</v>
      </c>
      <c r="AS267" s="326" t="s">
        <v>1876</v>
      </c>
    </row>
    <row r="268" spans="1:45" ht="13.5" customHeight="1">
      <c r="A268" s="359"/>
      <c r="B268" s="359"/>
      <c r="C268" s="359"/>
      <c r="D268" s="359"/>
      <c r="E268" s="359"/>
      <c r="F268" s="359"/>
      <c r="G268" s="359"/>
      <c r="H268" s="359"/>
      <c r="I268" s="359"/>
      <c r="J268" s="359"/>
      <c r="K268" s="359"/>
      <c r="L268" s="359"/>
      <c r="M268" s="359"/>
      <c r="N268" s="359"/>
      <c r="O268" s="359"/>
      <c r="P268" s="359"/>
      <c r="Q268" s="359"/>
      <c r="R268" s="359"/>
      <c r="S268" s="359"/>
      <c r="T268" s="359"/>
      <c r="U268" s="359"/>
      <c r="V268" s="359"/>
      <c r="W268" s="359"/>
      <c r="X268" s="358"/>
      <c r="Y268" s="358"/>
      <c r="Z268" s="358"/>
      <c r="AA268" s="358"/>
      <c r="AB268" s="358"/>
      <c r="AC268" s="358"/>
      <c r="AD268" s="358"/>
      <c r="AE268" s="358"/>
      <c r="AF268" s="358"/>
      <c r="AG268" s="358"/>
      <c r="AH268" s="358"/>
      <c r="AI268" s="358"/>
      <c r="AJ268" s="358"/>
      <c r="AK268" s="358"/>
      <c r="AO268" s="323" t="s">
        <v>1322</v>
      </c>
      <c r="AP268" s="323"/>
      <c r="AQ268" s="323"/>
      <c r="AR268" s="327" t="s">
        <v>1981</v>
      </c>
      <c r="AS268" s="326" t="s">
        <v>1739</v>
      </c>
    </row>
    <row r="269" spans="1:45" ht="13.5" customHeight="1">
      <c r="A269" s="359"/>
      <c r="B269" s="359"/>
      <c r="C269" s="359"/>
      <c r="D269" s="359"/>
      <c r="E269" s="359"/>
      <c r="F269" s="359"/>
      <c r="G269" s="359"/>
      <c r="H269" s="359"/>
      <c r="I269" s="359"/>
      <c r="J269" s="359"/>
      <c r="K269" s="359"/>
      <c r="L269" s="359"/>
      <c r="M269" s="359"/>
      <c r="N269" s="359"/>
      <c r="O269" s="359"/>
      <c r="P269" s="359"/>
      <c r="Q269" s="359"/>
      <c r="R269" s="359"/>
      <c r="S269" s="359"/>
      <c r="T269" s="359"/>
      <c r="U269" s="359"/>
      <c r="V269" s="359"/>
      <c r="W269" s="359"/>
      <c r="X269" s="358"/>
      <c r="Y269" s="358"/>
      <c r="Z269" s="358"/>
      <c r="AA269" s="358"/>
      <c r="AB269" s="358"/>
      <c r="AC269" s="358"/>
      <c r="AD269" s="358"/>
      <c r="AE269" s="358"/>
      <c r="AF269" s="358"/>
      <c r="AG269" s="358"/>
      <c r="AH269" s="358"/>
      <c r="AI269" s="358"/>
      <c r="AJ269" s="358"/>
      <c r="AK269" s="358"/>
      <c r="AO269" s="323" t="s">
        <v>1323</v>
      </c>
      <c r="AP269" s="323"/>
      <c r="AQ269" s="323"/>
      <c r="AR269" s="327" t="s">
        <v>1982</v>
      </c>
      <c r="AS269" s="326" t="s">
        <v>1733</v>
      </c>
    </row>
    <row r="270" spans="1:45" ht="13.5" customHeight="1">
      <c r="A270" s="359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8"/>
      <c r="Y270" s="358"/>
      <c r="Z270" s="358"/>
      <c r="AA270" s="358"/>
      <c r="AB270" s="358"/>
      <c r="AC270" s="358"/>
      <c r="AD270" s="358"/>
      <c r="AE270" s="358"/>
      <c r="AF270" s="358"/>
      <c r="AG270" s="358"/>
      <c r="AH270" s="358"/>
      <c r="AI270" s="358"/>
      <c r="AJ270" s="358"/>
      <c r="AK270" s="358"/>
      <c r="AO270" s="323" t="s">
        <v>1324</v>
      </c>
      <c r="AP270" s="323"/>
      <c r="AQ270" s="323"/>
      <c r="AR270" s="327" t="s">
        <v>1983</v>
      </c>
      <c r="AS270" s="326" t="s">
        <v>1733</v>
      </c>
    </row>
    <row r="271" spans="1:45" ht="13.5" customHeight="1">
      <c r="A271" s="359"/>
      <c r="B271" s="359"/>
      <c r="C271" s="359"/>
      <c r="D271" s="359"/>
      <c r="E271" s="359"/>
      <c r="F271" s="359"/>
      <c r="G271" s="359"/>
      <c r="H271" s="359"/>
      <c r="I271" s="359"/>
      <c r="J271" s="359"/>
      <c r="K271" s="359"/>
      <c r="L271" s="359"/>
      <c r="M271" s="359"/>
      <c r="N271" s="359"/>
      <c r="O271" s="359"/>
      <c r="P271" s="359"/>
      <c r="Q271" s="359"/>
      <c r="R271" s="359"/>
      <c r="S271" s="359"/>
      <c r="T271" s="359"/>
      <c r="U271" s="359"/>
      <c r="V271" s="359"/>
      <c r="W271" s="359"/>
      <c r="X271" s="358"/>
      <c r="Y271" s="358"/>
      <c r="Z271" s="358"/>
      <c r="AA271" s="358"/>
      <c r="AB271" s="358"/>
      <c r="AC271" s="358"/>
      <c r="AD271" s="358"/>
      <c r="AE271" s="358"/>
      <c r="AF271" s="358"/>
      <c r="AG271" s="358"/>
      <c r="AH271" s="358"/>
      <c r="AI271" s="358"/>
      <c r="AJ271" s="358"/>
      <c r="AK271" s="358"/>
      <c r="AO271" s="323" t="s">
        <v>1325</v>
      </c>
      <c r="AP271" s="323"/>
      <c r="AQ271" s="323"/>
      <c r="AR271" s="327" t="s">
        <v>1984</v>
      </c>
      <c r="AS271" s="326" t="s">
        <v>1733</v>
      </c>
    </row>
    <row r="272" spans="1:45" ht="13.5" customHeight="1">
      <c r="A272" s="359"/>
      <c r="B272" s="359"/>
      <c r="C272" s="359"/>
      <c r="D272" s="359"/>
      <c r="E272" s="359"/>
      <c r="F272" s="359"/>
      <c r="G272" s="359"/>
      <c r="H272" s="359"/>
      <c r="I272" s="359"/>
      <c r="J272" s="359"/>
      <c r="K272" s="359"/>
      <c r="L272" s="359"/>
      <c r="M272" s="359"/>
      <c r="N272" s="359"/>
      <c r="O272" s="359"/>
      <c r="P272" s="359"/>
      <c r="Q272" s="359"/>
      <c r="R272" s="359"/>
      <c r="S272" s="359"/>
      <c r="T272" s="359"/>
      <c r="U272" s="359"/>
      <c r="V272" s="359"/>
      <c r="W272" s="359"/>
      <c r="X272" s="358"/>
      <c r="Y272" s="358"/>
      <c r="Z272" s="358"/>
      <c r="AA272" s="358"/>
      <c r="AB272" s="358"/>
      <c r="AC272" s="358"/>
      <c r="AD272" s="358"/>
      <c r="AE272" s="358"/>
      <c r="AF272" s="358"/>
      <c r="AG272" s="358"/>
      <c r="AH272" s="358"/>
      <c r="AI272" s="358"/>
      <c r="AJ272" s="358"/>
      <c r="AK272" s="358"/>
      <c r="AO272" s="323" t="s">
        <v>1326</v>
      </c>
      <c r="AP272" s="323"/>
      <c r="AQ272" s="323"/>
      <c r="AR272" s="327" t="s">
        <v>1985</v>
      </c>
      <c r="AS272" s="326" t="s">
        <v>1733</v>
      </c>
    </row>
    <row r="273" spans="1:45" ht="13.5" customHeight="1">
      <c r="A273" s="359"/>
      <c r="B273" s="359"/>
      <c r="C273" s="359"/>
      <c r="D273" s="359"/>
      <c r="E273" s="359"/>
      <c r="F273" s="359"/>
      <c r="G273" s="359"/>
      <c r="H273" s="359"/>
      <c r="I273" s="359"/>
      <c r="J273" s="359"/>
      <c r="K273" s="359"/>
      <c r="L273" s="359"/>
      <c r="M273" s="359"/>
      <c r="N273" s="359"/>
      <c r="O273" s="359"/>
      <c r="P273" s="359"/>
      <c r="Q273" s="359"/>
      <c r="R273" s="359"/>
      <c r="S273" s="359"/>
      <c r="T273" s="359"/>
      <c r="U273" s="359"/>
      <c r="V273" s="359"/>
      <c r="W273" s="359"/>
      <c r="X273" s="358"/>
      <c r="Y273" s="358"/>
      <c r="Z273" s="358"/>
      <c r="AA273" s="358"/>
      <c r="AB273" s="358"/>
      <c r="AC273" s="358"/>
      <c r="AD273" s="358"/>
      <c r="AE273" s="358"/>
      <c r="AF273" s="358"/>
      <c r="AG273" s="358"/>
      <c r="AH273" s="358"/>
      <c r="AI273" s="358"/>
      <c r="AJ273" s="358"/>
      <c r="AK273" s="358"/>
      <c r="AO273" s="323" t="s">
        <v>1327</v>
      </c>
      <c r="AP273" s="323"/>
      <c r="AQ273" s="323"/>
      <c r="AR273" s="327" t="s">
        <v>1986</v>
      </c>
      <c r="AS273" s="326" t="s">
        <v>1733</v>
      </c>
    </row>
    <row r="274" spans="1:45" ht="13.5" customHeight="1">
      <c r="A274" s="359"/>
      <c r="B274" s="359"/>
      <c r="C274" s="359"/>
      <c r="D274" s="359"/>
      <c r="E274" s="359"/>
      <c r="F274" s="359"/>
      <c r="G274" s="359"/>
      <c r="H274" s="359"/>
      <c r="I274" s="359"/>
      <c r="J274" s="359"/>
      <c r="K274" s="359"/>
      <c r="L274" s="359"/>
      <c r="M274" s="359"/>
      <c r="N274" s="359"/>
      <c r="O274" s="359"/>
      <c r="P274" s="359"/>
      <c r="Q274" s="359"/>
      <c r="R274" s="359"/>
      <c r="S274" s="359"/>
      <c r="T274" s="359"/>
      <c r="U274" s="359"/>
      <c r="V274" s="359"/>
      <c r="W274" s="359"/>
      <c r="X274" s="358"/>
      <c r="Y274" s="358"/>
      <c r="Z274" s="358"/>
      <c r="AA274" s="358"/>
      <c r="AB274" s="358"/>
      <c r="AC274" s="358"/>
      <c r="AD274" s="358"/>
      <c r="AE274" s="358"/>
      <c r="AF274" s="358"/>
      <c r="AG274" s="358"/>
      <c r="AH274" s="358"/>
      <c r="AI274" s="358"/>
      <c r="AJ274" s="358"/>
      <c r="AK274" s="358"/>
      <c r="AO274" s="323" t="s">
        <v>1328</v>
      </c>
      <c r="AP274" s="323"/>
      <c r="AQ274" s="323"/>
      <c r="AR274" s="327" t="s">
        <v>1987</v>
      </c>
      <c r="AS274" s="326" t="s">
        <v>1733</v>
      </c>
    </row>
    <row r="275" spans="1:45" ht="13.5" customHeight="1">
      <c r="A275" s="359"/>
      <c r="B275" s="359"/>
      <c r="C275" s="359"/>
      <c r="D275" s="359"/>
      <c r="E275" s="359"/>
      <c r="F275" s="359"/>
      <c r="G275" s="359"/>
      <c r="H275" s="359"/>
      <c r="I275" s="359"/>
      <c r="J275" s="359"/>
      <c r="K275" s="359"/>
      <c r="L275" s="359"/>
      <c r="M275" s="359"/>
      <c r="N275" s="359"/>
      <c r="O275" s="359"/>
      <c r="P275" s="359"/>
      <c r="Q275" s="359"/>
      <c r="R275" s="359"/>
      <c r="S275" s="359"/>
      <c r="T275" s="359"/>
      <c r="U275" s="359"/>
      <c r="V275" s="359"/>
      <c r="W275" s="359"/>
      <c r="X275" s="358"/>
      <c r="Y275" s="358"/>
      <c r="Z275" s="358"/>
      <c r="AA275" s="358"/>
      <c r="AB275" s="358"/>
      <c r="AC275" s="358"/>
      <c r="AD275" s="358"/>
      <c r="AE275" s="358"/>
      <c r="AF275" s="358"/>
      <c r="AG275" s="358"/>
      <c r="AH275" s="358"/>
      <c r="AI275" s="358"/>
      <c r="AJ275" s="358"/>
      <c r="AK275" s="358"/>
      <c r="AO275" s="323" t="s">
        <v>1329</v>
      </c>
      <c r="AP275" s="323"/>
      <c r="AQ275" s="323"/>
      <c r="AR275" s="327" t="s">
        <v>1988</v>
      </c>
      <c r="AS275" s="326" t="s">
        <v>1733</v>
      </c>
    </row>
    <row r="276" spans="1:45" ht="13.5" customHeight="1">
      <c r="A276" s="359"/>
      <c r="B276" s="359"/>
      <c r="C276" s="359"/>
      <c r="D276" s="359"/>
      <c r="E276" s="359"/>
      <c r="F276" s="359"/>
      <c r="G276" s="359"/>
      <c r="H276" s="359"/>
      <c r="I276" s="359"/>
      <c r="J276" s="359"/>
      <c r="K276" s="359"/>
      <c r="L276" s="359"/>
      <c r="M276" s="359"/>
      <c r="N276" s="359"/>
      <c r="O276" s="359"/>
      <c r="P276" s="359"/>
      <c r="Q276" s="359"/>
      <c r="R276" s="359"/>
      <c r="S276" s="359"/>
      <c r="T276" s="359"/>
      <c r="U276" s="359"/>
      <c r="V276" s="359"/>
      <c r="W276" s="359"/>
      <c r="X276" s="358"/>
      <c r="Y276" s="358"/>
      <c r="Z276" s="358"/>
      <c r="AA276" s="358"/>
      <c r="AB276" s="358"/>
      <c r="AC276" s="358"/>
      <c r="AD276" s="358"/>
      <c r="AE276" s="358"/>
      <c r="AF276" s="358"/>
      <c r="AG276" s="358"/>
      <c r="AH276" s="358"/>
      <c r="AI276" s="358"/>
      <c r="AJ276" s="358"/>
      <c r="AK276" s="358"/>
      <c r="AO276" s="323" t="s">
        <v>1330</v>
      </c>
      <c r="AP276" s="323"/>
      <c r="AQ276" s="323"/>
      <c r="AR276" s="327" t="s">
        <v>1989</v>
      </c>
      <c r="AS276" s="326" t="s">
        <v>1733</v>
      </c>
    </row>
    <row r="277" spans="1:45" ht="13.5" customHeight="1">
      <c r="A277" s="359"/>
      <c r="B277" s="359"/>
      <c r="C277" s="359"/>
      <c r="D277" s="359"/>
      <c r="E277" s="359"/>
      <c r="F277" s="359"/>
      <c r="G277" s="359"/>
      <c r="H277" s="359"/>
      <c r="I277" s="359"/>
      <c r="J277" s="359"/>
      <c r="K277" s="359"/>
      <c r="L277" s="359"/>
      <c r="M277" s="359"/>
      <c r="N277" s="359"/>
      <c r="O277" s="359"/>
      <c r="P277" s="359"/>
      <c r="Q277" s="359"/>
      <c r="R277" s="359"/>
      <c r="S277" s="359"/>
      <c r="T277" s="359"/>
      <c r="U277" s="359"/>
      <c r="V277" s="359"/>
      <c r="W277" s="359"/>
      <c r="X277" s="358"/>
      <c r="Y277" s="358"/>
      <c r="Z277" s="358"/>
      <c r="AA277" s="358"/>
      <c r="AB277" s="358"/>
      <c r="AC277" s="358"/>
      <c r="AD277" s="358"/>
      <c r="AE277" s="358"/>
      <c r="AF277" s="358"/>
      <c r="AG277" s="358"/>
      <c r="AH277" s="358"/>
      <c r="AI277" s="358"/>
      <c r="AJ277" s="358"/>
      <c r="AK277" s="358"/>
      <c r="AO277" s="323" t="s">
        <v>1331</v>
      </c>
      <c r="AP277" s="323"/>
      <c r="AQ277" s="323"/>
      <c r="AR277" s="327" t="s">
        <v>1990</v>
      </c>
      <c r="AS277" s="326" t="s">
        <v>1739</v>
      </c>
    </row>
    <row r="278" spans="1:45" ht="13.5" customHeight="1">
      <c r="A278" s="359"/>
      <c r="B278" s="35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359"/>
      <c r="O278" s="359"/>
      <c r="P278" s="359"/>
      <c r="Q278" s="359"/>
      <c r="R278" s="359"/>
      <c r="S278" s="359"/>
      <c r="T278" s="359"/>
      <c r="U278" s="359"/>
      <c r="V278" s="359"/>
      <c r="W278" s="359"/>
      <c r="X278" s="358"/>
      <c r="Y278" s="358"/>
      <c r="Z278" s="358"/>
      <c r="AA278" s="358"/>
      <c r="AB278" s="358"/>
      <c r="AC278" s="358"/>
      <c r="AD278" s="358"/>
      <c r="AE278" s="358"/>
      <c r="AF278" s="358"/>
      <c r="AG278" s="358"/>
      <c r="AH278" s="358"/>
      <c r="AI278" s="358"/>
      <c r="AJ278" s="358"/>
      <c r="AK278" s="358"/>
      <c r="AO278" s="323" t="s">
        <v>1332</v>
      </c>
      <c r="AP278" s="323"/>
      <c r="AQ278" s="323"/>
      <c r="AR278" s="327" t="s">
        <v>1991</v>
      </c>
      <c r="AS278" s="326" t="s">
        <v>1739</v>
      </c>
    </row>
    <row r="279" spans="1:45" ht="13.5" customHeight="1">
      <c r="A279" s="359"/>
      <c r="B279" s="359"/>
      <c r="C279" s="359"/>
      <c r="D279" s="359"/>
      <c r="E279" s="359"/>
      <c r="F279" s="359"/>
      <c r="G279" s="359"/>
      <c r="H279" s="359"/>
      <c r="I279" s="359"/>
      <c r="J279" s="359"/>
      <c r="K279" s="359"/>
      <c r="L279" s="359"/>
      <c r="M279" s="359"/>
      <c r="N279" s="359"/>
      <c r="O279" s="359"/>
      <c r="P279" s="359"/>
      <c r="Q279" s="359"/>
      <c r="R279" s="359"/>
      <c r="S279" s="359"/>
      <c r="T279" s="359"/>
      <c r="U279" s="359"/>
      <c r="V279" s="359"/>
      <c r="W279" s="359"/>
      <c r="X279" s="358"/>
      <c r="Y279" s="358"/>
      <c r="Z279" s="358"/>
      <c r="AA279" s="358"/>
      <c r="AB279" s="358"/>
      <c r="AC279" s="358"/>
      <c r="AD279" s="358"/>
      <c r="AE279" s="358"/>
      <c r="AF279" s="358"/>
      <c r="AG279" s="358"/>
      <c r="AH279" s="358"/>
      <c r="AI279" s="358"/>
      <c r="AJ279" s="358"/>
      <c r="AK279" s="358"/>
      <c r="AO279" s="323" t="s">
        <v>1333</v>
      </c>
      <c r="AP279" s="323"/>
      <c r="AQ279" s="323"/>
      <c r="AR279" s="327" t="s">
        <v>1992</v>
      </c>
      <c r="AS279" s="326" t="s">
        <v>1739</v>
      </c>
    </row>
    <row r="280" spans="1:45" ht="13.5" customHeight="1">
      <c r="A280" s="359"/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8"/>
      <c r="Y280" s="358"/>
      <c r="Z280" s="358"/>
      <c r="AA280" s="358"/>
      <c r="AB280" s="358"/>
      <c r="AC280" s="358"/>
      <c r="AD280" s="358"/>
      <c r="AE280" s="358"/>
      <c r="AF280" s="358"/>
      <c r="AG280" s="358"/>
      <c r="AH280" s="358"/>
      <c r="AI280" s="358"/>
      <c r="AJ280" s="358"/>
      <c r="AK280" s="358"/>
      <c r="AO280" s="323" t="s">
        <v>1334</v>
      </c>
      <c r="AP280" s="323"/>
      <c r="AQ280" s="323"/>
      <c r="AR280" s="327" t="s">
        <v>1993</v>
      </c>
      <c r="AS280" s="326" t="s">
        <v>1733</v>
      </c>
    </row>
    <row r="281" spans="1:45" ht="13.5" customHeight="1">
      <c r="A281" s="359"/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8"/>
      <c r="Y281" s="358"/>
      <c r="Z281" s="358"/>
      <c r="AA281" s="358"/>
      <c r="AB281" s="358"/>
      <c r="AC281" s="358"/>
      <c r="AD281" s="358"/>
      <c r="AE281" s="358"/>
      <c r="AF281" s="358"/>
      <c r="AG281" s="358"/>
      <c r="AH281" s="358"/>
      <c r="AI281" s="358"/>
      <c r="AJ281" s="358"/>
      <c r="AK281" s="358"/>
      <c r="AO281" s="323" t="s">
        <v>1335</v>
      </c>
      <c r="AP281" s="323"/>
      <c r="AQ281" s="323"/>
      <c r="AR281" s="327" t="s">
        <v>1994</v>
      </c>
      <c r="AS281" s="326" t="s">
        <v>1733</v>
      </c>
    </row>
    <row r="282" spans="1:45" ht="13.5" customHeight="1">
      <c r="A282" s="359"/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8"/>
      <c r="Y282" s="358"/>
      <c r="Z282" s="358"/>
      <c r="AA282" s="358"/>
      <c r="AB282" s="358"/>
      <c r="AC282" s="358"/>
      <c r="AD282" s="358"/>
      <c r="AE282" s="358"/>
      <c r="AF282" s="358"/>
      <c r="AG282" s="358"/>
      <c r="AH282" s="358"/>
      <c r="AI282" s="358"/>
      <c r="AJ282" s="358"/>
      <c r="AK282" s="358"/>
      <c r="AO282" s="323" t="s">
        <v>1336</v>
      </c>
      <c r="AP282" s="323"/>
      <c r="AQ282" s="323"/>
      <c r="AR282" s="327" t="s">
        <v>1995</v>
      </c>
      <c r="AS282" s="326" t="s">
        <v>1733</v>
      </c>
    </row>
    <row r="283" spans="1:45" ht="13.5" customHeight="1">
      <c r="A283" s="359"/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8"/>
      <c r="Y283" s="358"/>
      <c r="Z283" s="358"/>
      <c r="AA283" s="358"/>
      <c r="AB283" s="358"/>
      <c r="AC283" s="358"/>
      <c r="AD283" s="358"/>
      <c r="AE283" s="358"/>
      <c r="AF283" s="358"/>
      <c r="AG283" s="358"/>
      <c r="AH283" s="358"/>
      <c r="AI283" s="358"/>
      <c r="AJ283" s="358"/>
      <c r="AK283" s="358"/>
      <c r="AO283" s="323" t="s">
        <v>1337</v>
      </c>
      <c r="AP283" s="323"/>
      <c r="AQ283" s="323"/>
      <c r="AR283" s="327" t="s">
        <v>1996</v>
      </c>
      <c r="AS283" s="326" t="s">
        <v>1733</v>
      </c>
    </row>
    <row r="284" spans="1:45" ht="13.5" customHeight="1">
      <c r="A284" s="359"/>
      <c r="B284" s="359"/>
      <c r="C284" s="359"/>
      <c r="D284" s="359"/>
      <c r="E284" s="359"/>
      <c r="F284" s="359"/>
      <c r="G284" s="359"/>
      <c r="H284" s="359"/>
      <c r="I284" s="359"/>
      <c r="J284" s="359"/>
      <c r="K284" s="359"/>
      <c r="L284" s="359"/>
      <c r="M284" s="359"/>
      <c r="N284" s="359"/>
      <c r="O284" s="359"/>
      <c r="P284" s="359"/>
      <c r="Q284" s="359"/>
      <c r="R284" s="359"/>
      <c r="S284" s="359"/>
      <c r="T284" s="359"/>
      <c r="U284" s="359"/>
      <c r="V284" s="359"/>
      <c r="W284" s="359"/>
      <c r="X284" s="358"/>
      <c r="Y284" s="358"/>
      <c r="Z284" s="358"/>
      <c r="AA284" s="358"/>
      <c r="AB284" s="358"/>
      <c r="AC284" s="358"/>
      <c r="AD284" s="358"/>
      <c r="AE284" s="358"/>
      <c r="AF284" s="358"/>
      <c r="AG284" s="358"/>
      <c r="AH284" s="358"/>
      <c r="AI284" s="358"/>
      <c r="AJ284" s="358"/>
      <c r="AK284" s="358"/>
      <c r="AO284" s="323" t="s">
        <v>1338</v>
      </c>
      <c r="AP284" s="323"/>
      <c r="AQ284" s="323"/>
      <c r="AR284" s="327" t="s">
        <v>1997</v>
      </c>
      <c r="AS284" s="326" t="s">
        <v>1733</v>
      </c>
    </row>
    <row r="285" spans="1:45" ht="13.5" customHeight="1">
      <c r="A285" s="359"/>
      <c r="B285" s="359"/>
      <c r="C285" s="359"/>
      <c r="D285" s="359"/>
      <c r="E285" s="359"/>
      <c r="F285" s="359"/>
      <c r="G285" s="359"/>
      <c r="H285" s="359"/>
      <c r="I285" s="359"/>
      <c r="J285" s="359"/>
      <c r="K285" s="359"/>
      <c r="L285" s="359"/>
      <c r="M285" s="359"/>
      <c r="N285" s="359"/>
      <c r="O285" s="359"/>
      <c r="P285" s="359"/>
      <c r="Q285" s="359"/>
      <c r="R285" s="359"/>
      <c r="S285" s="359"/>
      <c r="T285" s="359"/>
      <c r="U285" s="359"/>
      <c r="V285" s="359"/>
      <c r="W285" s="359"/>
      <c r="X285" s="358"/>
      <c r="Y285" s="358"/>
      <c r="Z285" s="358"/>
      <c r="AA285" s="358"/>
      <c r="AB285" s="358"/>
      <c r="AC285" s="358"/>
      <c r="AD285" s="358"/>
      <c r="AE285" s="358"/>
      <c r="AF285" s="358"/>
      <c r="AG285" s="358"/>
      <c r="AH285" s="358"/>
      <c r="AI285" s="358"/>
      <c r="AJ285" s="358"/>
      <c r="AK285" s="358"/>
      <c r="AO285" s="323" t="s">
        <v>1339</v>
      </c>
      <c r="AP285" s="323"/>
      <c r="AQ285" s="323"/>
      <c r="AR285" s="327" t="s">
        <v>1998</v>
      </c>
      <c r="AS285" s="326" t="s">
        <v>1733</v>
      </c>
    </row>
    <row r="286" spans="1:45" ht="13.5" customHeight="1">
      <c r="A286" s="359"/>
      <c r="B286" s="359"/>
      <c r="C286" s="359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59"/>
      <c r="W286" s="359"/>
      <c r="X286" s="358"/>
      <c r="Y286" s="358"/>
      <c r="Z286" s="358"/>
      <c r="AA286" s="358"/>
      <c r="AB286" s="358"/>
      <c r="AC286" s="358"/>
      <c r="AD286" s="358"/>
      <c r="AE286" s="358"/>
      <c r="AF286" s="358"/>
      <c r="AG286" s="358"/>
      <c r="AH286" s="358"/>
      <c r="AI286" s="358"/>
      <c r="AJ286" s="358"/>
      <c r="AK286" s="358"/>
      <c r="AO286" s="323" t="s">
        <v>1340</v>
      </c>
      <c r="AP286" s="323"/>
      <c r="AQ286" s="323"/>
      <c r="AR286" s="327" t="s">
        <v>1999</v>
      </c>
      <c r="AS286" s="326" t="s">
        <v>1733</v>
      </c>
    </row>
    <row r="287" spans="1:45" ht="13.5" customHeight="1">
      <c r="A287" s="359"/>
      <c r="B287" s="359"/>
      <c r="C287" s="359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59"/>
      <c r="W287" s="359"/>
      <c r="X287" s="358"/>
      <c r="Y287" s="358"/>
      <c r="Z287" s="358"/>
      <c r="AA287" s="358"/>
      <c r="AB287" s="358"/>
      <c r="AC287" s="358"/>
      <c r="AD287" s="358"/>
      <c r="AE287" s="358"/>
      <c r="AF287" s="358"/>
      <c r="AG287" s="358"/>
      <c r="AH287" s="358"/>
      <c r="AI287" s="358"/>
      <c r="AJ287" s="358"/>
      <c r="AK287" s="358"/>
      <c r="AO287" s="323" t="s">
        <v>1341</v>
      </c>
      <c r="AP287" s="323"/>
      <c r="AQ287" s="323"/>
      <c r="AR287" s="327" t="s">
        <v>2000</v>
      </c>
      <c r="AS287" s="326" t="s">
        <v>1733</v>
      </c>
    </row>
    <row r="288" spans="1:45" ht="13.5" customHeight="1">
      <c r="A288" s="359"/>
      <c r="B288" s="359"/>
      <c r="C288" s="359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8"/>
      <c r="Y288" s="358"/>
      <c r="Z288" s="358"/>
      <c r="AA288" s="358"/>
      <c r="AB288" s="358"/>
      <c r="AC288" s="358"/>
      <c r="AD288" s="358"/>
      <c r="AE288" s="358"/>
      <c r="AF288" s="358"/>
      <c r="AG288" s="358"/>
      <c r="AH288" s="358"/>
      <c r="AI288" s="358"/>
      <c r="AJ288" s="358"/>
      <c r="AK288" s="358"/>
      <c r="AO288" s="323" t="s">
        <v>1342</v>
      </c>
      <c r="AP288" s="323"/>
      <c r="AQ288" s="323"/>
      <c r="AR288" s="327" t="s">
        <v>2001</v>
      </c>
      <c r="AS288" s="326" t="s">
        <v>1733</v>
      </c>
    </row>
    <row r="289" spans="1:45" ht="13.5" customHeight="1">
      <c r="A289" s="359"/>
      <c r="B289" s="359"/>
      <c r="C289" s="359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  <c r="AK289" s="358"/>
      <c r="AO289" s="323" t="s">
        <v>1343</v>
      </c>
      <c r="AP289" s="323"/>
      <c r="AQ289" s="323"/>
      <c r="AR289" s="327" t="s">
        <v>2002</v>
      </c>
      <c r="AS289" s="326" t="s">
        <v>1733</v>
      </c>
    </row>
    <row r="290" spans="1:45" ht="13.5" customHeight="1">
      <c r="A290" s="359"/>
      <c r="B290" s="359"/>
      <c r="C290" s="359"/>
      <c r="D290" s="359"/>
      <c r="E290" s="359"/>
      <c r="F290" s="359"/>
      <c r="G290" s="359"/>
      <c r="H290" s="359"/>
      <c r="I290" s="359"/>
      <c r="J290" s="359"/>
      <c r="K290" s="359"/>
      <c r="L290" s="359"/>
      <c r="M290" s="359"/>
      <c r="N290" s="359"/>
      <c r="O290" s="359"/>
      <c r="P290" s="359"/>
      <c r="Q290" s="359"/>
      <c r="R290" s="359"/>
      <c r="S290" s="359"/>
      <c r="T290" s="359"/>
      <c r="U290" s="359"/>
      <c r="V290" s="359"/>
      <c r="W290" s="359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  <c r="AK290" s="358"/>
      <c r="AO290" s="323" t="s">
        <v>1344</v>
      </c>
      <c r="AP290" s="323"/>
      <c r="AQ290" s="323"/>
      <c r="AR290" s="327" t="s">
        <v>2003</v>
      </c>
      <c r="AS290" s="326" t="s">
        <v>1733</v>
      </c>
    </row>
    <row r="291" spans="1:45" ht="13.5" customHeight="1">
      <c r="A291" s="359"/>
      <c r="B291" s="359"/>
      <c r="C291" s="359"/>
      <c r="D291" s="359"/>
      <c r="E291" s="359"/>
      <c r="F291" s="359"/>
      <c r="G291" s="359"/>
      <c r="H291" s="359"/>
      <c r="I291" s="359"/>
      <c r="J291" s="359"/>
      <c r="K291" s="359"/>
      <c r="L291" s="359"/>
      <c r="M291" s="359"/>
      <c r="N291" s="359"/>
      <c r="O291" s="359"/>
      <c r="P291" s="359"/>
      <c r="Q291" s="359"/>
      <c r="R291" s="359"/>
      <c r="S291" s="359"/>
      <c r="T291" s="359"/>
      <c r="U291" s="359"/>
      <c r="V291" s="359"/>
      <c r="W291" s="359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  <c r="AK291" s="358"/>
      <c r="AO291" s="323" t="s">
        <v>1345</v>
      </c>
      <c r="AP291" s="323"/>
      <c r="AQ291" s="323"/>
      <c r="AR291" s="327" t="s">
        <v>2004</v>
      </c>
      <c r="AS291" s="326" t="s">
        <v>1733</v>
      </c>
    </row>
    <row r="292" spans="1:45" ht="13.5" customHeight="1">
      <c r="A292" s="359"/>
      <c r="B292" s="359"/>
      <c r="C292" s="359"/>
      <c r="D292" s="359"/>
      <c r="E292" s="359"/>
      <c r="F292" s="359"/>
      <c r="G292" s="359"/>
      <c r="H292" s="359"/>
      <c r="I292" s="359"/>
      <c r="J292" s="359"/>
      <c r="K292" s="359"/>
      <c r="L292" s="359"/>
      <c r="M292" s="359"/>
      <c r="N292" s="359"/>
      <c r="O292" s="359"/>
      <c r="P292" s="359"/>
      <c r="Q292" s="359"/>
      <c r="R292" s="359"/>
      <c r="S292" s="359"/>
      <c r="T292" s="359"/>
      <c r="U292" s="359"/>
      <c r="V292" s="359"/>
      <c r="W292" s="359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  <c r="AK292" s="358"/>
      <c r="AO292" s="323" t="s">
        <v>1346</v>
      </c>
      <c r="AP292" s="323"/>
      <c r="AQ292" s="323"/>
      <c r="AR292" s="327" t="s">
        <v>938</v>
      </c>
      <c r="AS292" s="326" t="s">
        <v>1876</v>
      </c>
    </row>
    <row r="293" spans="1:45" ht="13.5" customHeight="1">
      <c r="A293" s="359"/>
      <c r="B293" s="359"/>
      <c r="C293" s="359"/>
      <c r="D293" s="359"/>
      <c r="E293" s="359"/>
      <c r="F293" s="359"/>
      <c r="G293" s="359"/>
      <c r="H293" s="359"/>
      <c r="I293" s="359"/>
      <c r="J293" s="359"/>
      <c r="K293" s="359"/>
      <c r="L293" s="359"/>
      <c r="M293" s="359"/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  <c r="AK293" s="358"/>
      <c r="AO293" s="323" t="s">
        <v>1347</v>
      </c>
      <c r="AP293" s="323"/>
      <c r="AQ293" s="323"/>
      <c r="AR293" s="327" t="s">
        <v>2005</v>
      </c>
      <c r="AS293" s="326" t="s">
        <v>1733</v>
      </c>
    </row>
    <row r="294" spans="1:45" ht="13.5" customHeight="1">
      <c r="A294" s="359"/>
      <c r="B294" s="359"/>
      <c r="C294" s="359"/>
      <c r="D294" s="359"/>
      <c r="E294" s="359"/>
      <c r="F294" s="359"/>
      <c r="G294" s="359"/>
      <c r="H294" s="359"/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  <c r="AK294" s="358"/>
      <c r="AO294" s="323" t="s">
        <v>1348</v>
      </c>
      <c r="AP294" s="323"/>
      <c r="AQ294" s="323"/>
      <c r="AR294" s="327" t="s">
        <v>2006</v>
      </c>
      <c r="AS294" s="326" t="s">
        <v>1733</v>
      </c>
    </row>
    <row r="295" spans="1:45" ht="13.5" customHeight="1">
      <c r="A295" s="359"/>
      <c r="B295" s="359"/>
      <c r="C295" s="359"/>
      <c r="D295" s="359"/>
      <c r="E295" s="359"/>
      <c r="F295" s="359"/>
      <c r="G295" s="359"/>
      <c r="H295" s="359"/>
      <c r="I295" s="359"/>
      <c r="J295" s="359"/>
      <c r="K295" s="359"/>
      <c r="L295" s="359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  <c r="AK295" s="358"/>
      <c r="AO295" s="323" t="s">
        <v>1349</v>
      </c>
      <c r="AP295" s="323"/>
      <c r="AQ295" s="323"/>
      <c r="AR295" s="327" t="s">
        <v>2007</v>
      </c>
      <c r="AS295" s="326" t="s">
        <v>1733</v>
      </c>
    </row>
    <row r="296" spans="1:45" ht="13.5" customHeight="1">
      <c r="A296" s="359"/>
      <c r="B296" s="359"/>
      <c r="C296" s="359"/>
      <c r="D296" s="359"/>
      <c r="E296" s="359"/>
      <c r="F296" s="359"/>
      <c r="G296" s="359"/>
      <c r="H296" s="359"/>
      <c r="I296" s="359"/>
      <c r="J296" s="359"/>
      <c r="K296" s="359"/>
      <c r="L296" s="359"/>
      <c r="M296" s="359"/>
      <c r="N296" s="359"/>
      <c r="O296" s="359"/>
      <c r="P296" s="359"/>
      <c r="Q296" s="359"/>
      <c r="R296" s="359"/>
      <c r="S296" s="359"/>
      <c r="T296" s="359"/>
      <c r="U296" s="359"/>
      <c r="V296" s="359"/>
      <c r="W296" s="359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  <c r="AK296" s="358"/>
      <c r="AO296" s="323" t="s">
        <v>1350</v>
      </c>
      <c r="AP296" s="323"/>
      <c r="AQ296" s="323"/>
      <c r="AR296" s="327" t="s">
        <v>2008</v>
      </c>
      <c r="AS296" s="326" t="s">
        <v>1733</v>
      </c>
    </row>
    <row r="297" spans="1:45" ht="13.5" customHeight="1">
      <c r="A297" s="359"/>
      <c r="B297" s="359"/>
      <c r="C297" s="359"/>
      <c r="D297" s="359"/>
      <c r="E297" s="359"/>
      <c r="F297" s="359"/>
      <c r="G297" s="359"/>
      <c r="H297" s="359"/>
      <c r="I297" s="359"/>
      <c r="J297" s="359"/>
      <c r="K297" s="359"/>
      <c r="L297" s="359"/>
      <c r="M297" s="359"/>
      <c r="N297" s="359"/>
      <c r="O297" s="359"/>
      <c r="P297" s="359"/>
      <c r="Q297" s="359"/>
      <c r="R297" s="359"/>
      <c r="S297" s="359"/>
      <c r="T297" s="359"/>
      <c r="U297" s="359"/>
      <c r="V297" s="359"/>
      <c r="W297" s="359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  <c r="AK297" s="358"/>
      <c r="AO297" s="323" t="s">
        <v>1351</v>
      </c>
      <c r="AP297" s="323"/>
      <c r="AQ297" s="323"/>
      <c r="AR297" s="327" t="s">
        <v>2009</v>
      </c>
      <c r="AS297" s="326" t="s">
        <v>1733</v>
      </c>
    </row>
    <row r="298" spans="1:45" ht="13.5" customHeight="1">
      <c r="A298" s="359"/>
      <c r="B298" s="359"/>
      <c r="C298" s="359"/>
      <c r="D298" s="359"/>
      <c r="E298" s="359"/>
      <c r="F298" s="359"/>
      <c r="G298" s="359"/>
      <c r="H298" s="359"/>
      <c r="I298" s="359"/>
      <c r="J298" s="359"/>
      <c r="K298" s="359"/>
      <c r="L298" s="359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  <c r="AK298" s="358"/>
      <c r="AO298" s="323" t="s">
        <v>1352</v>
      </c>
      <c r="AP298" s="323"/>
      <c r="AQ298" s="323"/>
      <c r="AR298" s="327" t="s">
        <v>2010</v>
      </c>
      <c r="AS298" s="326" t="s">
        <v>1733</v>
      </c>
    </row>
    <row r="299" spans="1:45" ht="13.5" customHeight="1">
      <c r="A299" s="359"/>
      <c r="B299" s="359"/>
      <c r="C299" s="359"/>
      <c r="D299" s="359"/>
      <c r="E299" s="359"/>
      <c r="F299" s="359"/>
      <c r="G299" s="359"/>
      <c r="H299" s="359"/>
      <c r="I299" s="359"/>
      <c r="J299" s="359"/>
      <c r="K299" s="359"/>
      <c r="L299" s="359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O299" s="323" t="s">
        <v>1353</v>
      </c>
      <c r="AP299" s="323"/>
      <c r="AQ299" s="323"/>
      <c r="AR299" s="327" t="s">
        <v>2011</v>
      </c>
      <c r="AS299" s="326" t="s">
        <v>1733</v>
      </c>
    </row>
    <row r="300" spans="1:45" ht="13.5" customHeight="1">
      <c r="A300" s="359"/>
      <c r="B300" s="359"/>
      <c r="C300" s="359"/>
      <c r="D300" s="359"/>
      <c r="E300" s="359"/>
      <c r="F300" s="359"/>
      <c r="G300" s="359"/>
      <c r="H300" s="359"/>
      <c r="I300" s="359"/>
      <c r="J300" s="359"/>
      <c r="K300" s="359"/>
      <c r="L300" s="359"/>
      <c r="M300" s="359"/>
      <c r="N300" s="359"/>
      <c r="O300" s="359"/>
      <c r="P300" s="359"/>
      <c r="Q300" s="359"/>
      <c r="R300" s="359"/>
      <c r="S300" s="359"/>
      <c r="T300" s="359"/>
      <c r="U300" s="359"/>
      <c r="V300" s="359"/>
      <c r="W300" s="359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  <c r="AK300" s="358"/>
      <c r="AO300" s="323" t="s">
        <v>1354</v>
      </c>
      <c r="AP300" s="323"/>
      <c r="AQ300" s="323"/>
      <c r="AR300" s="327" t="s">
        <v>2012</v>
      </c>
      <c r="AS300" s="326" t="s">
        <v>1733</v>
      </c>
    </row>
    <row r="301" spans="1:45" ht="13.5" customHeight="1">
      <c r="A301" s="359"/>
      <c r="B301" s="359"/>
      <c r="C301" s="359"/>
      <c r="D301" s="359"/>
      <c r="E301" s="359"/>
      <c r="F301" s="359"/>
      <c r="G301" s="359"/>
      <c r="H301" s="359"/>
      <c r="I301" s="359"/>
      <c r="J301" s="359"/>
      <c r="K301" s="359"/>
      <c r="L301" s="359"/>
      <c r="M301" s="359"/>
      <c r="N301" s="359"/>
      <c r="O301" s="359"/>
      <c r="P301" s="359"/>
      <c r="Q301" s="359"/>
      <c r="R301" s="359"/>
      <c r="S301" s="359"/>
      <c r="T301" s="359"/>
      <c r="U301" s="359"/>
      <c r="V301" s="359"/>
      <c r="W301" s="359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  <c r="AK301" s="358"/>
      <c r="AO301" s="323" t="s">
        <v>1355</v>
      </c>
      <c r="AP301" s="323"/>
      <c r="AQ301" s="323"/>
      <c r="AR301" s="327" t="s">
        <v>2013</v>
      </c>
      <c r="AS301" s="326" t="s">
        <v>1733</v>
      </c>
    </row>
    <row r="302" spans="1:45" ht="13.5" customHeight="1">
      <c r="A302" s="359"/>
      <c r="B302" s="359"/>
      <c r="C302" s="359"/>
      <c r="D302" s="359"/>
      <c r="E302" s="359"/>
      <c r="F302" s="359"/>
      <c r="G302" s="359"/>
      <c r="H302" s="359"/>
      <c r="I302" s="359"/>
      <c r="J302" s="359"/>
      <c r="K302" s="359"/>
      <c r="L302" s="359"/>
      <c r="M302" s="359"/>
      <c r="N302" s="359"/>
      <c r="O302" s="359"/>
      <c r="P302" s="359"/>
      <c r="Q302" s="359"/>
      <c r="R302" s="359"/>
      <c r="S302" s="359"/>
      <c r="T302" s="359"/>
      <c r="U302" s="359"/>
      <c r="V302" s="359"/>
      <c r="W302" s="359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O302" s="323" t="s">
        <v>1356</v>
      </c>
      <c r="AP302" s="323"/>
      <c r="AQ302" s="323"/>
      <c r="AR302" s="327" t="s">
        <v>2014</v>
      </c>
      <c r="AS302" s="326" t="s">
        <v>1733</v>
      </c>
    </row>
    <row r="303" spans="1:45" ht="13.5" customHeight="1">
      <c r="A303" s="359"/>
      <c r="B303" s="359"/>
      <c r="C303" s="359"/>
      <c r="D303" s="359"/>
      <c r="E303" s="359"/>
      <c r="F303" s="359"/>
      <c r="G303" s="359"/>
      <c r="H303" s="359"/>
      <c r="I303" s="359"/>
      <c r="J303" s="359"/>
      <c r="K303" s="359"/>
      <c r="L303" s="359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59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  <c r="AK303" s="358"/>
      <c r="AO303" s="323" t="s">
        <v>1357</v>
      </c>
      <c r="AP303" s="323"/>
      <c r="AQ303" s="323"/>
      <c r="AR303" s="327" t="s">
        <v>2015</v>
      </c>
      <c r="AS303" s="326" t="s">
        <v>1733</v>
      </c>
    </row>
    <row r="304" spans="1:45" ht="13.5" customHeight="1">
      <c r="A304" s="359"/>
      <c r="B304" s="359"/>
      <c r="C304" s="359"/>
      <c r="D304" s="359"/>
      <c r="E304" s="359"/>
      <c r="F304" s="359"/>
      <c r="G304" s="359"/>
      <c r="H304" s="359"/>
      <c r="I304" s="359"/>
      <c r="J304" s="359"/>
      <c r="K304" s="359"/>
      <c r="L304" s="359"/>
      <c r="M304" s="359"/>
      <c r="N304" s="359"/>
      <c r="O304" s="359"/>
      <c r="P304" s="359"/>
      <c r="Q304" s="359"/>
      <c r="R304" s="359"/>
      <c r="S304" s="359"/>
      <c r="T304" s="359"/>
      <c r="U304" s="359"/>
      <c r="V304" s="359"/>
      <c r="W304" s="359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  <c r="AK304" s="358"/>
      <c r="AO304" s="323" t="s">
        <v>1358</v>
      </c>
      <c r="AP304" s="323"/>
      <c r="AQ304" s="323"/>
      <c r="AR304" s="327" t="s">
        <v>2016</v>
      </c>
      <c r="AS304" s="326" t="s">
        <v>1733</v>
      </c>
    </row>
    <row r="305" spans="1:45" ht="13.5" customHeight="1">
      <c r="A305" s="359"/>
      <c r="B305" s="359"/>
      <c r="C305" s="359"/>
      <c r="D305" s="359"/>
      <c r="E305" s="359"/>
      <c r="F305" s="359"/>
      <c r="G305" s="359"/>
      <c r="H305" s="359"/>
      <c r="I305" s="359"/>
      <c r="J305" s="359"/>
      <c r="K305" s="359"/>
      <c r="L305" s="359"/>
      <c r="M305" s="359"/>
      <c r="N305" s="359"/>
      <c r="O305" s="359"/>
      <c r="P305" s="359"/>
      <c r="Q305" s="359"/>
      <c r="R305" s="359"/>
      <c r="S305" s="359"/>
      <c r="T305" s="359"/>
      <c r="U305" s="359"/>
      <c r="V305" s="359"/>
      <c r="W305" s="359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  <c r="AK305" s="358"/>
      <c r="AO305" s="323" t="s">
        <v>1359</v>
      </c>
      <c r="AP305" s="323"/>
      <c r="AQ305" s="323"/>
      <c r="AR305" s="327" t="s">
        <v>2017</v>
      </c>
      <c r="AS305" s="326" t="s">
        <v>1733</v>
      </c>
    </row>
    <row r="306" spans="1:45" ht="13.5" customHeight="1">
      <c r="A306" s="359"/>
      <c r="B306" s="359"/>
      <c r="C306" s="359"/>
      <c r="D306" s="359"/>
      <c r="E306" s="359"/>
      <c r="F306" s="359"/>
      <c r="G306" s="359"/>
      <c r="H306" s="359"/>
      <c r="I306" s="359"/>
      <c r="J306" s="359"/>
      <c r="K306" s="359"/>
      <c r="L306" s="359"/>
      <c r="M306" s="359"/>
      <c r="N306" s="359"/>
      <c r="O306" s="359"/>
      <c r="P306" s="359"/>
      <c r="Q306" s="359"/>
      <c r="R306" s="359"/>
      <c r="S306" s="359"/>
      <c r="T306" s="359"/>
      <c r="U306" s="359"/>
      <c r="V306" s="359"/>
      <c r="W306" s="359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O306" s="323" t="s">
        <v>1360</v>
      </c>
      <c r="AP306" s="323"/>
      <c r="AQ306" s="323"/>
      <c r="AR306" s="327" t="s">
        <v>2018</v>
      </c>
      <c r="AS306" s="326" t="s">
        <v>1733</v>
      </c>
    </row>
    <row r="307" spans="1:45" ht="13.5" customHeight="1">
      <c r="A307" s="359"/>
      <c r="B307" s="359"/>
      <c r="C307" s="359"/>
      <c r="D307" s="359"/>
      <c r="E307" s="359"/>
      <c r="F307" s="359"/>
      <c r="G307" s="359"/>
      <c r="H307" s="359"/>
      <c r="I307" s="359"/>
      <c r="J307" s="359"/>
      <c r="K307" s="359"/>
      <c r="L307" s="359"/>
      <c r="M307" s="359"/>
      <c r="N307" s="359"/>
      <c r="O307" s="359"/>
      <c r="P307" s="359"/>
      <c r="Q307" s="359"/>
      <c r="R307" s="359"/>
      <c r="S307" s="359"/>
      <c r="T307" s="359"/>
      <c r="U307" s="359"/>
      <c r="V307" s="359"/>
      <c r="W307" s="359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  <c r="AK307" s="358"/>
      <c r="AO307" s="323" t="s">
        <v>1361</v>
      </c>
      <c r="AP307" s="323"/>
      <c r="AQ307" s="323"/>
      <c r="AR307" s="327" t="s">
        <v>2019</v>
      </c>
      <c r="AS307" s="326" t="s">
        <v>1733</v>
      </c>
    </row>
    <row r="308" spans="1:45" ht="13.5" customHeight="1">
      <c r="A308" s="359"/>
      <c r="B308" s="359"/>
      <c r="C308" s="359"/>
      <c r="D308" s="359"/>
      <c r="E308" s="359"/>
      <c r="F308" s="359"/>
      <c r="G308" s="359"/>
      <c r="H308" s="359"/>
      <c r="I308" s="359"/>
      <c r="J308" s="359"/>
      <c r="K308" s="359"/>
      <c r="L308" s="359"/>
      <c r="M308" s="359"/>
      <c r="N308" s="359"/>
      <c r="O308" s="359"/>
      <c r="P308" s="359"/>
      <c r="Q308" s="359"/>
      <c r="R308" s="359"/>
      <c r="S308" s="359"/>
      <c r="T308" s="359"/>
      <c r="U308" s="359"/>
      <c r="V308" s="359"/>
      <c r="W308" s="359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  <c r="AK308" s="358"/>
      <c r="AO308" s="323" t="s">
        <v>1362</v>
      </c>
      <c r="AP308" s="323"/>
      <c r="AQ308" s="323"/>
      <c r="AR308" s="327" t="s">
        <v>2020</v>
      </c>
      <c r="AS308" s="326" t="s">
        <v>1733</v>
      </c>
    </row>
    <row r="309" spans="1:45" ht="13.5" customHeight="1">
      <c r="A309" s="359"/>
      <c r="B309" s="359"/>
      <c r="C309" s="359"/>
      <c r="D309" s="359"/>
      <c r="E309" s="359"/>
      <c r="F309" s="359"/>
      <c r="G309" s="359"/>
      <c r="H309" s="359"/>
      <c r="I309" s="359"/>
      <c r="J309" s="359"/>
      <c r="K309" s="359"/>
      <c r="L309" s="359"/>
      <c r="M309" s="359"/>
      <c r="N309" s="359"/>
      <c r="O309" s="359"/>
      <c r="P309" s="359"/>
      <c r="Q309" s="359"/>
      <c r="R309" s="359"/>
      <c r="S309" s="359"/>
      <c r="T309" s="359"/>
      <c r="U309" s="359"/>
      <c r="V309" s="359"/>
      <c r="W309" s="359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  <c r="AK309" s="358"/>
      <c r="AO309" s="323" t="s">
        <v>1363</v>
      </c>
      <c r="AP309" s="323"/>
      <c r="AQ309" s="323"/>
      <c r="AR309" s="327" t="s">
        <v>2021</v>
      </c>
      <c r="AS309" s="326" t="s">
        <v>1733</v>
      </c>
    </row>
    <row r="310" spans="1:45" ht="13.5" customHeight="1">
      <c r="A310" s="359"/>
      <c r="B310" s="359"/>
      <c r="C310" s="359"/>
      <c r="D310" s="359"/>
      <c r="E310" s="359"/>
      <c r="F310" s="359"/>
      <c r="G310" s="359"/>
      <c r="H310" s="359"/>
      <c r="I310" s="359"/>
      <c r="J310" s="359"/>
      <c r="K310" s="359"/>
      <c r="L310" s="359"/>
      <c r="M310" s="359"/>
      <c r="N310" s="359"/>
      <c r="O310" s="359"/>
      <c r="P310" s="359"/>
      <c r="Q310" s="359"/>
      <c r="R310" s="359"/>
      <c r="S310" s="359"/>
      <c r="T310" s="359"/>
      <c r="U310" s="359"/>
      <c r="V310" s="359"/>
      <c r="W310" s="359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  <c r="AK310" s="358"/>
      <c r="AO310" s="323" t="s">
        <v>1364</v>
      </c>
      <c r="AP310" s="323"/>
      <c r="AQ310" s="323"/>
      <c r="AR310" s="327" t="s">
        <v>2022</v>
      </c>
      <c r="AS310" s="326" t="s">
        <v>1733</v>
      </c>
    </row>
    <row r="311" spans="1:45" ht="13.5" customHeight="1">
      <c r="A311" s="359"/>
      <c r="B311" s="359"/>
      <c r="C311" s="359"/>
      <c r="D311" s="359"/>
      <c r="E311" s="359"/>
      <c r="F311" s="359"/>
      <c r="G311" s="359"/>
      <c r="H311" s="359"/>
      <c r="I311" s="359"/>
      <c r="J311" s="359"/>
      <c r="K311" s="359"/>
      <c r="L311" s="359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  <c r="AK311" s="358"/>
      <c r="AO311" s="323" t="s">
        <v>1365</v>
      </c>
      <c r="AP311" s="323"/>
      <c r="AQ311" s="323"/>
      <c r="AR311" s="327" t="s">
        <v>2023</v>
      </c>
      <c r="AS311" s="326" t="s">
        <v>1733</v>
      </c>
    </row>
    <row r="312" spans="1:45" ht="13.5" customHeight="1">
      <c r="A312" s="359"/>
      <c r="B312" s="359"/>
      <c r="C312" s="359"/>
      <c r="D312" s="359"/>
      <c r="E312" s="359"/>
      <c r="F312" s="359"/>
      <c r="G312" s="359"/>
      <c r="H312" s="359"/>
      <c r="I312" s="359"/>
      <c r="J312" s="359"/>
      <c r="K312" s="359"/>
      <c r="L312" s="359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  <c r="AK312" s="358"/>
      <c r="AO312" s="323" t="s">
        <v>1366</v>
      </c>
      <c r="AP312" s="323"/>
      <c r="AQ312" s="323"/>
      <c r="AR312" s="327" t="s">
        <v>2024</v>
      </c>
      <c r="AS312" s="326" t="s">
        <v>1739</v>
      </c>
    </row>
    <row r="313" spans="1:45" ht="13.5" customHeight="1">
      <c r="A313" s="359"/>
      <c r="B313" s="359"/>
      <c r="C313" s="359"/>
      <c r="D313" s="359"/>
      <c r="E313" s="359"/>
      <c r="F313" s="359"/>
      <c r="G313" s="359"/>
      <c r="H313" s="359"/>
      <c r="I313" s="359"/>
      <c r="J313" s="359"/>
      <c r="K313" s="359"/>
      <c r="L313" s="359"/>
      <c r="M313" s="359"/>
      <c r="N313" s="359"/>
      <c r="O313" s="359"/>
      <c r="P313" s="359"/>
      <c r="Q313" s="359"/>
      <c r="R313" s="359"/>
      <c r="S313" s="359"/>
      <c r="T313" s="359"/>
      <c r="U313" s="359"/>
      <c r="V313" s="359"/>
      <c r="W313" s="359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O313" s="323" t="s">
        <v>1367</v>
      </c>
      <c r="AP313" s="323"/>
      <c r="AQ313" s="323"/>
      <c r="AR313" s="327" t="s">
        <v>2025</v>
      </c>
      <c r="AS313" s="326" t="s">
        <v>1733</v>
      </c>
    </row>
    <row r="314" spans="1:45" ht="13.5" customHeight="1">
      <c r="A314" s="359"/>
      <c r="B314" s="359"/>
      <c r="C314" s="359"/>
      <c r="D314" s="359"/>
      <c r="E314" s="359"/>
      <c r="F314" s="359"/>
      <c r="G314" s="359"/>
      <c r="H314" s="359"/>
      <c r="I314" s="359"/>
      <c r="J314" s="359"/>
      <c r="K314" s="359"/>
      <c r="L314" s="359"/>
      <c r="M314" s="359"/>
      <c r="N314" s="359"/>
      <c r="O314" s="359"/>
      <c r="P314" s="359"/>
      <c r="Q314" s="359"/>
      <c r="R314" s="359"/>
      <c r="S314" s="359"/>
      <c r="T314" s="359"/>
      <c r="U314" s="359"/>
      <c r="V314" s="359"/>
      <c r="W314" s="359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  <c r="AK314" s="358"/>
      <c r="AO314" s="323" t="s">
        <v>1368</v>
      </c>
      <c r="AP314" s="323"/>
      <c r="AQ314" s="323"/>
      <c r="AR314" s="327" t="s">
        <v>2026</v>
      </c>
      <c r="AS314" s="326" t="s">
        <v>1733</v>
      </c>
    </row>
    <row r="315" spans="1:45" ht="13.5" customHeight="1">
      <c r="A315" s="359"/>
      <c r="B315" s="359"/>
      <c r="C315" s="359"/>
      <c r="D315" s="359"/>
      <c r="E315" s="359"/>
      <c r="F315" s="359"/>
      <c r="G315" s="359"/>
      <c r="H315" s="359"/>
      <c r="I315" s="359"/>
      <c r="J315" s="359"/>
      <c r="K315" s="359"/>
      <c r="L315" s="359"/>
      <c r="M315" s="359"/>
      <c r="N315" s="359"/>
      <c r="O315" s="359"/>
      <c r="P315" s="359"/>
      <c r="Q315" s="359"/>
      <c r="R315" s="359"/>
      <c r="S315" s="359"/>
      <c r="T315" s="359"/>
      <c r="U315" s="359"/>
      <c r="V315" s="359"/>
      <c r="W315" s="359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  <c r="AK315" s="358"/>
      <c r="AO315" s="323" t="s">
        <v>1369</v>
      </c>
      <c r="AP315" s="323"/>
      <c r="AQ315" s="323"/>
      <c r="AR315" s="327" t="s">
        <v>2027</v>
      </c>
      <c r="AS315" s="326" t="s">
        <v>1733</v>
      </c>
    </row>
    <row r="316" spans="1:45" ht="13.5" customHeight="1">
      <c r="A316" s="359"/>
      <c r="B316" s="359"/>
      <c r="C316" s="359"/>
      <c r="D316" s="359"/>
      <c r="E316" s="359"/>
      <c r="F316" s="359"/>
      <c r="G316" s="359"/>
      <c r="H316" s="359"/>
      <c r="I316" s="359"/>
      <c r="J316" s="359"/>
      <c r="K316" s="359"/>
      <c r="L316" s="359"/>
      <c r="M316" s="359"/>
      <c r="N316" s="359"/>
      <c r="O316" s="359"/>
      <c r="P316" s="359"/>
      <c r="Q316" s="359"/>
      <c r="R316" s="359"/>
      <c r="S316" s="359"/>
      <c r="T316" s="359"/>
      <c r="U316" s="359"/>
      <c r="V316" s="359"/>
      <c r="W316" s="359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O316" s="323" t="s">
        <v>1370</v>
      </c>
      <c r="AP316" s="323"/>
      <c r="AQ316" s="323"/>
      <c r="AR316" s="327" t="s">
        <v>2028</v>
      </c>
      <c r="AS316" s="326" t="s">
        <v>1733</v>
      </c>
    </row>
    <row r="317" spans="1:45" ht="13.5" customHeight="1">
      <c r="A317" s="359"/>
      <c r="B317" s="359"/>
      <c r="C317" s="359"/>
      <c r="D317" s="359"/>
      <c r="E317" s="359"/>
      <c r="F317" s="359"/>
      <c r="G317" s="359"/>
      <c r="H317" s="359"/>
      <c r="I317" s="359"/>
      <c r="J317" s="359"/>
      <c r="K317" s="359"/>
      <c r="L317" s="359"/>
      <c r="M317" s="359"/>
      <c r="N317" s="359"/>
      <c r="O317" s="359"/>
      <c r="P317" s="359"/>
      <c r="Q317" s="359"/>
      <c r="R317" s="359"/>
      <c r="S317" s="359"/>
      <c r="T317" s="359"/>
      <c r="U317" s="359"/>
      <c r="V317" s="359"/>
      <c r="W317" s="359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  <c r="AK317" s="358"/>
      <c r="AO317" s="323" t="s">
        <v>1371</v>
      </c>
      <c r="AP317" s="323"/>
      <c r="AQ317" s="323"/>
      <c r="AR317" s="327" t="s">
        <v>2029</v>
      </c>
      <c r="AS317" s="326" t="s">
        <v>1733</v>
      </c>
    </row>
    <row r="318" spans="1:45" ht="13.5" customHeight="1">
      <c r="A318" s="359"/>
      <c r="B318" s="359"/>
      <c r="C318" s="359"/>
      <c r="D318" s="359"/>
      <c r="E318" s="359"/>
      <c r="F318" s="359"/>
      <c r="G318" s="359"/>
      <c r="H318" s="359"/>
      <c r="I318" s="359"/>
      <c r="J318" s="359"/>
      <c r="K318" s="359"/>
      <c r="L318" s="359"/>
      <c r="M318" s="359"/>
      <c r="N318" s="359"/>
      <c r="O318" s="359"/>
      <c r="P318" s="359"/>
      <c r="Q318" s="359"/>
      <c r="R318" s="359"/>
      <c r="S318" s="359"/>
      <c r="T318" s="359"/>
      <c r="U318" s="359"/>
      <c r="V318" s="359"/>
      <c r="W318" s="359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  <c r="AK318" s="358"/>
      <c r="AO318" s="323" t="s">
        <v>1372</v>
      </c>
      <c r="AP318" s="323"/>
      <c r="AQ318" s="323"/>
      <c r="AR318" s="327" t="s">
        <v>2030</v>
      </c>
      <c r="AS318" s="326" t="s">
        <v>1733</v>
      </c>
    </row>
    <row r="319" spans="1:45" ht="13.5" customHeight="1">
      <c r="A319" s="359"/>
      <c r="B319" s="359"/>
      <c r="C319" s="359"/>
      <c r="D319" s="359"/>
      <c r="E319" s="359"/>
      <c r="F319" s="359"/>
      <c r="G319" s="359"/>
      <c r="H319" s="359"/>
      <c r="I319" s="359"/>
      <c r="J319" s="359"/>
      <c r="K319" s="359"/>
      <c r="L319" s="359"/>
      <c r="M319" s="359"/>
      <c r="N319" s="359"/>
      <c r="O319" s="359"/>
      <c r="P319" s="359"/>
      <c r="Q319" s="359"/>
      <c r="R319" s="359"/>
      <c r="S319" s="359"/>
      <c r="T319" s="359"/>
      <c r="U319" s="359"/>
      <c r="V319" s="359"/>
      <c r="W319" s="359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  <c r="AK319" s="358"/>
      <c r="AO319" s="323" t="s">
        <v>1373</v>
      </c>
      <c r="AP319" s="323"/>
      <c r="AQ319" s="323"/>
      <c r="AR319" s="327" t="s">
        <v>2031</v>
      </c>
      <c r="AS319" s="326" t="s">
        <v>1733</v>
      </c>
    </row>
    <row r="320" spans="1:45" ht="13.5" customHeight="1">
      <c r="A320" s="359"/>
      <c r="B320" s="359"/>
      <c r="C320" s="359"/>
      <c r="D320" s="359"/>
      <c r="E320" s="359"/>
      <c r="F320" s="359"/>
      <c r="G320" s="359"/>
      <c r="H320" s="359"/>
      <c r="I320" s="359"/>
      <c r="J320" s="359"/>
      <c r="K320" s="359"/>
      <c r="L320" s="359"/>
      <c r="M320" s="359"/>
      <c r="N320" s="359"/>
      <c r="O320" s="359"/>
      <c r="P320" s="359"/>
      <c r="Q320" s="359"/>
      <c r="R320" s="359"/>
      <c r="S320" s="359"/>
      <c r="T320" s="359"/>
      <c r="U320" s="359"/>
      <c r="V320" s="359"/>
      <c r="W320" s="359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  <c r="AK320" s="358"/>
      <c r="AO320" s="323" t="s">
        <v>1374</v>
      </c>
      <c r="AP320" s="323"/>
      <c r="AQ320" s="323"/>
      <c r="AR320" s="327" t="s">
        <v>2032</v>
      </c>
      <c r="AS320" s="326" t="s">
        <v>1733</v>
      </c>
    </row>
    <row r="321" spans="1:45" ht="13.5" customHeight="1">
      <c r="A321" s="359"/>
      <c r="B321" s="359"/>
      <c r="C321" s="359"/>
      <c r="D321" s="359"/>
      <c r="E321" s="359"/>
      <c r="F321" s="359"/>
      <c r="G321" s="359"/>
      <c r="H321" s="359"/>
      <c r="I321" s="359"/>
      <c r="J321" s="359"/>
      <c r="K321" s="359"/>
      <c r="L321" s="359"/>
      <c r="M321" s="359"/>
      <c r="N321" s="359"/>
      <c r="O321" s="359"/>
      <c r="P321" s="359"/>
      <c r="Q321" s="359"/>
      <c r="R321" s="359"/>
      <c r="S321" s="359"/>
      <c r="T321" s="359"/>
      <c r="U321" s="359"/>
      <c r="V321" s="359"/>
      <c r="W321" s="359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  <c r="AK321" s="358"/>
      <c r="AO321" s="323" t="s">
        <v>1375</v>
      </c>
      <c r="AP321" s="323"/>
      <c r="AQ321" s="323"/>
      <c r="AR321" s="327" t="s">
        <v>2033</v>
      </c>
      <c r="AS321" s="326" t="s">
        <v>1733</v>
      </c>
    </row>
    <row r="322" spans="1:45" ht="13.5" customHeight="1">
      <c r="A322" s="359"/>
      <c r="B322" s="359"/>
      <c r="C322" s="359"/>
      <c r="D322" s="359"/>
      <c r="E322" s="359"/>
      <c r="F322" s="359"/>
      <c r="G322" s="359"/>
      <c r="H322" s="359"/>
      <c r="I322" s="359"/>
      <c r="J322" s="359"/>
      <c r="K322" s="359"/>
      <c r="L322" s="359"/>
      <c r="M322" s="359"/>
      <c r="N322" s="359"/>
      <c r="O322" s="359"/>
      <c r="P322" s="359"/>
      <c r="Q322" s="359"/>
      <c r="R322" s="359"/>
      <c r="S322" s="359"/>
      <c r="T322" s="359"/>
      <c r="U322" s="359"/>
      <c r="V322" s="359"/>
      <c r="W322" s="359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O322" s="323" t="s">
        <v>1376</v>
      </c>
      <c r="AP322" s="323"/>
      <c r="AQ322" s="323"/>
      <c r="AR322" s="327" t="s">
        <v>2034</v>
      </c>
      <c r="AS322" s="326" t="s">
        <v>1733</v>
      </c>
    </row>
    <row r="323" spans="1:45" ht="13.5" customHeight="1">
      <c r="A323" s="359"/>
      <c r="B323" s="359"/>
      <c r="C323" s="359"/>
      <c r="D323" s="359"/>
      <c r="E323" s="359"/>
      <c r="F323" s="359"/>
      <c r="G323" s="359"/>
      <c r="H323" s="359"/>
      <c r="I323" s="359"/>
      <c r="J323" s="359"/>
      <c r="K323" s="359"/>
      <c r="L323" s="359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O323" s="323" t="s">
        <v>1377</v>
      </c>
      <c r="AP323" s="323"/>
      <c r="AQ323" s="323"/>
      <c r="AR323" s="327" t="s">
        <v>939</v>
      </c>
      <c r="AS323" s="326" t="s">
        <v>1876</v>
      </c>
    </row>
    <row r="324" spans="1:45" ht="13.5" customHeight="1">
      <c r="A324" s="359"/>
      <c r="B324" s="359"/>
      <c r="C324" s="359"/>
      <c r="D324" s="359"/>
      <c r="E324" s="359"/>
      <c r="F324" s="359"/>
      <c r="G324" s="359"/>
      <c r="H324" s="359"/>
      <c r="I324" s="359"/>
      <c r="J324" s="359"/>
      <c r="K324" s="359"/>
      <c r="L324" s="359"/>
      <c r="M324" s="359"/>
      <c r="N324" s="359"/>
      <c r="O324" s="359"/>
      <c r="P324" s="359"/>
      <c r="Q324" s="359"/>
      <c r="R324" s="359"/>
      <c r="S324" s="359"/>
      <c r="T324" s="359"/>
      <c r="U324" s="359"/>
      <c r="V324" s="359"/>
      <c r="W324" s="359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  <c r="AK324" s="358"/>
      <c r="AO324" s="323" t="s">
        <v>1378</v>
      </c>
      <c r="AP324" s="323"/>
      <c r="AQ324" s="323"/>
      <c r="AR324" s="327" t="s">
        <v>1031</v>
      </c>
      <c r="AS324" s="326" t="s">
        <v>1876</v>
      </c>
    </row>
    <row r="325" spans="1:45" ht="13.5" customHeight="1">
      <c r="A325" s="359"/>
      <c r="B325" s="359"/>
      <c r="C325" s="359"/>
      <c r="D325" s="359"/>
      <c r="E325" s="359"/>
      <c r="F325" s="359"/>
      <c r="G325" s="359"/>
      <c r="H325" s="359"/>
      <c r="I325" s="359"/>
      <c r="J325" s="359"/>
      <c r="K325" s="359"/>
      <c r="L325" s="359"/>
      <c r="M325" s="359"/>
      <c r="N325" s="359"/>
      <c r="O325" s="359"/>
      <c r="P325" s="359"/>
      <c r="Q325" s="359"/>
      <c r="R325" s="359"/>
      <c r="S325" s="359"/>
      <c r="T325" s="359"/>
      <c r="U325" s="359"/>
      <c r="V325" s="359"/>
      <c r="W325" s="359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  <c r="AK325" s="358"/>
      <c r="AO325" s="323" t="s">
        <v>1379</v>
      </c>
      <c r="AP325" s="323"/>
      <c r="AQ325" s="323"/>
      <c r="AR325" s="327" t="s">
        <v>940</v>
      </c>
      <c r="AS325" s="326" t="s">
        <v>1876</v>
      </c>
    </row>
    <row r="326" spans="1:45" ht="13.5" customHeight="1">
      <c r="A326" s="359"/>
      <c r="B326" s="359"/>
      <c r="C326" s="359"/>
      <c r="D326" s="359"/>
      <c r="E326" s="359"/>
      <c r="F326" s="359"/>
      <c r="G326" s="359"/>
      <c r="H326" s="359"/>
      <c r="I326" s="359"/>
      <c r="J326" s="359"/>
      <c r="K326" s="359"/>
      <c r="L326" s="359"/>
      <c r="M326" s="359"/>
      <c r="N326" s="359"/>
      <c r="O326" s="359"/>
      <c r="P326" s="359"/>
      <c r="Q326" s="359"/>
      <c r="R326" s="359"/>
      <c r="S326" s="359"/>
      <c r="T326" s="359"/>
      <c r="U326" s="359"/>
      <c r="V326" s="359"/>
      <c r="W326" s="359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  <c r="AK326" s="358"/>
      <c r="AO326" s="323" t="s">
        <v>1380</v>
      </c>
      <c r="AP326" s="323"/>
      <c r="AQ326" s="323"/>
      <c r="AR326" s="327" t="s">
        <v>1032</v>
      </c>
      <c r="AS326" s="326" t="s">
        <v>1876</v>
      </c>
    </row>
    <row r="327" spans="1:45" ht="13.5" customHeight="1">
      <c r="A327" s="359"/>
      <c r="B327" s="359"/>
      <c r="C327" s="359"/>
      <c r="D327" s="359"/>
      <c r="E327" s="359"/>
      <c r="F327" s="359"/>
      <c r="G327" s="359"/>
      <c r="H327" s="359"/>
      <c r="I327" s="359"/>
      <c r="J327" s="359"/>
      <c r="K327" s="359"/>
      <c r="L327" s="359"/>
      <c r="M327" s="359"/>
      <c r="N327" s="359"/>
      <c r="O327" s="359"/>
      <c r="P327" s="359"/>
      <c r="Q327" s="359"/>
      <c r="R327" s="359"/>
      <c r="S327" s="359"/>
      <c r="T327" s="359"/>
      <c r="U327" s="359"/>
      <c r="V327" s="359"/>
      <c r="W327" s="359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  <c r="AK327" s="358"/>
      <c r="AO327" s="323" t="s">
        <v>1381</v>
      </c>
      <c r="AP327" s="323"/>
      <c r="AQ327" s="323"/>
      <c r="AR327" s="327" t="s">
        <v>2035</v>
      </c>
      <c r="AS327" s="326" t="s">
        <v>1733</v>
      </c>
    </row>
    <row r="328" spans="1:45" ht="13.5" customHeight="1">
      <c r="A328" s="359"/>
      <c r="B328" s="359"/>
      <c r="C328" s="359"/>
      <c r="D328" s="359"/>
      <c r="E328" s="359"/>
      <c r="F328" s="359"/>
      <c r="G328" s="359"/>
      <c r="H328" s="359"/>
      <c r="I328" s="359"/>
      <c r="J328" s="359"/>
      <c r="K328" s="359"/>
      <c r="L328" s="359"/>
      <c r="M328" s="359"/>
      <c r="N328" s="359"/>
      <c r="O328" s="359"/>
      <c r="P328" s="359"/>
      <c r="Q328" s="359"/>
      <c r="R328" s="359"/>
      <c r="S328" s="359"/>
      <c r="T328" s="359"/>
      <c r="U328" s="359"/>
      <c r="V328" s="359"/>
      <c r="W328" s="359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  <c r="AK328" s="358"/>
      <c r="AO328" s="323" t="s">
        <v>1382</v>
      </c>
      <c r="AP328" s="323"/>
      <c r="AQ328" s="323"/>
      <c r="AR328" s="327" t="s">
        <v>2036</v>
      </c>
      <c r="AS328" s="326" t="s">
        <v>1733</v>
      </c>
    </row>
    <row r="329" spans="1:45" ht="13.5" customHeight="1">
      <c r="A329" s="359"/>
      <c r="B329" s="359"/>
      <c r="C329" s="359"/>
      <c r="D329" s="359"/>
      <c r="E329" s="359"/>
      <c r="F329" s="359"/>
      <c r="G329" s="359"/>
      <c r="H329" s="359"/>
      <c r="I329" s="359"/>
      <c r="J329" s="359"/>
      <c r="K329" s="359"/>
      <c r="L329" s="359"/>
      <c r="M329" s="359"/>
      <c r="N329" s="359"/>
      <c r="O329" s="359"/>
      <c r="P329" s="359"/>
      <c r="Q329" s="359"/>
      <c r="R329" s="359"/>
      <c r="S329" s="359"/>
      <c r="T329" s="359"/>
      <c r="U329" s="359"/>
      <c r="V329" s="359"/>
      <c r="W329" s="359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  <c r="AK329" s="358"/>
      <c r="AO329" s="323" t="s">
        <v>1383</v>
      </c>
      <c r="AP329" s="323"/>
      <c r="AQ329" s="323"/>
      <c r="AR329" s="327" t="s">
        <v>941</v>
      </c>
      <c r="AS329" s="326" t="s">
        <v>1827</v>
      </c>
    </row>
    <row r="330" spans="1:45" ht="13.5" customHeight="1">
      <c r="A330" s="359"/>
      <c r="B330" s="359"/>
      <c r="C330" s="359"/>
      <c r="D330" s="359"/>
      <c r="E330" s="359"/>
      <c r="F330" s="359"/>
      <c r="G330" s="359"/>
      <c r="H330" s="359"/>
      <c r="I330" s="359"/>
      <c r="J330" s="359"/>
      <c r="K330" s="359"/>
      <c r="L330" s="359"/>
      <c r="M330" s="359"/>
      <c r="N330" s="359"/>
      <c r="O330" s="359"/>
      <c r="P330" s="359"/>
      <c r="Q330" s="359"/>
      <c r="R330" s="359"/>
      <c r="S330" s="359"/>
      <c r="T330" s="359"/>
      <c r="U330" s="359"/>
      <c r="V330" s="359"/>
      <c r="W330" s="359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  <c r="AK330" s="358"/>
      <c r="AO330" s="323" t="s">
        <v>1384</v>
      </c>
      <c r="AP330" s="323"/>
      <c r="AQ330" s="323"/>
      <c r="AR330" s="327" t="s">
        <v>2037</v>
      </c>
      <c r="AS330" s="326" t="s">
        <v>1733</v>
      </c>
    </row>
    <row r="331" spans="1:45" ht="13.5" customHeight="1">
      <c r="A331" s="359"/>
      <c r="B331" s="359"/>
      <c r="C331" s="359"/>
      <c r="D331" s="359"/>
      <c r="E331" s="359"/>
      <c r="F331" s="359"/>
      <c r="G331" s="359"/>
      <c r="H331" s="359"/>
      <c r="I331" s="359"/>
      <c r="J331" s="359"/>
      <c r="K331" s="359"/>
      <c r="L331" s="359"/>
      <c r="M331" s="359"/>
      <c r="N331" s="359"/>
      <c r="O331" s="359"/>
      <c r="P331" s="359"/>
      <c r="Q331" s="359"/>
      <c r="R331" s="359"/>
      <c r="S331" s="359"/>
      <c r="T331" s="359"/>
      <c r="U331" s="359"/>
      <c r="V331" s="359"/>
      <c r="W331" s="359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  <c r="AK331" s="358"/>
      <c r="AO331" s="323" t="s">
        <v>1385</v>
      </c>
      <c r="AP331" s="323"/>
      <c r="AQ331" s="323"/>
      <c r="AR331" s="327" t="s">
        <v>2038</v>
      </c>
      <c r="AS331" s="326" t="s">
        <v>1733</v>
      </c>
    </row>
    <row r="332" spans="1:45" ht="13.5" customHeight="1">
      <c r="A332" s="359"/>
      <c r="B332" s="359"/>
      <c r="C332" s="359"/>
      <c r="D332" s="359"/>
      <c r="E332" s="359"/>
      <c r="F332" s="359"/>
      <c r="G332" s="359"/>
      <c r="H332" s="359"/>
      <c r="I332" s="359"/>
      <c r="J332" s="359"/>
      <c r="K332" s="359"/>
      <c r="L332" s="359"/>
      <c r="M332" s="359"/>
      <c r="N332" s="359"/>
      <c r="O332" s="359"/>
      <c r="P332" s="359"/>
      <c r="Q332" s="359"/>
      <c r="R332" s="359"/>
      <c r="S332" s="359"/>
      <c r="T332" s="359"/>
      <c r="U332" s="359"/>
      <c r="V332" s="359"/>
      <c r="W332" s="359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  <c r="AK332" s="358"/>
      <c r="AO332" s="323" t="s">
        <v>1386</v>
      </c>
      <c r="AP332" s="323"/>
      <c r="AQ332" s="323"/>
      <c r="AR332" s="327" t="s">
        <v>2039</v>
      </c>
      <c r="AS332" s="326" t="s">
        <v>1733</v>
      </c>
    </row>
    <row r="333" spans="1:45" ht="13.5" customHeight="1">
      <c r="A333" s="359"/>
      <c r="B333" s="359"/>
      <c r="C333" s="359"/>
      <c r="D333" s="359"/>
      <c r="E333" s="359"/>
      <c r="F333" s="359"/>
      <c r="G333" s="359"/>
      <c r="H333" s="359"/>
      <c r="I333" s="359"/>
      <c r="J333" s="359"/>
      <c r="K333" s="359"/>
      <c r="L333" s="359"/>
      <c r="M333" s="359"/>
      <c r="N333" s="359"/>
      <c r="O333" s="359"/>
      <c r="P333" s="359"/>
      <c r="Q333" s="359"/>
      <c r="R333" s="359"/>
      <c r="S333" s="359"/>
      <c r="T333" s="359"/>
      <c r="U333" s="359"/>
      <c r="V333" s="359"/>
      <c r="W333" s="359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  <c r="AK333" s="358"/>
      <c r="AO333" s="323" t="s">
        <v>1387</v>
      </c>
      <c r="AP333" s="323"/>
      <c r="AQ333" s="323"/>
      <c r="AR333" s="327" t="s">
        <v>2040</v>
      </c>
      <c r="AS333" s="326" t="s">
        <v>1733</v>
      </c>
    </row>
    <row r="334" spans="1:45" ht="13.5" customHeight="1">
      <c r="A334" s="359"/>
      <c r="B334" s="359"/>
      <c r="C334" s="359"/>
      <c r="D334" s="359"/>
      <c r="E334" s="359"/>
      <c r="F334" s="359"/>
      <c r="G334" s="359"/>
      <c r="H334" s="359"/>
      <c r="I334" s="359"/>
      <c r="J334" s="359"/>
      <c r="K334" s="359"/>
      <c r="L334" s="359"/>
      <c r="M334" s="359"/>
      <c r="N334" s="359"/>
      <c r="O334" s="359"/>
      <c r="P334" s="359"/>
      <c r="Q334" s="359"/>
      <c r="R334" s="359"/>
      <c r="S334" s="359"/>
      <c r="T334" s="359"/>
      <c r="U334" s="359"/>
      <c r="V334" s="359"/>
      <c r="W334" s="359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  <c r="AK334" s="358"/>
      <c r="AO334" s="323" t="s">
        <v>1388</v>
      </c>
      <c r="AP334" s="323"/>
      <c r="AQ334" s="323"/>
      <c r="AR334" s="327" t="s">
        <v>2041</v>
      </c>
      <c r="AS334" s="326" t="s">
        <v>1733</v>
      </c>
    </row>
    <row r="335" spans="1:45" ht="13.5" customHeight="1">
      <c r="A335" s="359"/>
      <c r="B335" s="359"/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O335" s="323" t="s">
        <v>1389</v>
      </c>
      <c r="AP335" s="323"/>
      <c r="AQ335" s="323"/>
      <c r="AR335" s="327" t="s">
        <v>2042</v>
      </c>
      <c r="AS335" s="326" t="s">
        <v>1733</v>
      </c>
    </row>
    <row r="336" spans="1:45" ht="13.5" customHeight="1">
      <c r="A336" s="359"/>
      <c r="B336" s="359"/>
      <c r="C336" s="359"/>
      <c r="D336" s="359"/>
      <c r="E336" s="359"/>
      <c r="F336" s="359"/>
      <c r="G336" s="359"/>
      <c r="H336" s="359"/>
      <c r="I336" s="359"/>
      <c r="J336" s="359"/>
      <c r="K336" s="359"/>
      <c r="L336" s="359"/>
      <c r="M336" s="359"/>
      <c r="N336" s="359"/>
      <c r="O336" s="359"/>
      <c r="P336" s="359"/>
      <c r="Q336" s="359"/>
      <c r="R336" s="359"/>
      <c r="S336" s="359"/>
      <c r="T336" s="359"/>
      <c r="U336" s="359"/>
      <c r="V336" s="359"/>
      <c r="W336" s="359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  <c r="AK336" s="358"/>
      <c r="AO336" s="323" t="s">
        <v>1390</v>
      </c>
      <c r="AP336" s="323"/>
      <c r="AQ336" s="323"/>
      <c r="AR336" s="327" t="s">
        <v>2043</v>
      </c>
      <c r="AS336" s="326" t="s">
        <v>1733</v>
      </c>
    </row>
    <row r="337" spans="1:45" ht="13.5" customHeight="1">
      <c r="A337" s="359"/>
      <c r="B337" s="359"/>
      <c r="C337" s="359"/>
      <c r="D337" s="359"/>
      <c r="E337" s="359"/>
      <c r="F337" s="359"/>
      <c r="G337" s="359"/>
      <c r="H337" s="359"/>
      <c r="I337" s="359"/>
      <c r="J337" s="359"/>
      <c r="K337" s="359"/>
      <c r="L337" s="359"/>
      <c r="M337" s="359"/>
      <c r="N337" s="359"/>
      <c r="O337" s="359"/>
      <c r="P337" s="359"/>
      <c r="Q337" s="359"/>
      <c r="R337" s="359"/>
      <c r="S337" s="359"/>
      <c r="T337" s="359"/>
      <c r="U337" s="359"/>
      <c r="V337" s="359"/>
      <c r="W337" s="359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  <c r="AK337" s="358"/>
      <c r="AO337" s="323" t="s">
        <v>1391</v>
      </c>
      <c r="AP337" s="323"/>
      <c r="AQ337" s="323"/>
      <c r="AR337" s="327" t="s">
        <v>2044</v>
      </c>
      <c r="AS337" s="326" t="s">
        <v>1733</v>
      </c>
    </row>
    <row r="338" spans="1:45" ht="13.5" customHeight="1">
      <c r="A338" s="359"/>
      <c r="B338" s="359"/>
      <c r="C338" s="359"/>
      <c r="D338" s="359"/>
      <c r="E338" s="359"/>
      <c r="F338" s="359"/>
      <c r="G338" s="359"/>
      <c r="H338" s="359"/>
      <c r="I338" s="359"/>
      <c r="J338" s="359"/>
      <c r="K338" s="359"/>
      <c r="L338" s="359"/>
      <c r="M338" s="359"/>
      <c r="N338" s="359"/>
      <c r="O338" s="359"/>
      <c r="P338" s="359"/>
      <c r="Q338" s="359"/>
      <c r="R338" s="359"/>
      <c r="S338" s="359"/>
      <c r="T338" s="359"/>
      <c r="U338" s="359"/>
      <c r="V338" s="359"/>
      <c r="W338" s="359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  <c r="AK338" s="358"/>
      <c r="AO338" s="323" t="s">
        <v>1392</v>
      </c>
      <c r="AP338" s="323"/>
      <c r="AQ338" s="323"/>
      <c r="AR338" s="327" t="s">
        <v>2045</v>
      </c>
      <c r="AS338" s="326" t="s">
        <v>1733</v>
      </c>
    </row>
    <row r="339" spans="1:45" ht="13.5" customHeight="1">
      <c r="A339" s="359"/>
      <c r="B339" s="359"/>
      <c r="C339" s="359"/>
      <c r="D339" s="359"/>
      <c r="E339" s="359"/>
      <c r="F339" s="359"/>
      <c r="G339" s="359"/>
      <c r="H339" s="359"/>
      <c r="I339" s="359"/>
      <c r="J339" s="359"/>
      <c r="K339" s="359"/>
      <c r="L339" s="35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  <c r="AK339" s="358"/>
      <c r="AO339" s="323" t="s">
        <v>1393</v>
      </c>
      <c r="AP339" s="323"/>
      <c r="AQ339" s="323"/>
      <c r="AR339" s="327" t="s">
        <v>2046</v>
      </c>
      <c r="AS339" s="326" t="s">
        <v>1733</v>
      </c>
    </row>
    <row r="340" spans="1:45" ht="13.5" customHeight="1">
      <c r="A340" s="359"/>
      <c r="B340" s="359"/>
      <c r="C340" s="359"/>
      <c r="D340" s="359"/>
      <c r="E340" s="359"/>
      <c r="F340" s="359"/>
      <c r="G340" s="359"/>
      <c r="H340" s="359"/>
      <c r="I340" s="359"/>
      <c r="J340" s="359"/>
      <c r="K340" s="359"/>
      <c r="L340" s="359"/>
      <c r="M340" s="359"/>
      <c r="N340" s="359"/>
      <c r="O340" s="359"/>
      <c r="P340" s="359"/>
      <c r="Q340" s="359"/>
      <c r="R340" s="359"/>
      <c r="S340" s="359"/>
      <c r="T340" s="359"/>
      <c r="U340" s="359"/>
      <c r="V340" s="359"/>
      <c r="W340" s="359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  <c r="AK340" s="358"/>
      <c r="AO340" s="323" t="s">
        <v>1394</v>
      </c>
      <c r="AP340" s="323"/>
      <c r="AQ340" s="323"/>
      <c r="AR340" s="327" t="s">
        <v>2047</v>
      </c>
      <c r="AS340" s="326" t="s">
        <v>1733</v>
      </c>
    </row>
    <row r="341" spans="1:45" ht="13.5" customHeight="1">
      <c r="A341" s="359"/>
      <c r="B341" s="359"/>
      <c r="C341" s="359"/>
      <c r="D341" s="359"/>
      <c r="E341" s="359"/>
      <c r="F341" s="359"/>
      <c r="G341" s="359"/>
      <c r="H341" s="359"/>
      <c r="I341" s="359"/>
      <c r="J341" s="359"/>
      <c r="K341" s="359"/>
      <c r="L341" s="359"/>
      <c r="M341" s="359"/>
      <c r="N341" s="359"/>
      <c r="O341" s="359"/>
      <c r="P341" s="359"/>
      <c r="Q341" s="359"/>
      <c r="R341" s="359"/>
      <c r="S341" s="359"/>
      <c r="T341" s="359"/>
      <c r="U341" s="359"/>
      <c r="V341" s="359"/>
      <c r="W341" s="359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  <c r="AK341" s="358"/>
      <c r="AO341" s="323" t="s">
        <v>1395</v>
      </c>
      <c r="AP341" s="323"/>
      <c r="AQ341" s="323"/>
      <c r="AR341" s="327" t="s">
        <v>2048</v>
      </c>
      <c r="AS341" s="326" t="s">
        <v>1733</v>
      </c>
    </row>
    <row r="342" spans="1:45" ht="13.5" customHeight="1">
      <c r="A342" s="359"/>
      <c r="B342" s="359"/>
      <c r="C342" s="359"/>
      <c r="D342" s="359"/>
      <c r="E342" s="359"/>
      <c r="F342" s="359"/>
      <c r="G342" s="359"/>
      <c r="H342" s="359"/>
      <c r="I342" s="359"/>
      <c r="J342" s="359"/>
      <c r="K342" s="359"/>
      <c r="L342" s="359"/>
      <c r="M342" s="359"/>
      <c r="N342" s="359"/>
      <c r="O342" s="359"/>
      <c r="P342" s="359"/>
      <c r="Q342" s="359"/>
      <c r="R342" s="359"/>
      <c r="S342" s="359"/>
      <c r="T342" s="359"/>
      <c r="U342" s="359"/>
      <c r="V342" s="359"/>
      <c r="W342" s="359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  <c r="AK342" s="358"/>
      <c r="AO342" s="323" t="s">
        <v>1396</v>
      </c>
      <c r="AP342" s="323"/>
      <c r="AQ342" s="323"/>
      <c r="AR342" s="327" t="s">
        <v>2049</v>
      </c>
      <c r="AS342" s="326" t="s">
        <v>1733</v>
      </c>
    </row>
    <row r="343" spans="1:45" ht="13.5" customHeight="1">
      <c r="A343" s="359"/>
      <c r="B343" s="359"/>
      <c r="C343" s="359"/>
      <c r="D343" s="359"/>
      <c r="E343" s="359"/>
      <c r="F343" s="359"/>
      <c r="G343" s="359"/>
      <c r="H343" s="359"/>
      <c r="I343" s="359"/>
      <c r="J343" s="359"/>
      <c r="K343" s="359"/>
      <c r="L343" s="359"/>
      <c r="M343" s="359"/>
      <c r="N343" s="359"/>
      <c r="O343" s="359"/>
      <c r="P343" s="359"/>
      <c r="Q343" s="359"/>
      <c r="R343" s="359"/>
      <c r="S343" s="359"/>
      <c r="T343" s="359"/>
      <c r="U343" s="359"/>
      <c r="V343" s="359"/>
      <c r="W343" s="359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  <c r="AK343" s="358"/>
      <c r="AO343" s="323" t="s">
        <v>1397</v>
      </c>
      <c r="AP343" s="323"/>
      <c r="AQ343" s="323"/>
      <c r="AR343" s="327" t="s">
        <v>2050</v>
      </c>
      <c r="AS343" s="326" t="s">
        <v>1733</v>
      </c>
    </row>
    <row r="344" spans="1:45" ht="13.5" customHeight="1">
      <c r="A344" s="359"/>
      <c r="B344" s="359"/>
      <c r="C344" s="359"/>
      <c r="D344" s="359"/>
      <c r="E344" s="359"/>
      <c r="F344" s="359"/>
      <c r="G344" s="359"/>
      <c r="H344" s="359"/>
      <c r="I344" s="359"/>
      <c r="J344" s="359"/>
      <c r="K344" s="359"/>
      <c r="L344" s="359"/>
      <c r="M344" s="359"/>
      <c r="N344" s="359"/>
      <c r="O344" s="359"/>
      <c r="P344" s="359"/>
      <c r="Q344" s="359"/>
      <c r="R344" s="359"/>
      <c r="S344" s="359"/>
      <c r="T344" s="359"/>
      <c r="U344" s="359"/>
      <c r="V344" s="359"/>
      <c r="W344" s="359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  <c r="AK344" s="358"/>
      <c r="AO344" s="323" t="s">
        <v>1398</v>
      </c>
      <c r="AP344" s="323"/>
      <c r="AQ344" s="323"/>
      <c r="AR344" s="327" t="s">
        <v>2051</v>
      </c>
      <c r="AS344" s="326" t="s">
        <v>1733</v>
      </c>
    </row>
    <row r="345" spans="1:45" ht="13.5" customHeight="1">
      <c r="A345" s="359"/>
      <c r="B345" s="359"/>
      <c r="C345" s="359"/>
      <c r="D345" s="359"/>
      <c r="E345" s="359"/>
      <c r="F345" s="359"/>
      <c r="G345" s="359"/>
      <c r="H345" s="359"/>
      <c r="I345" s="359"/>
      <c r="J345" s="359"/>
      <c r="K345" s="359"/>
      <c r="L345" s="359"/>
      <c r="M345" s="359"/>
      <c r="N345" s="359"/>
      <c r="O345" s="359"/>
      <c r="P345" s="359"/>
      <c r="Q345" s="359"/>
      <c r="R345" s="359"/>
      <c r="S345" s="359"/>
      <c r="T345" s="359"/>
      <c r="U345" s="359"/>
      <c r="V345" s="359"/>
      <c r="W345" s="359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O345" s="323" t="s">
        <v>1399</v>
      </c>
      <c r="AP345" s="323"/>
      <c r="AQ345" s="323"/>
      <c r="AR345" s="327" t="s">
        <v>2052</v>
      </c>
      <c r="AS345" s="326" t="s">
        <v>1733</v>
      </c>
    </row>
    <row r="346" spans="1:45" ht="13.5" customHeight="1">
      <c r="A346" s="359"/>
      <c r="B346" s="359"/>
      <c r="C346" s="359"/>
      <c r="D346" s="359"/>
      <c r="E346" s="359"/>
      <c r="F346" s="359"/>
      <c r="G346" s="359"/>
      <c r="H346" s="359"/>
      <c r="I346" s="359"/>
      <c r="J346" s="359"/>
      <c r="K346" s="359"/>
      <c r="L346" s="359"/>
      <c r="M346" s="359"/>
      <c r="N346" s="359"/>
      <c r="O346" s="359"/>
      <c r="P346" s="359"/>
      <c r="Q346" s="359"/>
      <c r="R346" s="359"/>
      <c r="S346" s="359"/>
      <c r="T346" s="359"/>
      <c r="U346" s="359"/>
      <c r="V346" s="359"/>
      <c r="W346" s="359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  <c r="AK346" s="358"/>
      <c r="AO346" s="323" t="s">
        <v>1400</v>
      </c>
      <c r="AP346" s="323"/>
      <c r="AQ346" s="323"/>
      <c r="AR346" s="327" t="s">
        <v>2053</v>
      </c>
      <c r="AS346" s="326" t="s">
        <v>1733</v>
      </c>
    </row>
    <row r="347" spans="1:45" ht="13.5" customHeight="1">
      <c r="A347" s="359"/>
      <c r="B347" s="359"/>
      <c r="C347" s="359"/>
      <c r="D347" s="359"/>
      <c r="E347" s="359"/>
      <c r="F347" s="359"/>
      <c r="G347" s="359"/>
      <c r="H347" s="359"/>
      <c r="I347" s="359"/>
      <c r="J347" s="359"/>
      <c r="K347" s="359"/>
      <c r="L347" s="359"/>
      <c r="M347" s="359"/>
      <c r="N347" s="359"/>
      <c r="O347" s="359"/>
      <c r="P347" s="359"/>
      <c r="Q347" s="359"/>
      <c r="R347" s="359"/>
      <c r="S347" s="359"/>
      <c r="T347" s="359"/>
      <c r="U347" s="359"/>
      <c r="V347" s="359"/>
      <c r="W347" s="359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  <c r="AK347" s="358"/>
      <c r="AO347" s="323" t="s">
        <v>1401</v>
      </c>
      <c r="AP347" s="323"/>
      <c r="AQ347" s="323"/>
      <c r="AR347" s="327" t="s">
        <v>2054</v>
      </c>
      <c r="AS347" s="326" t="s">
        <v>1733</v>
      </c>
    </row>
    <row r="348" spans="1:45" ht="13.5" customHeight="1">
      <c r="A348" s="359"/>
      <c r="B348" s="359"/>
      <c r="C348" s="359"/>
      <c r="D348" s="359"/>
      <c r="E348" s="359"/>
      <c r="F348" s="359"/>
      <c r="G348" s="359"/>
      <c r="H348" s="359"/>
      <c r="I348" s="359"/>
      <c r="J348" s="359"/>
      <c r="K348" s="359"/>
      <c r="L348" s="359"/>
      <c r="M348" s="359"/>
      <c r="N348" s="359"/>
      <c r="O348" s="359"/>
      <c r="P348" s="359"/>
      <c r="Q348" s="359"/>
      <c r="R348" s="359"/>
      <c r="S348" s="359"/>
      <c r="T348" s="359"/>
      <c r="U348" s="359"/>
      <c r="V348" s="359"/>
      <c r="W348" s="359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O348" s="323" t="s">
        <v>1402</v>
      </c>
      <c r="AP348" s="323"/>
      <c r="AQ348" s="323"/>
      <c r="AR348" s="327" t="s">
        <v>2055</v>
      </c>
      <c r="AS348" s="326" t="s">
        <v>1733</v>
      </c>
    </row>
    <row r="349" spans="1:45" ht="13.5" customHeight="1">
      <c r="A349" s="359"/>
      <c r="B349" s="359"/>
      <c r="C349" s="359"/>
      <c r="D349" s="359"/>
      <c r="E349" s="359"/>
      <c r="F349" s="359"/>
      <c r="G349" s="359"/>
      <c r="H349" s="359"/>
      <c r="I349" s="359"/>
      <c r="J349" s="359"/>
      <c r="K349" s="359"/>
      <c r="L349" s="359"/>
      <c r="M349" s="359"/>
      <c r="N349" s="359"/>
      <c r="O349" s="359"/>
      <c r="P349" s="359"/>
      <c r="Q349" s="359"/>
      <c r="R349" s="359"/>
      <c r="S349" s="359"/>
      <c r="T349" s="359"/>
      <c r="U349" s="359"/>
      <c r="V349" s="359"/>
      <c r="W349" s="359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  <c r="AK349" s="358"/>
      <c r="AO349" s="323" t="s">
        <v>1403</v>
      </c>
      <c r="AP349" s="323"/>
      <c r="AQ349" s="323"/>
      <c r="AR349" s="327" t="s">
        <v>2056</v>
      </c>
      <c r="AS349" s="326" t="s">
        <v>1733</v>
      </c>
    </row>
    <row r="350" spans="1:45" ht="13.5" customHeight="1">
      <c r="A350" s="359"/>
      <c r="B350" s="359"/>
      <c r="C350" s="359"/>
      <c r="D350" s="359"/>
      <c r="E350" s="359"/>
      <c r="F350" s="359"/>
      <c r="G350" s="359"/>
      <c r="H350" s="359"/>
      <c r="I350" s="359"/>
      <c r="J350" s="359"/>
      <c r="K350" s="359"/>
      <c r="L350" s="359"/>
      <c r="M350" s="359"/>
      <c r="N350" s="359"/>
      <c r="O350" s="359"/>
      <c r="P350" s="359"/>
      <c r="Q350" s="359"/>
      <c r="R350" s="359"/>
      <c r="S350" s="359"/>
      <c r="T350" s="359"/>
      <c r="U350" s="359"/>
      <c r="V350" s="359"/>
      <c r="W350" s="359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  <c r="AK350" s="358"/>
      <c r="AO350" s="323" t="s">
        <v>1404</v>
      </c>
      <c r="AP350" s="323"/>
      <c r="AQ350" s="323"/>
      <c r="AR350" s="327" t="s">
        <v>2057</v>
      </c>
      <c r="AS350" s="326" t="s">
        <v>1733</v>
      </c>
    </row>
    <row r="351" spans="1:45" ht="13.5" customHeight="1">
      <c r="A351" s="359"/>
      <c r="B351" s="359"/>
      <c r="C351" s="359"/>
      <c r="D351" s="359"/>
      <c r="E351" s="359"/>
      <c r="F351" s="359"/>
      <c r="G351" s="359"/>
      <c r="H351" s="359"/>
      <c r="I351" s="359"/>
      <c r="J351" s="359"/>
      <c r="K351" s="359"/>
      <c r="L351" s="359"/>
      <c r="M351" s="359"/>
      <c r="N351" s="359"/>
      <c r="O351" s="359"/>
      <c r="P351" s="359"/>
      <c r="Q351" s="359"/>
      <c r="R351" s="359"/>
      <c r="S351" s="359"/>
      <c r="T351" s="359"/>
      <c r="U351" s="359"/>
      <c r="V351" s="359"/>
      <c r="W351" s="359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  <c r="AK351" s="358"/>
      <c r="AO351" s="323" t="s">
        <v>1405</v>
      </c>
      <c r="AP351" s="323"/>
      <c r="AQ351" s="323"/>
      <c r="AR351" s="327" t="s">
        <v>2058</v>
      </c>
      <c r="AS351" s="326" t="s">
        <v>1733</v>
      </c>
    </row>
    <row r="352" spans="1:45" ht="13.5" customHeight="1">
      <c r="A352" s="359"/>
      <c r="B352" s="359"/>
      <c r="C352" s="359"/>
      <c r="D352" s="359"/>
      <c r="E352" s="359"/>
      <c r="F352" s="359"/>
      <c r="G352" s="359"/>
      <c r="H352" s="359"/>
      <c r="I352" s="359"/>
      <c r="J352" s="359"/>
      <c r="K352" s="359"/>
      <c r="L352" s="359"/>
      <c r="M352" s="359"/>
      <c r="N352" s="359"/>
      <c r="O352" s="359"/>
      <c r="P352" s="359"/>
      <c r="Q352" s="359"/>
      <c r="R352" s="359"/>
      <c r="S352" s="359"/>
      <c r="T352" s="359"/>
      <c r="U352" s="359"/>
      <c r="V352" s="359"/>
      <c r="W352" s="359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  <c r="AK352" s="358"/>
      <c r="AO352" s="323" t="s">
        <v>1406</v>
      </c>
      <c r="AP352" s="323"/>
      <c r="AQ352" s="323"/>
      <c r="AR352" s="327" t="s">
        <v>2059</v>
      </c>
      <c r="AS352" s="326" t="s">
        <v>1733</v>
      </c>
    </row>
    <row r="353" spans="1:45" ht="13.5" customHeight="1">
      <c r="A353" s="359"/>
      <c r="B353" s="359"/>
      <c r="C353" s="359"/>
      <c r="D353" s="359"/>
      <c r="E353" s="359"/>
      <c r="F353" s="359"/>
      <c r="G353" s="359"/>
      <c r="H353" s="359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  <c r="AK353" s="358"/>
      <c r="AO353" s="323" t="s">
        <v>1407</v>
      </c>
      <c r="AP353" s="323"/>
      <c r="AQ353" s="323"/>
      <c r="AR353" s="327" t="s">
        <v>2060</v>
      </c>
      <c r="AS353" s="326" t="s">
        <v>1733</v>
      </c>
    </row>
    <row r="354" spans="1:45" ht="13.5" customHeight="1">
      <c r="A354" s="359"/>
      <c r="B354" s="359"/>
      <c r="C354" s="359"/>
      <c r="D354" s="359"/>
      <c r="E354" s="359"/>
      <c r="F354" s="359"/>
      <c r="G354" s="359"/>
      <c r="H354" s="359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  <c r="AK354" s="358"/>
      <c r="AO354" s="323" t="s">
        <v>1408</v>
      </c>
      <c r="AP354" s="323"/>
      <c r="AQ354" s="323"/>
      <c r="AR354" s="327" t="s">
        <v>2061</v>
      </c>
      <c r="AS354" s="326" t="s">
        <v>1733</v>
      </c>
    </row>
    <row r="355" spans="1:45" ht="13.5" customHeight="1">
      <c r="A355" s="359"/>
      <c r="B355" s="359"/>
      <c r="C355" s="359"/>
      <c r="D355" s="359"/>
      <c r="E355" s="359"/>
      <c r="F355" s="359"/>
      <c r="G355" s="359"/>
      <c r="H355" s="359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  <c r="AK355" s="358"/>
      <c r="AO355" s="323" t="s">
        <v>1409</v>
      </c>
      <c r="AP355" s="323"/>
      <c r="AQ355" s="323"/>
      <c r="AR355" s="327" t="s">
        <v>942</v>
      </c>
      <c r="AS355" s="326" t="s">
        <v>1827</v>
      </c>
    </row>
    <row r="356" spans="1:45" ht="13.5" customHeight="1">
      <c r="A356" s="359"/>
      <c r="B356" s="359"/>
      <c r="C356" s="359"/>
      <c r="D356" s="359"/>
      <c r="E356" s="359"/>
      <c r="F356" s="359"/>
      <c r="G356" s="359"/>
      <c r="H356" s="359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  <c r="AK356" s="358"/>
      <c r="AO356" s="323" t="s">
        <v>1410</v>
      </c>
      <c r="AP356" s="323"/>
      <c r="AQ356" s="323"/>
      <c r="AR356" s="327" t="s">
        <v>1033</v>
      </c>
      <c r="AS356" s="326" t="s">
        <v>1827</v>
      </c>
    </row>
    <row r="357" spans="1:45" ht="13.5" customHeight="1">
      <c r="A357" s="359"/>
      <c r="B357" s="359"/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O357" s="323" t="s">
        <v>1411</v>
      </c>
      <c r="AP357" s="323"/>
      <c r="AQ357" s="323"/>
      <c r="AR357" s="327" t="s">
        <v>943</v>
      </c>
      <c r="AS357" s="326" t="s">
        <v>1827</v>
      </c>
    </row>
    <row r="358" spans="1:45" ht="13.5" customHeight="1">
      <c r="A358" s="359"/>
      <c r="B358" s="359"/>
      <c r="C358" s="359"/>
      <c r="D358" s="359"/>
      <c r="E358" s="359"/>
      <c r="F358" s="359"/>
      <c r="G358" s="359"/>
      <c r="H358" s="359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  <c r="AK358" s="358"/>
      <c r="AO358" s="323" t="s">
        <v>1412</v>
      </c>
      <c r="AP358" s="323"/>
      <c r="AQ358" s="323"/>
      <c r="AR358" s="327" t="s">
        <v>2062</v>
      </c>
      <c r="AS358" s="326" t="s">
        <v>1733</v>
      </c>
    </row>
    <row r="359" spans="1:45" ht="13.5" customHeight="1">
      <c r="A359" s="359"/>
      <c r="B359" s="359"/>
      <c r="C359" s="359"/>
      <c r="D359" s="359"/>
      <c r="E359" s="359"/>
      <c r="F359" s="359"/>
      <c r="G359" s="359"/>
      <c r="H359" s="359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  <c r="AK359" s="358"/>
      <c r="AO359" s="323" t="s">
        <v>1413</v>
      </c>
      <c r="AP359" s="323"/>
      <c r="AQ359" s="323"/>
      <c r="AR359" s="327" t="s">
        <v>2063</v>
      </c>
      <c r="AS359" s="326" t="s">
        <v>1733</v>
      </c>
    </row>
    <row r="360" spans="1:45" ht="13.5" customHeight="1">
      <c r="A360" s="359"/>
      <c r="B360" s="359"/>
      <c r="C360" s="359"/>
      <c r="D360" s="359"/>
      <c r="E360" s="359"/>
      <c r="F360" s="359"/>
      <c r="G360" s="359"/>
      <c r="H360" s="359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  <c r="AK360" s="358"/>
      <c r="AO360" s="323" t="s">
        <v>1414</v>
      </c>
      <c r="AP360" s="323"/>
      <c r="AQ360" s="323"/>
      <c r="AR360" s="327" t="s">
        <v>2064</v>
      </c>
      <c r="AS360" s="326" t="s">
        <v>1733</v>
      </c>
    </row>
    <row r="361" spans="1:45" ht="13.5" customHeight="1">
      <c r="A361" s="359"/>
      <c r="B361" s="359"/>
      <c r="C361" s="359"/>
      <c r="D361" s="359"/>
      <c r="E361" s="359"/>
      <c r="F361" s="359"/>
      <c r="G361" s="359"/>
      <c r="H361" s="359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  <c r="AK361" s="358"/>
      <c r="AO361" s="323" t="s">
        <v>1415</v>
      </c>
      <c r="AP361" s="323"/>
      <c r="AQ361" s="323"/>
      <c r="AR361" s="327" t="s">
        <v>2065</v>
      </c>
      <c r="AS361" s="326" t="s">
        <v>1739</v>
      </c>
    </row>
    <row r="362" spans="1:45" ht="13.5" customHeight="1">
      <c r="A362" s="359"/>
      <c r="B362" s="359"/>
      <c r="C362" s="359"/>
      <c r="D362" s="359"/>
      <c r="E362" s="359"/>
      <c r="F362" s="359"/>
      <c r="G362" s="359"/>
      <c r="H362" s="359"/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O362" s="323" t="s">
        <v>1416</v>
      </c>
      <c r="AP362" s="323"/>
      <c r="AQ362" s="323"/>
      <c r="AR362" s="327" t="s">
        <v>2066</v>
      </c>
      <c r="AS362" s="326" t="s">
        <v>1739</v>
      </c>
    </row>
    <row r="363" spans="1:45" ht="13.5" customHeight="1">
      <c r="A363" s="359"/>
      <c r="B363" s="359"/>
      <c r="C363" s="359"/>
      <c r="D363" s="359"/>
      <c r="E363" s="359"/>
      <c r="F363" s="359"/>
      <c r="G363" s="359"/>
      <c r="H363" s="359"/>
      <c r="I363" s="359"/>
      <c r="J363" s="359"/>
      <c r="K363" s="359"/>
      <c r="L363" s="359"/>
      <c r="M363" s="359"/>
      <c r="N363" s="359"/>
      <c r="O363" s="359"/>
      <c r="P363" s="359"/>
      <c r="Q363" s="359"/>
      <c r="R363" s="359"/>
      <c r="S363" s="359"/>
      <c r="T363" s="359"/>
      <c r="U363" s="359"/>
      <c r="V363" s="359"/>
      <c r="W363" s="359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  <c r="AK363" s="358"/>
      <c r="AO363" s="323" t="s">
        <v>1417</v>
      </c>
      <c r="AP363" s="323"/>
      <c r="AQ363" s="323"/>
      <c r="AR363" s="327" t="s">
        <v>2067</v>
      </c>
      <c r="AS363" s="326" t="s">
        <v>1739</v>
      </c>
    </row>
    <row r="364" spans="1:45" ht="13.5" customHeight="1">
      <c r="A364" s="359"/>
      <c r="B364" s="359"/>
      <c r="C364" s="359"/>
      <c r="D364" s="359"/>
      <c r="E364" s="359"/>
      <c r="F364" s="359"/>
      <c r="G364" s="359"/>
      <c r="H364" s="359"/>
      <c r="I364" s="359"/>
      <c r="J364" s="359"/>
      <c r="K364" s="359"/>
      <c r="L364" s="359"/>
      <c r="M364" s="359"/>
      <c r="N364" s="359"/>
      <c r="O364" s="359"/>
      <c r="P364" s="359"/>
      <c r="Q364" s="359"/>
      <c r="R364" s="359"/>
      <c r="S364" s="359"/>
      <c r="T364" s="359"/>
      <c r="U364" s="359"/>
      <c r="V364" s="359"/>
      <c r="W364" s="359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O364" s="323" t="s">
        <v>1418</v>
      </c>
      <c r="AP364" s="323"/>
      <c r="AQ364" s="323"/>
      <c r="AR364" s="327" t="s">
        <v>2068</v>
      </c>
      <c r="AS364" s="326" t="s">
        <v>1739</v>
      </c>
    </row>
    <row r="365" spans="1:45" ht="13.5" customHeight="1">
      <c r="A365" s="359"/>
      <c r="B365" s="359"/>
      <c r="C365" s="359"/>
      <c r="D365" s="359"/>
      <c r="E365" s="359"/>
      <c r="F365" s="359"/>
      <c r="G365" s="359"/>
      <c r="H365" s="359"/>
      <c r="I365" s="359"/>
      <c r="J365" s="359"/>
      <c r="K365" s="359"/>
      <c r="L365" s="359"/>
      <c r="M365" s="359"/>
      <c r="N365" s="359"/>
      <c r="O365" s="359"/>
      <c r="P365" s="359"/>
      <c r="Q365" s="359"/>
      <c r="R365" s="359"/>
      <c r="S365" s="359"/>
      <c r="T365" s="359"/>
      <c r="U365" s="359"/>
      <c r="V365" s="359"/>
      <c r="W365" s="359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  <c r="AK365" s="358"/>
      <c r="AO365" s="323" t="s">
        <v>1419</v>
      </c>
      <c r="AP365" s="323"/>
      <c r="AQ365" s="323"/>
      <c r="AR365" s="327" t="s">
        <v>2069</v>
      </c>
      <c r="AS365" s="326" t="s">
        <v>1733</v>
      </c>
    </row>
    <row r="366" spans="1:45" ht="13.5" customHeight="1">
      <c r="A366" s="359"/>
      <c r="B366" s="359"/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  <c r="AK366" s="358"/>
      <c r="AO366" s="323" t="s">
        <v>1420</v>
      </c>
      <c r="AP366" s="323"/>
      <c r="AQ366" s="323"/>
      <c r="AR366" s="327" t="s">
        <v>2070</v>
      </c>
      <c r="AS366" s="326" t="s">
        <v>1733</v>
      </c>
    </row>
    <row r="367" spans="1:45" ht="13.5" customHeight="1">
      <c r="A367" s="359"/>
      <c r="B367" s="359"/>
      <c r="C367" s="359"/>
      <c r="D367" s="359"/>
      <c r="E367" s="359"/>
      <c r="F367" s="359"/>
      <c r="G367" s="359"/>
      <c r="H367" s="359"/>
      <c r="I367" s="359"/>
      <c r="J367" s="359"/>
      <c r="K367" s="359"/>
      <c r="L367" s="359"/>
      <c r="M367" s="359"/>
      <c r="N367" s="359"/>
      <c r="O367" s="359"/>
      <c r="P367" s="359"/>
      <c r="Q367" s="359"/>
      <c r="R367" s="359"/>
      <c r="S367" s="359"/>
      <c r="T367" s="359"/>
      <c r="U367" s="359"/>
      <c r="V367" s="359"/>
      <c r="W367" s="359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  <c r="AK367" s="358"/>
      <c r="AO367" s="323" t="s">
        <v>1421</v>
      </c>
      <c r="AP367" s="323"/>
      <c r="AQ367" s="323"/>
      <c r="AR367" s="327" t="s">
        <v>2071</v>
      </c>
      <c r="AS367" s="326" t="s">
        <v>1733</v>
      </c>
    </row>
    <row r="368" spans="1:45" ht="13.5" customHeight="1">
      <c r="A368" s="359"/>
      <c r="B368" s="359"/>
      <c r="C368" s="359"/>
      <c r="D368" s="359"/>
      <c r="E368" s="359"/>
      <c r="F368" s="359"/>
      <c r="G368" s="359"/>
      <c r="H368" s="359"/>
      <c r="I368" s="359"/>
      <c r="J368" s="359"/>
      <c r="K368" s="359"/>
      <c r="L368" s="359"/>
      <c r="M368" s="359"/>
      <c r="N368" s="359"/>
      <c r="O368" s="359"/>
      <c r="P368" s="359"/>
      <c r="Q368" s="359"/>
      <c r="R368" s="359"/>
      <c r="S368" s="359"/>
      <c r="T368" s="359"/>
      <c r="U368" s="359"/>
      <c r="V368" s="359"/>
      <c r="W368" s="359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  <c r="AK368" s="358"/>
      <c r="AO368" s="323" t="s">
        <v>1422</v>
      </c>
      <c r="AP368" s="323"/>
      <c r="AQ368" s="323"/>
      <c r="AR368" s="327" t="s">
        <v>2072</v>
      </c>
      <c r="AS368" s="326" t="s">
        <v>1733</v>
      </c>
    </row>
    <row r="369" spans="1:45" ht="13.5" customHeight="1">
      <c r="A369" s="359"/>
      <c r="B369" s="359"/>
      <c r="C369" s="359"/>
      <c r="D369" s="359"/>
      <c r="E369" s="359"/>
      <c r="F369" s="359"/>
      <c r="G369" s="359"/>
      <c r="H369" s="359"/>
      <c r="I369" s="359"/>
      <c r="J369" s="359"/>
      <c r="K369" s="359"/>
      <c r="L369" s="35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  <c r="AK369" s="358"/>
      <c r="AO369" s="323" t="s">
        <v>1423</v>
      </c>
      <c r="AP369" s="323"/>
      <c r="AQ369" s="323"/>
      <c r="AR369" s="327" t="s">
        <v>2073</v>
      </c>
      <c r="AS369" s="326" t="s">
        <v>1733</v>
      </c>
    </row>
    <row r="370" spans="1:45" ht="13.5" customHeight="1">
      <c r="A370" s="359"/>
      <c r="B370" s="359"/>
      <c r="C370" s="359"/>
      <c r="D370" s="359"/>
      <c r="E370" s="359"/>
      <c r="F370" s="359"/>
      <c r="G370" s="359"/>
      <c r="H370" s="359"/>
      <c r="I370" s="359"/>
      <c r="J370" s="359"/>
      <c r="K370" s="359"/>
      <c r="L370" s="359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  <c r="AK370" s="358"/>
      <c r="AO370" s="323" t="s">
        <v>1424</v>
      </c>
      <c r="AP370" s="323"/>
      <c r="AQ370" s="323"/>
      <c r="AR370" s="327" t="s">
        <v>2074</v>
      </c>
      <c r="AS370" s="326" t="s">
        <v>1733</v>
      </c>
    </row>
    <row r="371" spans="1:45" ht="13.5" customHeight="1">
      <c r="A371" s="359"/>
      <c r="B371" s="359"/>
      <c r="C371" s="359"/>
      <c r="D371" s="359"/>
      <c r="E371" s="359"/>
      <c r="F371" s="359"/>
      <c r="G371" s="359"/>
      <c r="H371" s="359"/>
      <c r="I371" s="359"/>
      <c r="J371" s="359"/>
      <c r="K371" s="359"/>
      <c r="L371" s="359"/>
      <c r="M371" s="359"/>
      <c r="N371" s="359"/>
      <c r="O371" s="359"/>
      <c r="P371" s="359"/>
      <c r="Q371" s="359"/>
      <c r="R371" s="359"/>
      <c r="S371" s="359"/>
      <c r="T371" s="359"/>
      <c r="U371" s="359"/>
      <c r="V371" s="359"/>
      <c r="W371" s="359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  <c r="AK371" s="358"/>
      <c r="AO371" s="323" t="s">
        <v>1425</v>
      </c>
      <c r="AP371" s="323"/>
      <c r="AQ371" s="323"/>
      <c r="AR371" s="327" t="s">
        <v>2075</v>
      </c>
      <c r="AS371" s="326" t="s">
        <v>1733</v>
      </c>
    </row>
    <row r="372" spans="1:45" ht="13.5" customHeight="1">
      <c r="A372" s="359"/>
      <c r="B372" s="359"/>
      <c r="C372" s="359"/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59"/>
      <c r="O372" s="359"/>
      <c r="P372" s="359"/>
      <c r="Q372" s="359"/>
      <c r="R372" s="359"/>
      <c r="S372" s="359"/>
      <c r="T372" s="359"/>
      <c r="U372" s="359"/>
      <c r="V372" s="359"/>
      <c r="W372" s="359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  <c r="AK372" s="358"/>
      <c r="AO372" s="323" t="s">
        <v>1426</v>
      </c>
      <c r="AP372" s="323"/>
      <c r="AQ372" s="323"/>
      <c r="AR372" s="327" t="s">
        <v>2076</v>
      </c>
      <c r="AS372" s="326" t="s">
        <v>1733</v>
      </c>
    </row>
    <row r="373" spans="1:45" ht="13.5" customHeight="1">
      <c r="A373" s="359"/>
      <c r="B373" s="359"/>
      <c r="C373" s="359"/>
      <c r="D373" s="359"/>
      <c r="E373" s="359"/>
      <c r="F373" s="359"/>
      <c r="G373" s="359"/>
      <c r="H373" s="359"/>
      <c r="I373" s="359"/>
      <c r="J373" s="359"/>
      <c r="K373" s="359"/>
      <c r="L373" s="359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  <c r="AK373" s="358"/>
      <c r="AO373" s="323" t="s">
        <v>1427</v>
      </c>
      <c r="AP373" s="323"/>
      <c r="AQ373" s="323"/>
      <c r="AR373" s="327" t="s">
        <v>2077</v>
      </c>
      <c r="AS373" s="326" t="s">
        <v>1733</v>
      </c>
    </row>
    <row r="374" spans="1:45" ht="13.5" customHeight="1">
      <c r="A374" s="359"/>
      <c r="B374" s="359"/>
      <c r="C374" s="359"/>
      <c r="D374" s="359"/>
      <c r="E374" s="359"/>
      <c r="F374" s="359"/>
      <c r="G374" s="359"/>
      <c r="H374" s="359"/>
      <c r="I374" s="359"/>
      <c r="J374" s="359"/>
      <c r="K374" s="359"/>
      <c r="L374" s="359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  <c r="AK374" s="358"/>
      <c r="AO374" s="323" t="s">
        <v>1428</v>
      </c>
      <c r="AP374" s="323"/>
      <c r="AQ374" s="323"/>
      <c r="AR374" s="327" t="s">
        <v>2078</v>
      </c>
      <c r="AS374" s="326" t="s">
        <v>1733</v>
      </c>
    </row>
    <row r="375" spans="1:45" ht="13.5" customHeight="1">
      <c r="A375" s="359"/>
      <c r="B375" s="359"/>
      <c r="C375" s="359"/>
      <c r="D375" s="359"/>
      <c r="E375" s="359"/>
      <c r="F375" s="359"/>
      <c r="G375" s="359"/>
      <c r="H375" s="359"/>
      <c r="I375" s="359"/>
      <c r="J375" s="359"/>
      <c r="K375" s="359"/>
      <c r="L375" s="359"/>
      <c r="M375" s="359"/>
      <c r="N375" s="359"/>
      <c r="O375" s="359"/>
      <c r="P375" s="359"/>
      <c r="Q375" s="359"/>
      <c r="R375" s="359"/>
      <c r="S375" s="359"/>
      <c r="T375" s="359"/>
      <c r="U375" s="359"/>
      <c r="V375" s="359"/>
      <c r="W375" s="359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O375" s="323" t="s">
        <v>1429</v>
      </c>
      <c r="AP375" s="323"/>
      <c r="AQ375" s="323"/>
      <c r="AR375" s="327" t="s">
        <v>2079</v>
      </c>
      <c r="AS375" s="326" t="s">
        <v>1733</v>
      </c>
    </row>
    <row r="376" spans="1:45" ht="13.5" customHeight="1">
      <c r="A376" s="359"/>
      <c r="B376" s="359"/>
      <c r="C376" s="359"/>
      <c r="D376" s="359"/>
      <c r="E376" s="359"/>
      <c r="F376" s="359"/>
      <c r="G376" s="359"/>
      <c r="H376" s="359"/>
      <c r="I376" s="359"/>
      <c r="J376" s="359"/>
      <c r="K376" s="359"/>
      <c r="L376" s="359"/>
      <c r="M376" s="359"/>
      <c r="N376" s="359"/>
      <c r="O376" s="359"/>
      <c r="P376" s="359"/>
      <c r="Q376" s="359"/>
      <c r="R376" s="359"/>
      <c r="S376" s="359"/>
      <c r="T376" s="359"/>
      <c r="U376" s="359"/>
      <c r="V376" s="359"/>
      <c r="W376" s="359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  <c r="AK376" s="358"/>
      <c r="AO376" s="323" t="s">
        <v>1430</v>
      </c>
      <c r="AP376" s="323"/>
      <c r="AQ376" s="323"/>
      <c r="AR376" s="327" t="s">
        <v>2080</v>
      </c>
      <c r="AS376" s="326" t="s">
        <v>1733</v>
      </c>
    </row>
    <row r="377" spans="1:45" ht="13.5" customHeight="1">
      <c r="A377" s="359"/>
      <c r="B377" s="359"/>
      <c r="C377" s="359"/>
      <c r="D377" s="359"/>
      <c r="E377" s="359"/>
      <c r="F377" s="359"/>
      <c r="G377" s="359"/>
      <c r="H377" s="359"/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O377" s="323" t="s">
        <v>1431</v>
      </c>
      <c r="AP377" s="323"/>
      <c r="AQ377" s="323"/>
      <c r="AR377" s="327" t="s">
        <v>2081</v>
      </c>
      <c r="AS377" s="326" t="s">
        <v>1733</v>
      </c>
    </row>
    <row r="378" spans="1:45" ht="13.5" customHeight="1">
      <c r="A378" s="359"/>
      <c r="B378" s="359"/>
      <c r="C378" s="359"/>
      <c r="D378" s="359"/>
      <c r="E378" s="359"/>
      <c r="F378" s="359"/>
      <c r="G378" s="359"/>
      <c r="H378" s="359"/>
      <c r="I378" s="359"/>
      <c r="J378" s="359"/>
      <c r="K378" s="359"/>
      <c r="L378" s="359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  <c r="AK378" s="358"/>
      <c r="AO378" s="323" t="s">
        <v>1432</v>
      </c>
      <c r="AP378" s="323"/>
      <c r="AQ378" s="323"/>
      <c r="AR378" s="327" t="s">
        <v>2082</v>
      </c>
      <c r="AS378" s="326" t="s">
        <v>1733</v>
      </c>
    </row>
    <row r="379" spans="1:45" ht="13.5" customHeight="1">
      <c r="A379" s="359"/>
      <c r="B379" s="359"/>
      <c r="C379" s="359"/>
      <c r="D379" s="359"/>
      <c r="E379" s="359"/>
      <c r="F379" s="359"/>
      <c r="G379" s="359"/>
      <c r="H379" s="359"/>
      <c r="I379" s="359"/>
      <c r="J379" s="359"/>
      <c r="K379" s="359"/>
      <c r="L379" s="359"/>
      <c r="M379" s="359"/>
      <c r="N379" s="359"/>
      <c r="O379" s="359"/>
      <c r="P379" s="359"/>
      <c r="Q379" s="359"/>
      <c r="R379" s="359"/>
      <c r="S379" s="359"/>
      <c r="T379" s="359"/>
      <c r="U379" s="359"/>
      <c r="V379" s="359"/>
      <c r="W379" s="359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  <c r="AK379" s="358"/>
      <c r="AO379" s="323" t="s">
        <v>1433</v>
      </c>
      <c r="AP379" s="323"/>
      <c r="AQ379" s="323"/>
      <c r="AR379" s="327" t="s">
        <v>2083</v>
      </c>
      <c r="AS379" s="326" t="s">
        <v>1733</v>
      </c>
    </row>
    <row r="380" spans="1:45" ht="13.5" customHeight="1">
      <c r="A380" s="359"/>
      <c r="B380" s="359"/>
      <c r="C380" s="359"/>
      <c r="D380" s="359"/>
      <c r="E380" s="359"/>
      <c r="F380" s="359"/>
      <c r="G380" s="359"/>
      <c r="H380" s="359"/>
      <c r="I380" s="359"/>
      <c r="J380" s="359"/>
      <c r="K380" s="359"/>
      <c r="L380" s="359"/>
      <c r="M380" s="359"/>
      <c r="N380" s="359"/>
      <c r="O380" s="359"/>
      <c r="P380" s="359"/>
      <c r="Q380" s="359"/>
      <c r="R380" s="359"/>
      <c r="S380" s="359"/>
      <c r="T380" s="359"/>
      <c r="U380" s="359"/>
      <c r="V380" s="359"/>
      <c r="W380" s="359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O380" s="323" t="s">
        <v>1434</v>
      </c>
      <c r="AP380" s="323"/>
      <c r="AQ380" s="323"/>
      <c r="AR380" s="327" t="s">
        <v>2084</v>
      </c>
      <c r="AS380" s="326" t="s">
        <v>1733</v>
      </c>
    </row>
    <row r="381" spans="1:45" ht="13.5" customHeight="1">
      <c r="A381" s="359"/>
      <c r="B381" s="359"/>
      <c r="C381" s="359"/>
      <c r="D381" s="359"/>
      <c r="E381" s="359"/>
      <c r="F381" s="359"/>
      <c r="G381" s="359"/>
      <c r="H381" s="359"/>
      <c r="I381" s="359"/>
      <c r="J381" s="359"/>
      <c r="K381" s="359"/>
      <c r="L381" s="359"/>
      <c r="M381" s="359"/>
      <c r="N381" s="359"/>
      <c r="O381" s="359"/>
      <c r="P381" s="359"/>
      <c r="Q381" s="359"/>
      <c r="R381" s="359"/>
      <c r="S381" s="359"/>
      <c r="T381" s="359"/>
      <c r="U381" s="359"/>
      <c r="V381" s="359"/>
      <c r="W381" s="359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  <c r="AK381" s="358"/>
      <c r="AO381" s="323" t="s">
        <v>1435</v>
      </c>
      <c r="AP381" s="323"/>
      <c r="AQ381" s="323"/>
      <c r="AR381" s="327" t="s">
        <v>944</v>
      </c>
      <c r="AS381" s="326" t="s">
        <v>1876</v>
      </c>
    </row>
    <row r="382" spans="1:45" ht="13.5" customHeight="1">
      <c r="A382" s="359"/>
      <c r="B382" s="359"/>
      <c r="C382" s="359"/>
      <c r="D382" s="359"/>
      <c r="E382" s="359"/>
      <c r="F382" s="359"/>
      <c r="G382" s="359"/>
      <c r="H382" s="359"/>
      <c r="I382" s="359"/>
      <c r="J382" s="359"/>
      <c r="K382" s="359"/>
      <c r="L382" s="359"/>
      <c r="M382" s="359"/>
      <c r="N382" s="359"/>
      <c r="O382" s="359"/>
      <c r="P382" s="359"/>
      <c r="Q382" s="359"/>
      <c r="R382" s="359"/>
      <c r="S382" s="359"/>
      <c r="T382" s="359"/>
      <c r="U382" s="359"/>
      <c r="V382" s="359"/>
      <c r="W382" s="359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  <c r="AK382" s="358"/>
      <c r="AO382" s="323" t="s">
        <v>1436</v>
      </c>
      <c r="AP382" s="323"/>
      <c r="AQ382" s="323"/>
      <c r="AR382" s="327" t="s">
        <v>2085</v>
      </c>
      <c r="AS382" s="326" t="s">
        <v>1739</v>
      </c>
    </row>
    <row r="383" spans="1:45" ht="13.5" customHeight="1">
      <c r="A383" s="359"/>
      <c r="B383" s="359"/>
      <c r="C383" s="359"/>
      <c r="D383" s="359"/>
      <c r="E383" s="359"/>
      <c r="F383" s="359"/>
      <c r="G383" s="359"/>
      <c r="H383" s="359"/>
      <c r="I383" s="359"/>
      <c r="J383" s="359"/>
      <c r="K383" s="359"/>
      <c r="L383" s="359"/>
      <c r="M383" s="359"/>
      <c r="N383" s="359"/>
      <c r="O383" s="359"/>
      <c r="P383" s="359"/>
      <c r="Q383" s="359"/>
      <c r="R383" s="359"/>
      <c r="S383" s="359"/>
      <c r="T383" s="359"/>
      <c r="U383" s="359"/>
      <c r="V383" s="359"/>
      <c r="W383" s="359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O383" s="323" t="s">
        <v>1437</v>
      </c>
      <c r="AP383" s="323"/>
      <c r="AQ383" s="323"/>
      <c r="AR383" s="327" t="s">
        <v>945</v>
      </c>
      <c r="AS383" s="326" t="s">
        <v>1858</v>
      </c>
    </row>
    <row r="384" spans="1:45" ht="13.5" customHeight="1">
      <c r="A384" s="359"/>
      <c r="B384" s="359"/>
      <c r="C384" s="359"/>
      <c r="D384" s="359"/>
      <c r="E384" s="359"/>
      <c r="F384" s="359"/>
      <c r="G384" s="359"/>
      <c r="H384" s="359"/>
      <c r="I384" s="359"/>
      <c r="J384" s="359"/>
      <c r="K384" s="359"/>
      <c r="L384" s="359"/>
      <c r="M384" s="359"/>
      <c r="N384" s="359"/>
      <c r="O384" s="359"/>
      <c r="P384" s="359"/>
      <c r="Q384" s="359"/>
      <c r="R384" s="359"/>
      <c r="S384" s="359"/>
      <c r="T384" s="359"/>
      <c r="U384" s="359"/>
      <c r="V384" s="359"/>
      <c r="W384" s="359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O384" s="323" t="s">
        <v>1438</v>
      </c>
      <c r="AP384" s="323"/>
      <c r="AQ384" s="323"/>
      <c r="AR384" s="327" t="s">
        <v>2086</v>
      </c>
      <c r="AS384" s="326" t="s">
        <v>1733</v>
      </c>
    </row>
    <row r="385" spans="1:45" ht="13.5" customHeight="1">
      <c r="A385" s="359"/>
      <c r="B385" s="359"/>
      <c r="C385" s="359"/>
      <c r="D385" s="359"/>
      <c r="E385" s="359"/>
      <c r="F385" s="359"/>
      <c r="G385" s="359"/>
      <c r="H385" s="359"/>
      <c r="I385" s="359"/>
      <c r="J385" s="359"/>
      <c r="K385" s="359"/>
      <c r="L385" s="359"/>
      <c r="M385" s="359"/>
      <c r="N385" s="359"/>
      <c r="O385" s="359"/>
      <c r="P385" s="359"/>
      <c r="Q385" s="359"/>
      <c r="R385" s="359"/>
      <c r="S385" s="359"/>
      <c r="T385" s="359"/>
      <c r="U385" s="359"/>
      <c r="V385" s="359"/>
      <c r="W385" s="359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  <c r="AK385" s="358"/>
      <c r="AO385" s="323" t="s">
        <v>1439</v>
      </c>
      <c r="AP385" s="323" t="s">
        <v>743</v>
      </c>
      <c r="AQ385" s="323" t="s">
        <v>808</v>
      </c>
      <c r="AR385" s="327" t="s">
        <v>2087</v>
      </c>
      <c r="AS385" s="326" t="s">
        <v>1733</v>
      </c>
    </row>
    <row r="386" spans="1:45" ht="13.5" customHeight="1">
      <c r="A386" s="359"/>
      <c r="B386" s="359"/>
      <c r="C386" s="359"/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  <c r="AK386" s="358"/>
      <c r="AO386" s="323" t="s">
        <v>1440</v>
      </c>
      <c r="AP386" s="323"/>
      <c r="AQ386" s="323"/>
      <c r="AR386" s="327" t="s">
        <v>2088</v>
      </c>
      <c r="AS386" s="326" t="s">
        <v>1733</v>
      </c>
    </row>
    <row r="387" spans="1:45" ht="13.5" customHeight="1">
      <c r="A387" s="359"/>
      <c r="B387" s="359"/>
      <c r="C387" s="359"/>
      <c r="D387" s="359"/>
      <c r="E387" s="359"/>
      <c r="F387" s="359"/>
      <c r="G387" s="359"/>
      <c r="H387" s="359"/>
      <c r="I387" s="359"/>
      <c r="J387" s="359"/>
      <c r="K387" s="359"/>
      <c r="L387" s="359"/>
      <c r="M387" s="359"/>
      <c r="N387" s="359"/>
      <c r="O387" s="359"/>
      <c r="P387" s="359"/>
      <c r="Q387" s="359"/>
      <c r="R387" s="359"/>
      <c r="S387" s="359"/>
      <c r="T387" s="359"/>
      <c r="U387" s="359"/>
      <c r="V387" s="359"/>
      <c r="W387" s="359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  <c r="AK387" s="358"/>
      <c r="AO387" s="323" t="s">
        <v>1441</v>
      </c>
      <c r="AP387" s="323"/>
      <c r="AQ387" s="323"/>
      <c r="AR387" s="327" t="s">
        <v>2089</v>
      </c>
      <c r="AS387" s="326" t="s">
        <v>1733</v>
      </c>
    </row>
    <row r="388" spans="1:45" ht="13.5" customHeight="1">
      <c r="A388" s="359"/>
      <c r="B388" s="359"/>
      <c r="C388" s="359"/>
      <c r="D388" s="359"/>
      <c r="E388" s="359"/>
      <c r="F388" s="359"/>
      <c r="G388" s="359"/>
      <c r="H388" s="359"/>
      <c r="I388" s="359"/>
      <c r="J388" s="359"/>
      <c r="K388" s="359"/>
      <c r="L388" s="359"/>
      <c r="M388" s="359"/>
      <c r="N388" s="359"/>
      <c r="O388" s="359"/>
      <c r="P388" s="359"/>
      <c r="Q388" s="359"/>
      <c r="R388" s="359"/>
      <c r="S388" s="359"/>
      <c r="T388" s="359"/>
      <c r="U388" s="359"/>
      <c r="V388" s="359"/>
      <c r="W388" s="359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  <c r="AK388" s="358"/>
      <c r="AO388" s="323" t="s">
        <v>1442</v>
      </c>
      <c r="AP388" s="323"/>
      <c r="AQ388" s="323"/>
      <c r="AR388" s="327" t="s">
        <v>2090</v>
      </c>
      <c r="AS388" s="326" t="s">
        <v>1733</v>
      </c>
    </row>
    <row r="389" spans="1:45" ht="13.5" customHeight="1">
      <c r="A389" s="359"/>
      <c r="B389" s="359"/>
      <c r="C389" s="359"/>
      <c r="D389" s="359"/>
      <c r="E389" s="359"/>
      <c r="F389" s="359"/>
      <c r="G389" s="359"/>
      <c r="H389" s="359"/>
      <c r="I389" s="359"/>
      <c r="J389" s="359"/>
      <c r="K389" s="359"/>
      <c r="L389" s="359"/>
      <c r="M389" s="359"/>
      <c r="N389" s="359"/>
      <c r="O389" s="359"/>
      <c r="P389" s="359"/>
      <c r="Q389" s="359"/>
      <c r="R389" s="359"/>
      <c r="S389" s="359"/>
      <c r="T389" s="359"/>
      <c r="U389" s="359"/>
      <c r="V389" s="359"/>
      <c r="W389" s="359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  <c r="AK389" s="358"/>
      <c r="AO389" s="323" t="s">
        <v>1443</v>
      </c>
      <c r="AP389" s="323"/>
      <c r="AQ389" s="323"/>
      <c r="AR389" s="327" t="s">
        <v>2091</v>
      </c>
      <c r="AS389" s="326" t="s">
        <v>1733</v>
      </c>
    </row>
    <row r="390" spans="1:45" ht="13.5" customHeight="1">
      <c r="A390" s="359"/>
      <c r="B390" s="359"/>
      <c r="C390" s="359"/>
      <c r="D390" s="359"/>
      <c r="E390" s="359"/>
      <c r="F390" s="359"/>
      <c r="G390" s="359"/>
      <c r="H390" s="359"/>
      <c r="I390" s="359"/>
      <c r="J390" s="359"/>
      <c r="K390" s="359"/>
      <c r="L390" s="359"/>
      <c r="M390" s="359"/>
      <c r="N390" s="359"/>
      <c r="O390" s="359"/>
      <c r="P390" s="359"/>
      <c r="Q390" s="359"/>
      <c r="R390" s="359"/>
      <c r="S390" s="359"/>
      <c r="T390" s="359"/>
      <c r="U390" s="359"/>
      <c r="V390" s="359"/>
      <c r="W390" s="359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O390" s="323" t="s">
        <v>1444</v>
      </c>
      <c r="AP390" s="323"/>
      <c r="AQ390" s="323"/>
      <c r="AR390" s="327" t="s">
        <v>2092</v>
      </c>
      <c r="AS390" s="326" t="s">
        <v>1733</v>
      </c>
    </row>
    <row r="391" spans="1:45" ht="13.5" customHeight="1">
      <c r="A391" s="359"/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59"/>
      <c r="V391" s="359"/>
      <c r="W391" s="359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  <c r="AK391" s="358"/>
      <c r="AO391" s="323" t="s">
        <v>1445</v>
      </c>
      <c r="AP391" s="323"/>
      <c r="AQ391" s="323"/>
      <c r="AR391" s="327" t="s">
        <v>2093</v>
      </c>
      <c r="AS391" s="326" t="s">
        <v>1733</v>
      </c>
    </row>
    <row r="392" spans="1:45" ht="13.5" customHeight="1">
      <c r="A392" s="359"/>
      <c r="B392" s="359"/>
      <c r="C392" s="359"/>
      <c r="D392" s="359"/>
      <c r="E392" s="359"/>
      <c r="F392" s="359"/>
      <c r="G392" s="359"/>
      <c r="H392" s="359"/>
      <c r="I392" s="359"/>
      <c r="J392" s="359"/>
      <c r="K392" s="359"/>
      <c r="L392" s="359"/>
      <c r="M392" s="359"/>
      <c r="N392" s="359"/>
      <c r="O392" s="359"/>
      <c r="P392" s="359"/>
      <c r="Q392" s="359"/>
      <c r="R392" s="359"/>
      <c r="S392" s="359"/>
      <c r="T392" s="359"/>
      <c r="U392" s="359"/>
      <c r="V392" s="359"/>
      <c r="W392" s="359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  <c r="AK392" s="358"/>
      <c r="AO392" s="323" t="s">
        <v>1446</v>
      </c>
      <c r="AP392" s="323"/>
      <c r="AQ392" s="323"/>
      <c r="AR392" s="327" t="s">
        <v>2094</v>
      </c>
      <c r="AS392" s="326" t="s">
        <v>1733</v>
      </c>
    </row>
    <row r="393" spans="1:45" ht="13.5" customHeight="1">
      <c r="A393" s="359"/>
      <c r="B393" s="359"/>
      <c r="C393" s="359"/>
      <c r="D393" s="359"/>
      <c r="E393" s="359"/>
      <c r="F393" s="359"/>
      <c r="G393" s="359"/>
      <c r="H393" s="359"/>
      <c r="I393" s="359"/>
      <c r="J393" s="359"/>
      <c r="K393" s="359"/>
      <c r="L393" s="359"/>
      <c r="M393" s="359"/>
      <c r="N393" s="359"/>
      <c r="O393" s="359"/>
      <c r="P393" s="359"/>
      <c r="Q393" s="359"/>
      <c r="R393" s="359"/>
      <c r="S393" s="359"/>
      <c r="T393" s="359"/>
      <c r="U393" s="359"/>
      <c r="V393" s="359"/>
      <c r="W393" s="359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O393" s="323" t="s">
        <v>1447</v>
      </c>
      <c r="AP393" s="323"/>
      <c r="AQ393" s="323"/>
      <c r="AR393" s="327" t="s">
        <v>2095</v>
      </c>
      <c r="AS393" s="326" t="s">
        <v>1733</v>
      </c>
    </row>
    <row r="394" spans="1:45" ht="13.5" customHeight="1">
      <c r="A394" s="359"/>
      <c r="B394" s="359"/>
      <c r="C394" s="359"/>
      <c r="D394" s="359"/>
      <c r="E394" s="359"/>
      <c r="F394" s="359"/>
      <c r="G394" s="359"/>
      <c r="H394" s="359"/>
      <c r="I394" s="359"/>
      <c r="J394" s="359"/>
      <c r="K394" s="359"/>
      <c r="L394" s="359"/>
      <c r="M394" s="359"/>
      <c r="N394" s="359"/>
      <c r="O394" s="359"/>
      <c r="P394" s="359"/>
      <c r="Q394" s="359"/>
      <c r="R394" s="359"/>
      <c r="S394" s="359"/>
      <c r="T394" s="359"/>
      <c r="U394" s="359"/>
      <c r="V394" s="359"/>
      <c r="W394" s="359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  <c r="AK394" s="358"/>
      <c r="AO394" s="323" t="s">
        <v>1448</v>
      </c>
      <c r="AP394" s="323" t="s">
        <v>743</v>
      </c>
      <c r="AQ394" s="323" t="s">
        <v>810</v>
      </c>
      <c r="AR394" s="327" t="s">
        <v>2096</v>
      </c>
      <c r="AS394" s="326" t="s">
        <v>1733</v>
      </c>
    </row>
    <row r="395" spans="1:45" ht="13.5" customHeight="1">
      <c r="A395" s="359"/>
      <c r="B395" s="359"/>
      <c r="C395" s="359"/>
      <c r="D395" s="359"/>
      <c r="E395" s="359"/>
      <c r="F395" s="359"/>
      <c r="G395" s="359"/>
      <c r="H395" s="359"/>
      <c r="I395" s="359"/>
      <c r="J395" s="359"/>
      <c r="K395" s="359"/>
      <c r="L395" s="359"/>
      <c r="M395" s="359"/>
      <c r="N395" s="359"/>
      <c r="O395" s="359"/>
      <c r="P395" s="359"/>
      <c r="Q395" s="359"/>
      <c r="R395" s="359"/>
      <c r="S395" s="359"/>
      <c r="T395" s="359"/>
      <c r="U395" s="359"/>
      <c r="V395" s="359"/>
      <c r="W395" s="359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O395" s="323" t="s">
        <v>1449</v>
      </c>
      <c r="AP395" s="323"/>
      <c r="AQ395" s="323"/>
      <c r="AR395" s="327" t="s">
        <v>2097</v>
      </c>
      <c r="AS395" s="326" t="s">
        <v>1733</v>
      </c>
    </row>
    <row r="396" spans="1:45" ht="13.5" customHeight="1">
      <c r="A396" s="359"/>
      <c r="B396" s="359"/>
      <c r="C396" s="359"/>
      <c r="D396" s="359"/>
      <c r="E396" s="359"/>
      <c r="F396" s="359"/>
      <c r="G396" s="359"/>
      <c r="H396" s="359"/>
      <c r="I396" s="359"/>
      <c r="J396" s="359"/>
      <c r="K396" s="359"/>
      <c r="L396" s="359"/>
      <c r="M396" s="359"/>
      <c r="N396" s="359"/>
      <c r="O396" s="359"/>
      <c r="P396" s="359"/>
      <c r="Q396" s="359"/>
      <c r="R396" s="359"/>
      <c r="S396" s="359"/>
      <c r="T396" s="359"/>
      <c r="U396" s="359"/>
      <c r="V396" s="359"/>
      <c r="W396" s="359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  <c r="AK396" s="358"/>
      <c r="AO396" s="323" t="s">
        <v>1450</v>
      </c>
      <c r="AP396" s="323"/>
      <c r="AQ396" s="323"/>
      <c r="AR396" s="327" t="s">
        <v>2098</v>
      </c>
      <c r="AS396" s="326" t="s">
        <v>1733</v>
      </c>
    </row>
    <row r="397" spans="1:45" ht="13.5" customHeight="1">
      <c r="A397" s="359"/>
      <c r="B397" s="359"/>
      <c r="C397" s="359"/>
      <c r="D397" s="359"/>
      <c r="E397" s="359"/>
      <c r="F397" s="359"/>
      <c r="G397" s="359"/>
      <c r="H397" s="359"/>
      <c r="I397" s="359"/>
      <c r="J397" s="359"/>
      <c r="K397" s="359"/>
      <c r="L397" s="359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  <c r="AK397" s="358"/>
      <c r="AO397" s="323" t="s">
        <v>1451</v>
      </c>
      <c r="AP397" s="323"/>
      <c r="AQ397" s="323"/>
      <c r="AR397" s="327" t="s">
        <v>2099</v>
      </c>
      <c r="AS397" s="326" t="s">
        <v>1733</v>
      </c>
    </row>
    <row r="398" spans="1:45" ht="13.5" customHeight="1">
      <c r="A398" s="359"/>
      <c r="B398" s="359"/>
      <c r="C398" s="359"/>
      <c r="D398" s="359"/>
      <c r="E398" s="359"/>
      <c r="F398" s="359"/>
      <c r="G398" s="359"/>
      <c r="H398" s="359"/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  <c r="AK398" s="358"/>
      <c r="AO398" s="323" t="s">
        <v>1452</v>
      </c>
      <c r="AP398" s="323"/>
      <c r="AQ398" s="323"/>
      <c r="AR398" s="327" t="s">
        <v>2100</v>
      </c>
      <c r="AS398" s="326" t="s">
        <v>1733</v>
      </c>
    </row>
    <row r="399" spans="1:45" ht="13.5" customHeight="1">
      <c r="A399" s="359"/>
      <c r="B399" s="359"/>
      <c r="C399" s="359"/>
      <c r="D399" s="359"/>
      <c r="E399" s="359"/>
      <c r="F399" s="359"/>
      <c r="G399" s="359"/>
      <c r="H399" s="359"/>
      <c r="I399" s="359"/>
      <c r="J399" s="359"/>
      <c r="K399" s="359"/>
      <c r="L399" s="359"/>
      <c r="M399" s="359"/>
      <c r="N399" s="359"/>
      <c r="O399" s="359"/>
      <c r="P399" s="359"/>
      <c r="Q399" s="359"/>
      <c r="R399" s="359"/>
      <c r="S399" s="359"/>
      <c r="T399" s="359"/>
      <c r="U399" s="359"/>
      <c r="V399" s="359"/>
      <c r="W399" s="359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  <c r="AK399" s="358"/>
      <c r="AO399" s="323" t="s">
        <v>1453</v>
      </c>
      <c r="AP399" s="323"/>
      <c r="AQ399" s="323"/>
      <c r="AR399" s="327" t="s">
        <v>2101</v>
      </c>
      <c r="AS399" s="326" t="s">
        <v>1733</v>
      </c>
    </row>
    <row r="400" spans="1:45" ht="13.5" customHeight="1">
      <c r="A400" s="359"/>
      <c r="B400" s="359"/>
      <c r="C400" s="359"/>
      <c r="D400" s="359"/>
      <c r="E400" s="359"/>
      <c r="F400" s="359"/>
      <c r="G400" s="359"/>
      <c r="H400" s="359"/>
      <c r="I400" s="359"/>
      <c r="J400" s="359"/>
      <c r="K400" s="359"/>
      <c r="L400" s="359"/>
      <c r="M400" s="359"/>
      <c r="N400" s="359"/>
      <c r="O400" s="359"/>
      <c r="P400" s="359"/>
      <c r="Q400" s="359"/>
      <c r="R400" s="359"/>
      <c r="S400" s="359"/>
      <c r="T400" s="359"/>
      <c r="U400" s="359"/>
      <c r="V400" s="359"/>
      <c r="W400" s="359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  <c r="AK400" s="358"/>
      <c r="AO400" s="323" t="s">
        <v>1454</v>
      </c>
      <c r="AP400" s="323"/>
      <c r="AQ400" s="323"/>
      <c r="AR400" s="327" t="s">
        <v>2102</v>
      </c>
      <c r="AS400" s="326" t="s">
        <v>1733</v>
      </c>
    </row>
    <row r="401" spans="1:45" ht="13.5" customHeight="1">
      <c r="A401" s="359"/>
      <c r="B401" s="359"/>
      <c r="C401" s="359"/>
      <c r="D401" s="359"/>
      <c r="E401" s="359"/>
      <c r="F401" s="359"/>
      <c r="G401" s="359"/>
      <c r="H401" s="359"/>
      <c r="I401" s="359"/>
      <c r="J401" s="359"/>
      <c r="K401" s="359"/>
      <c r="L401" s="359"/>
      <c r="M401" s="359"/>
      <c r="N401" s="359"/>
      <c r="O401" s="359"/>
      <c r="P401" s="359"/>
      <c r="Q401" s="359"/>
      <c r="R401" s="359"/>
      <c r="S401" s="359"/>
      <c r="T401" s="359"/>
      <c r="U401" s="359"/>
      <c r="V401" s="359"/>
      <c r="W401" s="359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  <c r="AK401" s="358"/>
      <c r="AO401" s="323" t="s">
        <v>1455</v>
      </c>
      <c r="AP401" s="323"/>
      <c r="AQ401" s="323"/>
      <c r="AR401" s="327" t="s">
        <v>2103</v>
      </c>
      <c r="AS401" s="326" t="s">
        <v>1733</v>
      </c>
    </row>
    <row r="402" spans="1:45" ht="13.5" customHeight="1">
      <c r="A402" s="359"/>
      <c r="B402" s="359"/>
      <c r="C402" s="359"/>
      <c r="D402" s="359"/>
      <c r="E402" s="359"/>
      <c r="F402" s="359"/>
      <c r="G402" s="359"/>
      <c r="H402" s="359"/>
      <c r="I402" s="359"/>
      <c r="J402" s="359"/>
      <c r="K402" s="359"/>
      <c r="L402" s="359"/>
      <c r="M402" s="359"/>
      <c r="N402" s="359"/>
      <c r="O402" s="359"/>
      <c r="P402" s="359"/>
      <c r="Q402" s="359"/>
      <c r="R402" s="359"/>
      <c r="S402" s="359"/>
      <c r="T402" s="359"/>
      <c r="U402" s="359"/>
      <c r="V402" s="359"/>
      <c r="W402" s="359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  <c r="AK402" s="358"/>
      <c r="AO402" s="323" t="s">
        <v>1456</v>
      </c>
      <c r="AP402" s="323"/>
      <c r="AQ402" s="323"/>
      <c r="AR402" s="327" t="s">
        <v>2104</v>
      </c>
      <c r="AS402" s="326" t="s">
        <v>1733</v>
      </c>
    </row>
    <row r="403" spans="1:45" ht="13.5" customHeight="1">
      <c r="A403" s="359"/>
      <c r="B403" s="359"/>
      <c r="C403" s="359"/>
      <c r="D403" s="359"/>
      <c r="E403" s="359"/>
      <c r="F403" s="359"/>
      <c r="G403" s="359"/>
      <c r="H403" s="359"/>
      <c r="I403" s="359"/>
      <c r="J403" s="359"/>
      <c r="K403" s="359"/>
      <c r="L403" s="359"/>
      <c r="M403" s="359"/>
      <c r="N403" s="359"/>
      <c r="O403" s="359"/>
      <c r="P403" s="359"/>
      <c r="Q403" s="359"/>
      <c r="R403" s="359"/>
      <c r="S403" s="359"/>
      <c r="T403" s="359"/>
      <c r="U403" s="359"/>
      <c r="V403" s="359"/>
      <c r="W403" s="359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  <c r="AK403" s="358"/>
      <c r="AO403" s="323" t="s">
        <v>1457</v>
      </c>
      <c r="AP403" s="323"/>
      <c r="AQ403" s="323"/>
      <c r="AR403" s="327" t="s">
        <v>2105</v>
      </c>
      <c r="AS403" s="326" t="s">
        <v>1733</v>
      </c>
    </row>
    <row r="404" spans="1:45" ht="13.5" customHeight="1">
      <c r="A404" s="359"/>
      <c r="B404" s="359"/>
      <c r="C404" s="359"/>
      <c r="D404" s="359"/>
      <c r="E404" s="359"/>
      <c r="F404" s="359"/>
      <c r="G404" s="359"/>
      <c r="H404" s="359"/>
      <c r="I404" s="359"/>
      <c r="J404" s="359"/>
      <c r="K404" s="359"/>
      <c r="L404" s="359"/>
      <c r="M404" s="359"/>
      <c r="N404" s="359"/>
      <c r="O404" s="359"/>
      <c r="P404" s="359"/>
      <c r="Q404" s="359"/>
      <c r="R404" s="359"/>
      <c r="S404" s="359"/>
      <c r="T404" s="359"/>
      <c r="U404" s="359"/>
      <c r="V404" s="359"/>
      <c r="W404" s="359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  <c r="AK404" s="358"/>
      <c r="AO404" s="323" t="s">
        <v>1458</v>
      </c>
      <c r="AP404" s="323"/>
      <c r="AQ404" s="323"/>
      <c r="AR404" s="327" t="s">
        <v>2106</v>
      </c>
      <c r="AS404" s="326" t="s">
        <v>1733</v>
      </c>
    </row>
    <row r="405" spans="1:45" ht="13.5" customHeight="1">
      <c r="A405" s="359"/>
      <c r="B405" s="359"/>
      <c r="C405" s="359"/>
      <c r="D405" s="359"/>
      <c r="E405" s="359"/>
      <c r="F405" s="359"/>
      <c r="G405" s="359"/>
      <c r="H405" s="359"/>
      <c r="I405" s="359"/>
      <c r="J405" s="359"/>
      <c r="K405" s="359"/>
      <c r="L405" s="359"/>
      <c r="M405" s="359"/>
      <c r="N405" s="359"/>
      <c r="O405" s="359"/>
      <c r="P405" s="359"/>
      <c r="Q405" s="359"/>
      <c r="R405" s="359"/>
      <c r="S405" s="359"/>
      <c r="T405" s="359"/>
      <c r="U405" s="359"/>
      <c r="V405" s="359"/>
      <c r="W405" s="359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  <c r="AK405" s="358"/>
      <c r="AO405" s="323" t="s">
        <v>1459</v>
      </c>
      <c r="AP405" s="323"/>
      <c r="AQ405" s="323"/>
      <c r="AR405" s="327" t="s">
        <v>2107</v>
      </c>
      <c r="AS405" s="326" t="s">
        <v>1733</v>
      </c>
    </row>
    <row r="406" spans="1:45" ht="13.5" customHeight="1">
      <c r="A406" s="359"/>
      <c r="B406" s="359"/>
      <c r="C406" s="359"/>
      <c r="D406" s="359"/>
      <c r="E406" s="359"/>
      <c r="F406" s="359"/>
      <c r="G406" s="359"/>
      <c r="H406" s="359"/>
      <c r="I406" s="359"/>
      <c r="J406" s="359"/>
      <c r="K406" s="359"/>
      <c r="L406" s="359"/>
      <c r="M406" s="359"/>
      <c r="N406" s="359"/>
      <c r="O406" s="359"/>
      <c r="P406" s="359"/>
      <c r="Q406" s="359"/>
      <c r="R406" s="359"/>
      <c r="S406" s="359"/>
      <c r="T406" s="359"/>
      <c r="U406" s="359"/>
      <c r="V406" s="359"/>
      <c r="W406" s="359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  <c r="AK406" s="358"/>
      <c r="AO406" s="323" t="s">
        <v>1460</v>
      </c>
      <c r="AP406" s="323"/>
      <c r="AQ406" s="323"/>
      <c r="AR406" s="327" t="s">
        <v>2108</v>
      </c>
      <c r="AS406" s="326" t="s">
        <v>1733</v>
      </c>
    </row>
    <row r="407" spans="1:45" ht="13.5" customHeight="1">
      <c r="A407" s="359"/>
      <c r="B407" s="359"/>
      <c r="C407" s="359"/>
      <c r="D407" s="359"/>
      <c r="E407" s="359"/>
      <c r="F407" s="359"/>
      <c r="G407" s="359"/>
      <c r="H407" s="359"/>
      <c r="I407" s="359"/>
      <c r="J407" s="359"/>
      <c r="K407" s="359"/>
      <c r="L407" s="359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  <c r="AK407" s="358"/>
      <c r="AO407" s="323" t="s">
        <v>1461</v>
      </c>
      <c r="AP407" s="323"/>
      <c r="AQ407" s="323"/>
      <c r="AR407" s="327" t="s">
        <v>2109</v>
      </c>
      <c r="AS407" s="326" t="s">
        <v>1733</v>
      </c>
    </row>
    <row r="408" spans="1:45" ht="13.5" customHeight="1">
      <c r="A408" s="359"/>
      <c r="B408" s="359"/>
      <c r="C408" s="359"/>
      <c r="D408" s="359"/>
      <c r="E408" s="359"/>
      <c r="F408" s="359"/>
      <c r="G408" s="359"/>
      <c r="H408" s="359"/>
      <c r="I408" s="359"/>
      <c r="J408" s="359"/>
      <c r="K408" s="359"/>
      <c r="L408" s="359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  <c r="AK408" s="358"/>
      <c r="AO408" s="323" t="s">
        <v>1462</v>
      </c>
      <c r="AP408" s="323"/>
      <c r="AQ408" s="323"/>
      <c r="AR408" s="327" t="s">
        <v>2110</v>
      </c>
      <c r="AS408" s="326" t="s">
        <v>1733</v>
      </c>
    </row>
    <row r="409" spans="1:45" ht="13.5" customHeight="1">
      <c r="A409" s="359"/>
      <c r="B409" s="359"/>
      <c r="C409" s="359"/>
      <c r="D409" s="359"/>
      <c r="E409" s="359"/>
      <c r="F409" s="359"/>
      <c r="G409" s="359"/>
      <c r="H409" s="359"/>
      <c r="I409" s="359"/>
      <c r="J409" s="359"/>
      <c r="K409" s="359"/>
      <c r="L409" s="359"/>
      <c r="M409" s="359"/>
      <c r="N409" s="359"/>
      <c r="O409" s="359"/>
      <c r="P409" s="359"/>
      <c r="Q409" s="359"/>
      <c r="R409" s="359"/>
      <c r="S409" s="359"/>
      <c r="T409" s="359"/>
      <c r="U409" s="359"/>
      <c r="V409" s="359"/>
      <c r="W409" s="359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O409" s="323" t="s">
        <v>1463</v>
      </c>
      <c r="AP409" s="323" t="s">
        <v>743</v>
      </c>
      <c r="AQ409" s="323" t="s">
        <v>798</v>
      </c>
      <c r="AR409" s="327" t="s">
        <v>2111</v>
      </c>
      <c r="AS409" s="326" t="s">
        <v>1733</v>
      </c>
    </row>
    <row r="410" spans="1:45" ht="13.5" customHeight="1">
      <c r="A410" s="359"/>
      <c r="B410" s="359"/>
      <c r="C410" s="359"/>
      <c r="D410" s="359"/>
      <c r="E410" s="359"/>
      <c r="F410" s="359"/>
      <c r="G410" s="359"/>
      <c r="H410" s="359"/>
      <c r="I410" s="359"/>
      <c r="J410" s="359"/>
      <c r="K410" s="359"/>
      <c r="L410" s="359"/>
      <c r="M410" s="359"/>
      <c r="N410" s="359"/>
      <c r="O410" s="359"/>
      <c r="P410" s="359"/>
      <c r="Q410" s="359"/>
      <c r="R410" s="359"/>
      <c r="S410" s="359"/>
      <c r="T410" s="359"/>
      <c r="U410" s="359"/>
      <c r="V410" s="359"/>
      <c r="W410" s="359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  <c r="AK410" s="358"/>
      <c r="AO410" s="323" t="s">
        <v>1464</v>
      </c>
      <c r="AP410" s="323"/>
      <c r="AQ410" s="323"/>
      <c r="AR410" s="327" t="s">
        <v>2112</v>
      </c>
      <c r="AS410" s="326" t="s">
        <v>1733</v>
      </c>
    </row>
    <row r="411" spans="1:45" ht="13.5" customHeight="1">
      <c r="A411" s="359"/>
      <c r="B411" s="359"/>
      <c r="C411" s="359"/>
      <c r="D411" s="359"/>
      <c r="E411" s="359"/>
      <c r="F411" s="359"/>
      <c r="G411" s="359"/>
      <c r="H411" s="359"/>
      <c r="I411" s="359"/>
      <c r="J411" s="359"/>
      <c r="K411" s="359"/>
      <c r="L411" s="359"/>
      <c r="M411" s="359"/>
      <c r="N411" s="359"/>
      <c r="O411" s="359"/>
      <c r="P411" s="359"/>
      <c r="Q411" s="359"/>
      <c r="R411" s="359"/>
      <c r="S411" s="359"/>
      <c r="T411" s="359"/>
      <c r="U411" s="359"/>
      <c r="V411" s="359"/>
      <c r="W411" s="359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  <c r="AK411" s="358"/>
      <c r="AO411" s="323" t="s">
        <v>1465</v>
      </c>
      <c r="AP411" s="323"/>
      <c r="AQ411" s="323"/>
      <c r="AR411" s="327" t="s">
        <v>2113</v>
      </c>
      <c r="AS411" s="326" t="s">
        <v>1733</v>
      </c>
    </row>
    <row r="412" spans="1:45" ht="13.5" customHeight="1">
      <c r="A412" s="359"/>
      <c r="B412" s="359"/>
      <c r="C412" s="359"/>
      <c r="D412" s="359"/>
      <c r="E412" s="359"/>
      <c r="F412" s="359"/>
      <c r="G412" s="359"/>
      <c r="H412" s="359"/>
      <c r="I412" s="359"/>
      <c r="J412" s="359"/>
      <c r="K412" s="359"/>
      <c r="L412" s="359"/>
      <c r="M412" s="359"/>
      <c r="N412" s="359"/>
      <c r="O412" s="359"/>
      <c r="P412" s="359"/>
      <c r="Q412" s="359"/>
      <c r="R412" s="359"/>
      <c r="S412" s="359"/>
      <c r="T412" s="359"/>
      <c r="U412" s="359"/>
      <c r="V412" s="359"/>
      <c r="W412" s="359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O412" s="323" t="s">
        <v>1466</v>
      </c>
      <c r="AP412" s="323"/>
      <c r="AQ412" s="323"/>
      <c r="AR412" s="327" t="s">
        <v>2114</v>
      </c>
      <c r="AS412" s="326" t="s">
        <v>1733</v>
      </c>
    </row>
    <row r="413" spans="1:45" ht="13.5" customHeight="1">
      <c r="A413" s="359"/>
      <c r="B413" s="359"/>
      <c r="C413" s="359"/>
      <c r="D413" s="359"/>
      <c r="E413" s="359"/>
      <c r="F413" s="359"/>
      <c r="G413" s="359"/>
      <c r="H413" s="359"/>
      <c r="I413" s="359"/>
      <c r="J413" s="359"/>
      <c r="K413" s="359"/>
      <c r="L413" s="359"/>
      <c r="M413" s="359"/>
      <c r="N413" s="359"/>
      <c r="O413" s="359"/>
      <c r="P413" s="359"/>
      <c r="Q413" s="359"/>
      <c r="R413" s="359"/>
      <c r="S413" s="359"/>
      <c r="T413" s="359"/>
      <c r="U413" s="359"/>
      <c r="V413" s="359"/>
      <c r="W413" s="359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  <c r="AK413" s="358"/>
      <c r="AO413" s="323" t="s">
        <v>1467</v>
      </c>
      <c r="AP413" s="323"/>
      <c r="AQ413" s="323"/>
      <c r="AR413" s="327" t="s">
        <v>2115</v>
      </c>
      <c r="AS413" s="326" t="s">
        <v>1733</v>
      </c>
    </row>
    <row r="414" spans="1:45" ht="13.5" customHeight="1">
      <c r="A414" s="359"/>
      <c r="B414" s="359"/>
      <c r="C414" s="359"/>
      <c r="D414" s="359"/>
      <c r="E414" s="359"/>
      <c r="F414" s="359"/>
      <c r="G414" s="359"/>
      <c r="H414" s="359"/>
      <c r="I414" s="359"/>
      <c r="J414" s="359"/>
      <c r="K414" s="359"/>
      <c r="L414" s="359"/>
      <c r="M414" s="359"/>
      <c r="N414" s="359"/>
      <c r="O414" s="359"/>
      <c r="P414" s="359"/>
      <c r="Q414" s="359"/>
      <c r="R414" s="359"/>
      <c r="S414" s="359"/>
      <c r="T414" s="359"/>
      <c r="U414" s="359"/>
      <c r="V414" s="359"/>
      <c r="W414" s="359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O414" s="323" t="s">
        <v>1468</v>
      </c>
      <c r="AP414" s="323"/>
      <c r="AQ414" s="323"/>
      <c r="AR414" s="327" t="s">
        <v>2116</v>
      </c>
      <c r="AS414" s="326" t="s">
        <v>1733</v>
      </c>
    </row>
    <row r="415" spans="1:45" ht="13.5" customHeight="1">
      <c r="A415" s="359"/>
      <c r="B415" s="359"/>
      <c r="C415" s="359"/>
      <c r="D415" s="359"/>
      <c r="E415" s="359"/>
      <c r="F415" s="359"/>
      <c r="G415" s="359"/>
      <c r="H415" s="359"/>
      <c r="I415" s="359"/>
      <c r="J415" s="359"/>
      <c r="K415" s="359"/>
      <c r="L415" s="359"/>
      <c r="M415" s="359"/>
      <c r="N415" s="359"/>
      <c r="O415" s="359"/>
      <c r="P415" s="359"/>
      <c r="Q415" s="359"/>
      <c r="R415" s="359"/>
      <c r="S415" s="359"/>
      <c r="T415" s="359"/>
      <c r="U415" s="359"/>
      <c r="V415" s="359"/>
      <c r="W415" s="359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  <c r="AK415" s="358"/>
      <c r="AO415" s="323" t="s">
        <v>1469</v>
      </c>
      <c r="AP415" s="323"/>
      <c r="AQ415" s="323"/>
      <c r="AR415" s="327" t="s">
        <v>2117</v>
      </c>
      <c r="AS415" s="326" t="s">
        <v>1733</v>
      </c>
    </row>
    <row r="416" spans="1:45" ht="13.5" customHeight="1">
      <c r="A416" s="359"/>
      <c r="B416" s="359"/>
      <c r="C416" s="359"/>
      <c r="D416" s="359"/>
      <c r="E416" s="359"/>
      <c r="F416" s="359"/>
      <c r="G416" s="359"/>
      <c r="H416" s="359"/>
      <c r="I416" s="359"/>
      <c r="J416" s="359"/>
      <c r="K416" s="359"/>
      <c r="L416" s="359"/>
      <c r="M416" s="359"/>
      <c r="N416" s="359"/>
      <c r="O416" s="359"/>
      <c r="P416" s="359"/>
      <c r="Q416" s="359"/>
      <c r="R416" s="359"/>
      <c r="S416" s="359"/>
      <c r="T416" s="359"/>
      <c r="U416" s="359"/>
      <c r="V416" s="359"/>
      <c r="W416" s="359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  <c r="AK416" s="358"/>
      <c r="AO416" s="323" t="s">
        <v>1470</v>
      </c>
      <c r="AP416" s="323"/>
      <c r="AQ416" s="323"/>
      <c r="AR416" s="327" t="s">
        <v>2118</v>
      </c>
      <c r="AS416" s="326" t="s">
        <v>1733</v>
      </c>
    </row>
    <row r="417" spans="1:45" ht="13.5" customHeight="1">
      <c r="A417" s="359"/>
      <c r="B417" s="359"/>
      <c r="C417" s="359"/>
      <c r="D417" s="359"/>
      <c r="E417" s="359"/>
      <c r="F417" s="359"/>
      <c r="G417" s="359"/>
      <c r="H417" s="359"/>
      <c r="I417" s="359"/>
      <c r="J417" s="359"/>
      <c r="K417" s="359"/>
      <c r="L417" s="359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  <c r="AK417" s="358"/>
      <c r="AO417" s="323" t="s">
        <v>1471</v>
      </c>
      <c r="AP417" s="323"/>
      <c r="AQ417" s="323"/>
      <c r="AR417" s="327" t="s">
        <v>2119</v>
      </c>
      <c r="AS417" s="326" t="s">
        <v>1733</v>
      </c>
    </row>
    <row r="418" spans="1:45" ht="13.5" customHeight="1">
      <c r="A418" s="359"/>
      <c r="B418" s="359"/>
      <c r="C418" s="359"/>
      <c r="D418" s="359"/>
      <c r="E418" s="359"/>
      <c r="F418" s="359"/>
      <c r="G418" s="359"/>
      <c r="H418" s="359"/>
      <c r="I418" s="359"/>
      <c r="J418" s="359"/>
      <c r="K418" s="359"/>
      <c r="L418" s="359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  <c r="AK418" s="358"/>
      <c r="AO418" s="323" t="s">
        <v>1472</v>
      </c>
      <c r="AP418" s="323"/>
      <c r="AQ418" s="323"/>
      <c r="AR418" s="327" t="s">
        <v>2120</v>
      </c>
      <c r="AS418" s="326" t="s">
        <v>1733</v>
      </c>
    </row>
    <row r="419" spans="1:45" ht="13.5" customHeight="1">
      <c r="A419" s="359"/>
      <c r="B419" s="359"/>
      <c r="C419" s="359"/>
      <c r="D419" s="359"/>
      <c r="E419" s="359"/>
      <c r="F419" s="359"/>
      <c r="G419" s="359"/>
      <c r="H419" s="359"/>
      <c r="I419" s="359"/>
      <c r="J419" s="359"/>
      <c r="K419" s="359"/>
      <c r="L419" s="359"/>
      <c r="M419" s="359"/>
      <c r="N419" s="359"/>
      <c r="O419" s="359"/>
      <c r="P419" s="359"/>
      <c r="Q419" s="359"/>
      <c r="R419" s="359"/>
      <c r="S419" s="359"/>
      <c r="T419" s="359"/>
      <c r="U419" s="359"/>
      <c r="V419" s="359"/>
      <c r="W419" s="359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  <c r="AK419" s="358"/>
      <c r="AO419" s="323" t="s">
        <v>1473</v>
      </c>
      <c r="AP419" s="323"/>
      <c r="AQ419" s="323"/>
      <c r="AR419" s="327" t="s">
        <v>2121</v>
      </c>
      <c r="AS419" s="326" t="s">
        <v>1733</v>
      </c>
    </row>
    <row r="420" spans="1:45" ht="13.5" customHeight="1">
      <c r="A420" s="359"/>
      <c r="B420" s="359"/>
      <c r="C420" s="359"/>
      <c r="D420" s="359"/>
      <c r="E420" s="359"/>
      <c r="F420" s="359"/>
      <c r="G420" s="359"/>
      <c r="H420" s="359"/>
      <c r="I420" s="359"/>
      <c r="J420" s="359"/>
      <c r="K420" s="359"/>
      <c r="L420" s="359"/>
      <c r="M420" s="359"/>
      <c r="N420" s="359"/>
      <c r="O420" s="359"/>
      <c r="P420" s="359"/>
      <c r="Q420" s="359"/>
      <c r="R420" s="359"/>
      <c r="S420" s="359"/>
      <c r="T420" s="359"/>
      <c r="U420" s="359"/>
      <c r="V420" s="359"/>
      <c r="W420" s="359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  <c r="AK420" s="358"/>
      <c r="AO420" s="323" t="s">
        <v>1474</v>
      </c>
      <c r="AP420" s="323"/>
      <c r="AQ420" s="323"/>
      <c r="AR420" s="327" t="s">
        <v>2122</v>
      </c>
      <c r="AS420" s="326" t="s">
        <v>1733</v>
      </c>
    </row>
    <row r="421" spans="1:45" ht="13.5" customHeight="1">
      <c r="A421" s="359"/>
      <c r="B421" s="359"/>
      <c r="C421" s="359"/>
      <c r="D421" s="359"/>
      <c r="E421" s="359"/>
      <c r="F421" s="359"/>
      <c r="G421" s="359"/>
      <c r="H421" s="359"/>
      <c r="I421" s="359"/>
      <c r="J421" s="359"/>
      <c r="K421" s="359"/>
      <c r="L421" s="359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  <c r="AK421" s="358"/>
      <c r="AO421" s="323" t="s">
        <v>1475</v>
      </c>
      <c r="AP421" s="323"/>
      <c r="AQ421" s="323"/>
      <c r="AR421" s="327" t="s">
        <v>2123</v>
      </c>
      <c r="AS421" s="326" t="s">
        <v>1733</v>
      </c>
    </row>
    <row r="422" spans="1:45" ht="13.5" customHeight="1">
      <c r="A422" s="359"/>
      <c r="B422" s="359"/>
      <c r="C422" s="359"/>
      <c r="D422" s="359"/>
      <c r="E422" s="359"/>
      <c r="F422" s="359"/>
      <c r="G422" s="359"/>
      <c r="H422" s="359"/>
      <c r="I422" s="359"/>
      <c r="J422" s="359"/>
      <c r="K422" s="359"/>
      <c r="L422" s="359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  <c r="AK422" s="358"/>
      <c r="AO422" s="323" t="s">
        <v>1476</v>
      </c>
      <c r="AP422" s="323"/>
      <c r="AQ422" s="323"/>
      <c r="AR422" s="327" t="s">
        <v>2124</v>
      </c>
      <c r="AS422" s="326" t="s">
        <v>1733</v>
      </c>
    </row>
    <row r="423" spans="1:45" ht="13.5" customHeight="1">
      <c r="A423" s="359"/>
      <c r="B423" s="359"/>
      <c r="C423" s="359"/>
      <c r="D423" s="359"/>
      <c r="E423" s="359"/>
      <c r="F423" s="359"/>
      <c r="G423" s="359"/>
      <c r="H423" s="359"/>
      <c r="I423" s="359"/>
      <c r="J423" s="359"/>
      <c r="K423" s="359"/>
      <c r="L423" s="359"/>
      <c r="M423" s="359"/>
      <c r="N423" s="359"/>
      <c r="O423" s="359"/>
      <c r="P423" s="359"/>
      <c r="Q423" s="359"/>
      <c r="R423" s="359"/>
      <c r="S423" s="359"/>
      <c r="T423" s="359"/>
      <c r="U423" s="359"/>
      <c r="V423" s="359"/>
      <c r="W423" s="359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  <c r="AK423" s="358"/>
      <c r="AO423" s="323" t="s">
        <v>1477</v>
      </c>
      <c r="AP423" s="323"/>
      <c r="AQ423" s="323"/>
      <c r="AR423" s="327" t="s">
        <v>2125</v>
      </c>
      <c r="AS423" s="326" t="s">
        <v>1733</v>
      </c>
    </row>
    <row r="424" spans="1:45" ht="13.5" customHeight="1">
      <c r="A424" s="359"/>
      <c r="B424" s="359"/>
      <c r="C424" s="359"/>
      <c r="D424" s="359"/>
      <c r="E424" s="359"/>
      <c r="F424" s="359"/>
      <c r="G424" s="359"/>
      <c r="H424" s="359"/>
      <c r="I424" s="359"/>
      <c r="J424" s="359"/>
      <c r="K424" s="359"/>
      <c r="L424" s="359"/>
      <c r="M424" s="359"/>
      <c r="N424" s="359"/>
      <c r="O424" s="359"/>
      <c r="P424" s="359"/>
      <c r="Q424" s="359"/>
      <c r="R424" s="359"/>
      <c r="S424" s="359"/>
      <c r="T424" s="359"/>
      <c r="U424" s="359"/>
      <c r="V424" s="359"/>
      <c r="W424" s="359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  <c r="AK424" s="358"/>
      <c r="AO424" s="323" t="s">
        <v>1478</v>
      </c>
      <c r="AP424" s="323"/>
      <c r="AQ424" s="323"/>
      <c r="AR424" s="327" t="s">
        <v>2126</v>
      </c>
      <c r="AS424" s="326" t="s">
        <v>1733</v>
      </c>
    </row>
    <row r="425" spans="1:45" ht="13.5" customHeight="1">
      <c r="A425" s="359"/>
      <c r="B425" s="359"/>
      <c r="C425" s="359"/>
      <c r="D425" s="359"/>
      <c r="E425" s="359"/>
      <c r="F425" s="359"/>
      <c r="G425" s="359"/>
      <c r="H425" s="359"/>
      <c r="I425" s="359"/>
      <c r="J425" s="359"/>
      <c r="K425" s="359"/>
      <c r="L425" s="359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O425" s="323" t="s">
        <v>1479</v>
      </c>
      <c r="AP425" s="323"/>
      <c r="AQ425" s="323"/>
      <c r="AR425" s="327" t="s">
        <v>2127</v>
      </c>
      <c r="AS425" s="326" t="s">
        <v>1733</v>
      </c>
    </row>
    <row r="426" spans="1:45" ht="13.5" customHeight="1">
      <c r="A426" s="359"/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359"/>
      <c r="O426" s="359"/>
      <c r="P426" s="359"/>
      <c r="Q426" s="359"/>
      <c r="R426" s="359"/>
      <c r="S426" s="359"/>
      <c r="T426" s="359"/>
      <c r="U426" s="359"/>
      <c r="V426" s="359"/>
      <c r="W426" s="359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  <c r="AK426" s="358"/>
      <c r="AO426" s="323" t="s">
        <v>1480</v>
      </c>
      <c r="AP426" s="323"/>
      <c r="AQ426" s="323"/>
      <c r="AR426" s="327" t="s">
        <v>2128</v>
      </c>
      <c r="AS426" s="326" t="s">
        <v>1733</v>
      </c>
    </row>
    <row r="427" spans="1:45" ht="13.5" customHeight="1">
      <c r="A427" s="359"/>
      <c r="B427" s="359"/>
      <c r="C427" s="359"/>
      <c r="D427" s="359"/>
      <c r="E427" s="359"/>
      <c r="F427" s="359"/>
      <c r="G427" s="359"/>
      <c r="H427" s="359"/>
      <c r="I427" s="359"/>
      <c r="J427" s="359"/>
      <c r="K427" s="359"/>
      <c r="L427" s="359"/>
      <c r="M427" s="359"/>
      <c r="N427" s="359"/>
      <c r="O427" s="359"/>
      <c r="P427" s="359"/>
      <c r="Q427" s="359"/>
      <c r="R427" s="359"/>
      <c r="S427" s="359"/>
      <c r="T427" s="359"/>
      <c r="U427" s="359"/>
      <c r="V427" s="359"/>
      <c r="W427" s="359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O427" s="323" t="s">
        <v>1481</v>
      </c>
      <c r="AP427" s="323"/>
      <c r="AQ427" s="323"/>
      <c r="AR427" s="327" t="s">
        <v>2129</v>
      </c>
      <c r="AS427" s="326" t="s">
        <v>1733</v>
      </c>
    </row>
    <row r="428" spans="1:45" ht="13.5" customHeight="1">
      <c r="A428" s="359"/>
      <c r="B428" s="359"/>
      <c r="C428" s="359"/>
      <c r="D428" s="359"/>
      <c r="E428" s="359"/>
      <c r="F428" s="359"/>
      <c r="G428" s="359"/>
      <c r="H428" s="359"/>
      <c r="I428" s="359"/>
      <c r="J428" s="359"/>
      <c r="K428" s="359"/>
      <c r="L428" s="359"/>
      <c r="M428" s="359"/>
      <c r="N428" s="359"/>
      <c r="O428" s="359"/>
      <c r="P428" s="359"/>
      <c r="Q428" s="359"/>
      <c r="R428" s="359"/>
      <c r="S428" s="359"/>
      <c r="T428" s="359"/>
      <c r="U428" s="359"/>
      <c r="V428" s="359"/>
      <c r="W428" s="359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  <c r="AK428" s="358"/>
      <c r="AO428" s="323" t="s">
        <v>1482</v>
      </c>
      <c r="AP428" s="323"/>
      <c r="AQ428" s="323"/>
      <c r="AR428" s="327" t="s">
        <v>2130</v>
      </c>
      <c r="AS428" s="326" t="s">
        <v>1733</v>
      </c>
    </row>
    <row r="429" spans="1:45" ht="13.5" customHeight="1">
      <c r="A429" s="359"/>
      <c r="B429" s="359"/>
      <c r="C429" s="359"/>
      <c r="D429" s="359"/>
      <c r="E429" s="359"/>
      <c r="F429" s="359"/>
      <c r="G429" s="359"/>
      <c r="H429" s="359"/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  <c r="AK429" s="358"/>
      <c r="AO429" s="323" t="s">
        <v>1483</v>
      </c>
      <c r="AP429" s="323"/>
      <c r="AQ429" s="323"/>
      <c r="AR429" s="327" t="s">
        <v>2131</v>
      </c>
      <c r="AS429" s="326" t="s">
        <v>1733</v>
      </c>
    </row>
    <row r="430" spans="1:45" ht="13.5" customHeight="1">
      <c r="A430" s="359"/>
      <c r="B430" s="359"/>
      <c r="C430" s="359"/>
      <c r="D430" s="359"/>
      <c r="E430" s="359"/>
      <c r="F430" s="359"/>
      <c r="G430" s="359"/>
      <c r="H430" s="359"/>
      <c r="I430" s="359"/>
      <c r="J430" s="359"/>
      <c r="K430" s="359"/>
      <c r="L430" s="359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  <c r="AK430" s="358"/>
      <c r="AO430" s="323" t="s">
        <v>1484</v>
      </c>
      <c r="AP430" s="323"/>
      <c r="AQ430" s="323"/>
      <c r="AR430" s="327" t="s">
        <v>2132</v>
      </c>
      <c r="AS430" s="326" t="s">
        <v>1733</v>
      </c>
    </row>
    <row r="431" spans="1:45" ht="13.5" customHeight="1">
      <c r="A431" s="359"/>
      <c r="B431" s="359"/>
      <c r="C431" s="359"/>
      <c r="D431" s="359"/>
      <c r="E431" s="359"/>
      <c r="F431" s="359"/>
      <c r="G431" s="359"/>
      <c r="H431" s="359"/>
      <c r="I431" s="359"/>
      <c r="J431" s="359"/>
      <c r="K431" s="359"/>
      <c r="L431" s="359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  <c r="AK431" s="358"/>
      <c r="AO431" s="323" t="s">
        <v>1485</v>
      </c>
      <c r="AP431" s="323"/>
      <c r="AQ431" s="323"/>
      <c r="AR431" s="327" t="s">
        <v>946</v>
      </c>
      <c r="AS431" s="326" t="s">
        <v>2133</v>
      </c>
    </row>
    <row r="432" spans="1:45" ht="13.5" customHeight="1">
      <c r="A432" s="359"/>
      <c r="B432" s="359"/>
      <c r="C432" s="359"/>
      <c r="D432" s="359"/>
      <c r="E432" s="359"/>
      <c r="F432" s="359"/>
      <c r="G432" s="359"/>
      <c r="H432" s="359"/>
      <c r="I432" s="359"/>
      <c r="J432" s="359"/>
      <c r="K432" s="359"/>
      <c r="L432" s="359"/>
      <c r="M432" s="359"/>
      <c r="N432" s="359"/>
      <c r="O432" s="359"/>
      <c r="P432" s="359"/>
      <c r="Q432" s="359"/>
      <c r="R432" s="359"/>
      <c r="S432" s="359"/>
      <c r="T432" s="359"/>
      <c r="U432" s="359"/>
      <c r="V432" s="359"/>
      <c r="W432" s="359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  <c r="AK432" s="358"/>
      <c r="AO432" s="323" t="s">
        <v>1486</v>
      </c>
      <c r="AP432" s="323"/>
      <c r="AQ432" s="323"/>
      <c r="AR432" s="327" t="s">
        <v>2134</v>
      </c>
      <c r="AS432" s="326" t="s">
        <v>1733</v>
      </c>
    </row>
    <row r="433" spans="1:45" ht="13.5" customHeight="1">
      <c r="A433" s="359"/>
      <c r="B433" s="359"/>
      <c r="C433" s="359"/>
      <c r="D433" s="359"/>
      <c r="E433" s="359"/>
      <c r="F433" s="359"/>
      <c r="G433" s="359"/>
      <c r="H433" s="359"/>
      <c r="I433" s="359"/>
      <c r="J433" s="359"/>
      <c r="K433" s="359"/>
      <c r="L433" s="359"/>
      <c r="M433" s="359"/>
      <c r="N433" s="359"/>
      <c r="O433" s="359"/>
      <c r="P433" s="359"/>
      <c r="Q433" s="359"/>
      <c r="R433" s="359"/>
      <c r="S433" s="359"/>
      <c r="T433" s="359"/>
      <c r="U433" s="359"/>
      <c r="V433" s="359"/>
      <c r="W433" s="359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  <c r="AK433" s="358"/>
      <c r="AO433" s="323" t="s">
        <v>1487</v>
      </c>
      <c r="AP433" s="323"/>
      <c r="AQ433" s="323"/>
      <c r="AR433" s="327" t="s">
        <v>2135</v>
      </c>
      <c r="AS433" s="326" t="s">
        <v>1733</v>
      </c>
    </row>
    <row r="434" spans="1:45" ht="13.5" customHeight="1">
      <c r="A434" s="359"/>
      <c r="B434" s="359"/>
      <c r="C434" s="359"/>
      <c r="D434" s="359"/>
      <c r="E434" s="359"/>
      <c r="F434" s="359"/>
      <c r="G434" s="359"/>
      <c r="H434" s="359"/>
      <c r="I434" s="359"/>
      <c r="J434" s="359"/>
      <c r="K434" s="359"/>
      <c r="L434" s="359"/>
      <c r="M434" s="359"/>
      <c r="N434" s="359"/>
      <c r="O434" s="359"/>
      <c r="P434" s="359"/>
      <c r="Q434" s="359"/>
      <c r="R434" s="359"/>
      <c r="S434" s="359"/>
      <c r="T434" s="359"/>
      <c r="U434" s="359"/>
      <c r="V434" s="359"/>
      <c r="W434" s="359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  <c r="AK434" s="358"/>
      <c r="AO434" s="323" t="s">
        <v>1488</v>
      </c>
      <c r="AP434" s="323"/>
      <c r="AQ434" s="323"/>
      <c r="AR434" s="327" t="s">
        <v>2136</v>
      </c>
      <c r="AS434" s="326" t="s">
        <v>1733</v>
      </c>
    </row>
    <row r="435" spans="1:45" ht="13.5" customHeight="1">
      <c r="A435" s="359"/>
      <c r="B435" s="359"/>
      <c r="C435" s="359"/>
      <c r="D435" s="359"/>
      <c r="E435" s="359"/>
      <c r="F435" s="359"/>
      <c r="G435" s="359"/>
      <c r="H435" s="359"/>
      <c r="I435" s="359"/>
      <c r="J435" s="359"/>
      <c r="K435" s="359"/>
      <c r="L435" s="359"/>
      <c r="M435" s="359"/>
      <c r="N435" s="359"/>
      <c r="O435" s="359"/>
      <c r="P435" s="359"/>
      <c r="Q435" s="359"/>
      <c r="R435" s="359"/>
      <c r="S435" s="359"/>
      <c r="T435" s="359"/>
      <c r="U435" s="359"/>
      <c r="V435" s="359"/>
      <c r="W435" s="359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  <c r="AK435" s="358"/>
      <c r="AO435" s="323" t="s">
        <v>1489</v>
      </c>
      <c r="AP435" s="323"/>
      <c r="AQ435" s="323"/>
      <c r="AR435" s="327" t="s">
        <v>2137</v>
      </c>
      <c r="AS435" s="326" t="s">
        <v>1733</v>
      </c>
    </row>
    <row r="436" spans="1:45" ht="13.5" customHeight="1">
      <c r="A436" s="359"/>
      <c r="B436" s="359"/>
      <c r="C436" s="359"/>
      <c r="D436" s="359"/>
      <c r="E436" s="359"/>
      <c r="F436" s="359"/>
      <c r="G436" s="359"/>
      <c r="H436" s="359"/>
      <c r="I436" s="359"/>
      <c r="J436" s="359"/>
      <c r="K436" s="359"/>
      <c r="L436" s="359"/>
      <c r="M436" s="359"/>
      <c r="N436" s="359"/>
      <c r="O436" s="359"/>
      <c r="P436" s="359"/>
      <c r="Q436" s="359"/>
      <c r="R436" s="359"/>
      <c r="S436" s="359"/>
      <c r="T436" s="359"/>
      <c r="U436" s="359"/>
      <c r="V436" s="359"/>
      <c r="W436" s="359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  <c r="AK436" s="358"/>
      <c r="AO436" s="323" t="s">
        <v>1490</v>
      </c>
      <c r="AP436" s="323"/>
      <c r="AQ436" s="323"/>
      <c r="AR436" s="327" t="s">
        <v>2138</v>
      </c>
      <c r="AS436" s="326" t="s">
        <v>1733</v>
      </c>
    </row>
    <row r="437" spans="1:45" ht="13.5" customHeight="1">
      <c r="A437" s="359"/>
      <c r="B437" s="359"/>
      <c r="C437" s="359"/>
      <c r="D437" s="359"/>
      <c r="E437" s="359"/>
      <c r="F437" s="359"/>
      <c r="G437" s="359"/>
      <c r="H437" s="359"/>
      <c r="I437" s="359"/>
      <c r="J437" s="359"/>
      <c r="K437" s="359"/>
      <c r="L437" s="359"/>
      <c r="M437" s="359"/>
      <c r="N437" s="359"/>
      <c r="O437" s="359"/>
      <c r="P437" s="359"/>
      <c r="Q437" s="359"/>
      <c r="R437" s="359"/>
      <c r="S437" s="359"/>
      <c r="T437" s="359"/>
      <c r="U437" s="359"/>
      <c r="V437" s="359"/>
      <c r="W437" s="359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  <c r="AK437" s="358"/>
      <c r="AO437" s="323" t="s">
        <v>1491</v>
      </c>
      <c r="AP437" s="323"/>
      <c r="AQ437" s="323"/>
      <c r="AR437" s="327" t="s">
        <v>2139</v>
      </c>
      <c r="AS437" s="326" t="s">
        <v>1733</v>
      </c>
    </row>
    <row r="438" spans="1:45" ht="13.5" customHeight="1">
      <c r="A438" s="359"/>
      <c r="B438" s="359"/>
      <c r="C438" s="359"/>
      <c r="D438" s="359"/>
      <c r="E438" s="359"/>
      <c r="F438" s="359"/>
      <c r="G438" s="359"/>
      <c r="H438" s="359"/>
      <c r="I438" s="359"/>
      <c r="J438" s="359"/>
      <c r="K438" s="359"/>
      <c r="L438" s="359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  <c r="AK438" s="358"/>
      <c r="AO438" s="323" t="s">
        <v>1492</v>
      </c>
      <c r="AP438" s="323"/>
      <c r="AQ438" s="323"/>
      <c r="AR438" s="327" t="s">
        <v>2140</v>
      </c>
      <c r="AS438" s="326" t="s">
        <v>1733</v>
      </c>
    </row>
    <row r="439" spans="1:45" ht="13.5" customHeight="1">
      <c r="A439" s="359"/>
      <c r="B439" s="359"/>
      <c r="C439" s="359"/>
      <c r="D439" s="359"/>
      <c r="E439" s="359"/>
      <c r="F439" s="359"/>
      <c r="G439" s="359"/>
      <c r="H439" s="359"/>
      <c r="I439" s="359"/>
      <c r="J439" s="359"/>
      <c r="K439" s="359"/>
      <c r="L439" s="35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  <c r="AK439" s="358"/>
      <c r="AO439" s="323" t="s">
        <v>1493</v>
      </c>
      <c r="AP439" s="323"/>
      <c r="AQ439" s="323"/>
      <c r="AR439" s="327" t="s">
        <v>2141</v>
      </c>
      <c r="AS439" s="326" t="s">
        <v>1733</v>
      </c>
    </row>
    <row r="440" spans="1:45" ht="13.5" customHeight="1">
      <c r="A440" s="359"/>
      <c r="B440" s="359"/>
      <c r="C440" s="359"/>
      <c r="D440" s="359"/>
      <c r="E440" s="359"/>
      <c r="F440" s="359"/>
      <c r="G440" s="359"/>
      <c r="H440" s="359"/>
      <c r="I440" s="359"/>
      <c r="J440" s="359"/>
      <c r="K440" s="359"/>
      <c r="L440" s="359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  <c r="AK440" s="358"/>
      <c r="AO440" s="323" t="s">
        <v>1494</v>
      </c>
      <c r="AP440" s="323"/>
      <c r="AQ440" s="323"/>
      <c r="AR440" s="327" t="s">
        <v>2142</v>
      </c>
      <c r="AS440" s="326" t="s">
        <v>1733</v>
      </c>
    </row>
    <row r="441" spans="1:45" ht="13.5" customHeight="1">
      <c r="A441" s="359"/>
      <c r="B441" s="359"/>
      <c r="C441" s="359"/>
      <c r="D441" s="359"/>
      <c r="E441" s="359"/>
      <c r="F441" s="359"/>
      <c r="G441" s="359"/>
      <c r="H441" s="359"/>
      <c r="I441" s="359"/>
      <c r="J441" s="359"/>
      <c r="K441" s="359"/>
      <c r="L441" s="359"/>
      <c r="M441" s="359"/>
      <c r="N441" s="359"/>
      <c r="O441" s="359"/>
      <c r="P441" s="359"/>
      <c r="Q441" s="359"/>
      <c r="R441" s="359"/>
      <c r="S441" s="359"/>
      <c r="T441" s="359"/>
      <c r="U441" s="359"/>
      <c r="V441" s="359"/>
      <c r="W441" s="359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  <c r="AK441" s="358"/>
      <c r="AO441" s="323" t="s">
        <v>1495</v>
      </c>
      <c r="AP441" s="323"/>
      <c r="AQ441" s="323"/>
      <c r="AR441" s="327" t="s">
        <v>2143</v>
      </c>
      <c r="AS441" s="326" t="s">
        <v>1733</v>
      </c>
    </row>
    <row r="442" spans="1:45" ht="13.5" customHeight="1">
      <c r="A442" s="359"/>
      <c r="B442" s="359"/>
      <c r="C442" s="359"/>
      <c r="D442" s="359"/>
      <c r="E442" s="359"/>
      <c r="F442" s="359"/>
      <c r="G442" s="359"/>
      <c r="H442" s="359"/>
      <c r="I442" s="359"/>
      <c r="J442" s="359"/>
      <c r="K442" s="359"/>
      <c r="L442" s="359"/>
      <c r="M442" s="359"/>
      <c r="N442" s="359"/>
      <c r="O442" s="359"/>
      <c r="P442" s="359"/>
      <c r="Q442" s="359"/>
      <c r="R442" s="359"/>
      <c r="S442" s="359"/>
      <c r="T442" s="359"/>
      <c r="U442" s="359"/>
      <c r="V442" s="359"/>
      <c r="W442" s="359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  <c r="AK442" s="358"/>
      <c r="AO442" s="323" t="s">
        <v>1496</v>
      </c>
      <c r="AP442" s="323"/>
      <c r="AQ442" s="323"/>
      <c r="AR442" s="327" t="s">
        <v>2144</v>
      </c>
      <c r="AS442" s="326" t="s">
        <v>1733</v>
      </c>
    </row>
    <row r="443" spans="1:45" ht="13.5" customHeight="1">
      <c r="A443" s="359"/>
      <c r="B443" s="359"/>
      <c r="C443" s="359"/>
      <c r="D443" s="359"/>
      <c r="E443" s="359"/>
      <c r="F443" s="359"/>
      <c r="G443" s="359"/>
      <c r="H443" s="359"/>
      <c r="I443" s="359"/>
      <c r="J443" s="359"/>
      <c r="K443" s="359"/>
      <c r="L443" s="359"/>
      <c r="M443" s="359"/>
      <c r="N443" s="359"/>
      <c r="O443" s="359"/>
      <c r="P443" s="359"/>
      <c r="Q443" s="359"/>
      <c r="R443" s="359"/>
      <c r="S443" s="359"/>
      <c r="T443" s="359"/>
      <c r="U443" s="359"/>
      <c r="V443" s="359"/>
      <c r="W443" s="359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  <c r="AK443" s="358"/>
      <c r="AO443" s="323" t="s">
        <v>1497</v>
      </c>
      <c r="AP443" s="323"/>
      <c r="AQ443" s="323"/>
      <c r="AR443" s="327" t="s">
        <v>2145</v>
      </c>
      <c r="AS443" s="326" t="s">
        <v>1733</v>
      </c>
    </row>
    <row r="444" spans="1:45" ht="13.5" customHeight="1">
      <c r="A444" s="359"/>
      <c r="B444" s="359"/>
      <c r="C444" s="359"/>
      <c r="D444" s="359"/>
      <c r="E444" s="359"/>
      <c r="F444" s="359"/>
      <c r="G444" s="359"/>
      <c r="H444" s="359"/>
      <c r="I444" s="359"/>
      <c r="J444" s="359"/>
      <c r="K444" s="359"/>
      <c r="L444" s="359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  <c r="AK444" s="358"/>
      <c r="AO444" s="323" t="s">
        <v>1498</v>
      </c>
      <c r="AP444" s="323"/>
      <c r="AQ444" s="323"/>
      <c r="AR444" s="327" t="s">
        <v>2146</v>
      </c>
      <c r="AS444" s="326" t="s">
        <v>1733</v>
      </c>
    </row>
    <row r="445" spans="1:45" ht="13.5" customHeight="1">
      <c r="A445" s="359"/>
      <c r="B445" s="359"/>
      <c r="C445" s="359"/>
      <c r="D445" s="359"/>
      <c r="E445" s="359"/>
      <c r="F445" s="359"/>
      <c r="G445" s="359"/>
      <c r="H445" s="359"/>
      <c r="I445" s="359"/>
      <c r="J445" s="359"/>
      <c r="K445" s="359"/>
      <c r="L445" s="359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  <c r="AK445" s="358"/>
      <c r="AO445" s="323" t="s">
        <v>1499</v>
      </c>
      <c r="AP445" s="323"/>
      <c r="AQ445" s="323"/>
      <c r="AR445" s="327" t="s">
        <v>2147</v>
      </c>
      <c r="AS445" s="326" t="s">
        <v>1733</v>
      </c>
    </row>
    <row r="446" spans="1:45" ht="13.5" customHeight="1">
      <c r="A446" s="359"/>
      <c r="B446" s="359"/>
      <c r="C446" s="359"/>
      <c r="D446" s="359"/>
      <c r="E446" s="359"/>
      <c r="F446" s="359"/>
      <c r="G446" s="359"/>
      <c r="H446" s="359"/>
      <c r="I446" s="359"/>
      <c r="J446" s="359"/>
      <c r="K446" s="359"/>
      <c r="L446" s="359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  <c r="AK446" s="358"/>
      <c r="AO446" s="323" t="s">
        <v>1500</v>
      </c>
      <c r="AP446" s="323"/>
      <c r="AQ446" s="323"/>
      <c r="AR446" s="327" t="s">
        <v>2148</v>
      </c>
      <c r="AS446" s="326" t="s">
        <v>1733</v>
      </c>
    </row>
    <row r="447" spans="1:45" ht="13.5" customHeight="1">
      <c r="A447" s="359"/>
      <c r="B447" s="359"/>
      <c r="C447" s="359"/>
      <c r="D447" s="359"/>
      <c r="E447" s="359"/>
      <c r="F447" s="359"/>
      <c r="G447" s="359"/>
      <c r="H447" s="359"/>
      <c r="I447" s="359"/>
      <c r="J447" s="359"/>
      <c r="K447" s="359"/>
      <c r="L447" s="359"/>
      <c r="M447" s="359"/>
      <c r="N447" s="359"/>
      <c r="O447" s="359"/>
      <c r="P447" s="359"/>
      <c r="Q447" s="359"/>
      <c r="R447" s="359"/>
      <c r="S447" s="359"/>
      <c r="T447" s="359"/>
      <c r="U447" s="359"/>
      <c r="V447" s="359"/>
      <c r="W447" s="359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  <c r="AK447" s="358"/>
      <c r="AO447" s="323" t="s">
        <v>1501</v>
      </c>
      <c r="AP447" s="363" t="s">
        <v>743</v>
      </c>
      <c r="AQ447" s="364" t="s">
        <v>799</v>
      </c>
      <c r="AR447" s="327" t="s">
        <v>2149</v>
      </c>
      <c r="AS447" s="326" t="s">
        <v>1733</v>
      </c>
    </row>
    <row r="448" spans="1:45" ht="13.5" customHeight="1">
      <c r="A448" s="359"/>
      <c r="B448" s="359"/>
      <c r="C448" s="359"/>
      <c r="D448" s="359"/>
      <c r="E448" s="359"/>
      <c r="F448" s="359"/>
      <c r="G448" s="359"/>
      <c r="H448" s="359"/>
      <c r="I448" s="359"/>
      <c r="J448" s="359"/>
      <c r="K448" s="359"/>
      <c r="L448" s="359"/>
      <c r="M448" s="359"/>
      <c r="N448" s="359"/>
      <c r="O448" s="359"/>
      <c r="P448" s="359"/>
      <c r="Q448" s="359"/>
      <c r="R448" s="359"/>
      <c r="S448" s="359"/>
      <c r="T448" s="359"/>
      <c r="U448" s="359"/>
      <c r="V448" s="359"/>
      <c r="W448" s="359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  <c r="AK448" s="358"/>
      <c r="AO448" s="323" t="s">
        <v>1502</v>
      </c>
      <c r="AP448" s="364"/>
      <c r="AQ448" s="365" t="s">
        <v>800</v>
      </c>
      <c r="AR448" s="327" t="s">
        <v>2150</v>
      </c>
      <c r="AS448" s="326" t="s">
        <v>1733</v>
      </c>
    </row>
    <row r="449" spans="1:45" ht="13.5" customHeight="1">
      <c r="A449" s="359"/>
      <c r="B449" s="359"/>
      <c r="C449" s="359"/>
      <c r="D449" s="359"/>
      <c r="E449" s="359"/>
      <c r="F449" s="359"/>
      <c r="G449" s="359"/>
      <c r="H449" s="359"/>
      <c r="I449" s="359"/>
      <c r="J449" s="359"/>
      <c r="K449" s="359"/>
      <c r="L449" s="35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  <c r="AK449" s="358"/>
      <c r="AO449" s="323" t="s">
        <v>1503</v>
      </c>
      <c r="AP449" s="365"/>
      <c r="AQ449" s="365" t="s">
        <v>801</v>
      </c>
      <c r="AR449" s="327" t="s">
        <v>2151</v>
      </c>
      <c r="AS449" s="326" t="s">
        <v>1733</v>
      </c>
    </row>
    <row r="450" spans="1:45" ht="13.5" customHeight="1">
      <c r="A450" s="359"/>
      <c r="B450" s="359"/>
      <c r="C450" s="359"/>
      <c r="D450" s="359"/>
      <c r="E450" s="359"/>
      <c r="F450" s="359"/>
      <c r="G450" s="359"/>
      <c r="H450" s="359"/>
      <c r="I450" s="359"/>
      <c r="J450" s="359"/>
      <c r="K450" s="359"/>
      <c r="L450" s="359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O450" s="323" t="s">
        <v>1504</v>
      </c>
      <c r="AP450" s="365"/>
      <c r="AQ450" s="365" t="s">
        <v>802</v>
      </c>
      <c r="AR450" s="327" t="s">
        <v>2152</v>
      </c>
      <c r="AS450" s="326" t="s">
        <v>1733</v>
      </c>
    </row>
    <row r="451" spans="1:45" ht="13.5" customHeight="1">
      <c r="A451" s="359"/>
      <c r="B451" s="359"/>
      <c r="C451" s="359"/>
      <c r="D451" s="359"/>
      <c r="E451" s="359"/>
      <c r="F451" s="359"/>
      <c r="G451" s="359"/>
      <c r="H451" s="359"/>
      <c r="I451" s="359"/>
      <c r="J451" s="359"/>
      <c r="K451" s="359"/>
      <c r="L451" s="359"/>
      <c r="M451" s="359"/>
      <c r="N451" s="359"/>
      <c r="O451" s="359"/>
      <c r="P451" s="359"/>
      <c r="Q451" s="359"/>
      <c r="R451" s="359"/>
      <c r="S451" s="359"/>
      <c r="T451" s="359"/>
      <c r="U451" s="359"/>
      <c r="V451" s="359"/>
      <c r="W451" s="359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  <c r="AK451" s="358"/>
      <c r="AO451" s="323" t="s">
        <v>1505</v>
      </c>
      <c r="AP451" s="365"/>
      <c r="AQ451" s="365" t="s">
        <v>803</v>
      </c>
      <c r="AR451" s="327" t="s">
        <v>2153</v>
      </c>
      <c r="AS451" s="326" t="s">
        <v>1733</v>
      </c>
    </row>
    <row r="452" spans="1:45" ht="13.5" customHeight="1">
      <c r="A452" s="359"/>
      <c r="B452" s="359"/>
      <c r="C452" s="359"/>
      <c r="D452" s="359"/>
      <c r="E452" s="359"/>
      <c r="F452" s="359"/>
      <c r="G452" s="359"/>
      <c r="H452" s="359"/>
      <c r="I452" s="359"/>
      <c r="J452" s="359"/>
      <c r="K452" s="359"/>
      <c r="L452" s="359"/>
      <c r="M452" s="359"/>
      <c r="N452" s="359"/>
      <c r="O452" s="359"/>
      <c r="P452" s="359"/>
      <c r="Q452" s="359"/>
      <c r="R452" s="359"/>
      <c r="S452" s="359"/>
      <c r="T452" s="359"/>
      <c r="U452" s="359"/>
      <c r="V452" s="359"/>
      <c r="W452" s="359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  <c r="AK452" s="358"/>
      <c r="AO452" s="323" t="s">
        <v>1506</v>
      </c>
      <c r="AP452" s="365"/>
      <c r="AQ452" s="365" t="s">
        <v>804</v>
      </c>
      <c r="AR452" s="327" t="s">
        <v>2154</v>
      </c>
      <c r="AS452" s="326" t="s">
        <v>1733</v>
      </c>
    </row>
    <row r="453" spans="1:45" ht="13.5" customHeight="1">
      <c r="A453" s="359"/>
      <c r="B453" s="359"/>
      <c r="C453" s="359"/>
      <c r="D453" s="359"/>
      <c r="E453" s="359"/>
      <c r="F453" s="359"/>
      <c r="G453" s="359"/>
      <c r="H453" s="359"/>
      <c r="I453" s="359"/>
      <c r="J453" s="359"/>
      <c r="K453" s="359"/>
      <c r="L453" s="359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  <c r="AK453" s="358"/>
      <c r="AO453" s="323" t="s">
        <v>1507</v>
      </c>
      <c r="AP453" s="365"/>
      <c r="AQ453" s="365" t="s">
        <v>805</v>
      </c>
      <c r="AR453" s="327" t="s">
        <v>2155</v>
      </c>
      <c r="AS453" s="326" t="s">
        <v>1733</v>
      </c>
    </row>
    <row r="454" spans="1:45" ht="13.5" customHeight="1">
      <c r="A454" s="359"/>
      <c r="B454" s="359"/>
      <c r="C454" s="359"/>
      <c r="D454" s="359"/>
      <c r="E454" s="359"/>
      <c r="F454" s="359"/>
      <c r="G454" s="359"/>
      <c r="H454" s="359"/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  <c r="AK454" s="358"/>
      <c r="AO454" s="323" t="s">
        <v>1508</v>
      </c>
      <c r="AP454" s="365"/>
      <c r="AQ454" s="366" t="s">
        <v>806</v>
      </c>
      <c r="AR454" s="327" t="s">
        <v>2156</v>
      </c>
      <c r="AS454" s="326" t="s">
        <v>1733</v>
      </c>
    </row>
    <row r="455" spans="1:45" ht="13.5" customHeight="1">
      <c r="A455" s="359"/>
      <c r="B455" s="359"/>
      <c r="C455" s="359"/>
      <c r="D455" s="359"/>
      <c r="E455" s="359"/>
      <c r="F455" s="359"/>
      <c r="G455" s="359"/>
      <c r="H455" s="359"/>
      <c r="I455" s="359"/>
      <c r="J455" s="359"/>
      <c r="K455" s="359"/>
      <c r="L455" s="359"/>
      <c r="M455" s="359"/>
      <c r="N455" s="359"/>
      <c r="O455" s="359"/>
      <c r="P455" s="359"/>
      <c r="Q455" s="359"/>
      <c r="R455" s="359"/>
      <c r="S455" s="359"/>
      <c r="T455" s="359"/>
      <c r="U455" s="359"/>
      <c r="V455" s="359"/>
      <c r="W455" s="359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  <c r="AK455" s="358"/>
      <c r="AO455" s="323" t="s">
        <v>1509</v>
      </c>
      <c r="AP455" s="323"/>
      <c r="AQ455" s="323"/>
      <c r="AR455" s="327" t="s">
        <v>2157</v>
      </c>
      <c r="AS455" s="326" t="s">
        <v>1733</v>
      </c>
    </row>
    <row r="456" spans="1:45" ht="13.5" customHeight="1">
      <c r="A456" s="359"/>
      <c r="B456" s="359"/>
      <c r="C456" s="359"/>
      <c r="D456" s="359"/>
      <c r="E456" s="359"/>
      <c r="F456" s="359"/>
      <c r="G456" s="359"/>
      <c r="H456" s="359"/>
      <c r="I456" s="359"/>
      <c r="J456" s="359"/>
      <c r="K456" s="359"/>
      <c r="L456" s="359"/>
      <c r="M456" s="359"/>
      <c r="N456" s="359"/>
      <c r="O456" s="359"/>
      <c r="P456" s="359"/>
      <c r="Q456" s="359"/>
      <c r="R456" s="359"/>
      <c r="S456" s="359"/>
      <c r="T456" s="359"/>
      <c r="U456" s="359"/>
      <c r="V456" s="359"/>
      <c r="W456" s="359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  <c r="AK456" s="358"/>
      <c r="AO456" s="323" t="s">
        <v>1510</v>
      </c>
      <c r="AP456" s="323"/>
      <c r="AQ456" s="323"/>
      <c r="AR456" s="327" t="s">
        <v>2158</v>
      </c>
      <c r="AS456" s="326" t="s">
        <v>1733</v>
      </c>
    </row>
    <row r="457" spans="1:45" ht="13.5" customHeight="1">
      <c r="A457" s="359"/>
      <c r="B457" s="359"/>
      <c r="C457" s="359"/>
      <c r="D457" s="359"/>
      <c r="E457" s="359"/>
      <c r="F457" s="359"/>
      <c r="G457" s="359"/>
      <c r="H457" s="359"/>
      <c r="I457" s="359"/>
      <c r="J457" s="359"/>
      <c r="K457" s="359"/>
      <c r="L457" s="359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  <c r="AK457" s="358"/>
      <c r="AO457" s="323" t="s">
        <v>1511</v>
      </c>
      <c r="AP457" s="323"/>
      <c r="AQ457" s="323"/>
      <c r="AR457" s="327" t="s">
        <v>2159</v>
      </c>
      <c r="AS457" s="326" t="s">
        <v>1733</v>
      </c>
    </row>
    <row r="458" spans="1:45" ht="13.5" customHeight="1">
      <c r="A458" s="359"/>
      <c r="B458" s="359"/>
      <c r="C458" s="359"/>
      <c r="D458" s="359"/>
      <c r="E458" s="359"/>
      <c r="F458" s="359"/>
      <c r="G458" s="359"/>
      <c r="H458" s="359"/>
      <c r="I458" s="359"/>
      <c r="J458" s="359"/>
      <c r="K458" s="359"/>
      <c r="L458" s="359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  <c r="AK458" s="358"/>
      <c r="AO458" s="323" t="s">
        <v>1512</v>
      </c>
      <c r="AP458" s="323"/>
      <c r="AQ458" s="323"/>
      <c r="AR458" s="327" t="s">
        <v>2160</v>
      </c>
      <c r="AS458" s="326" t="s">
        <v>1733</v>
      </c>
    </row>
    <row r="459" spans="1:45" ht="13.5" customHeight="1">
      <c r="A459" s="359"/>
      <c r="B459" s="359"/>
      <c r="C459" s="359"/>
      <c r="D459" s="359"/>
      <c r="E459" s="359"/>
      <c r="F459" s="359"/>
      <c r="G459" s="359"/>
      <c r="H459" s="359"/>
      <c r="I459" s="359"/>
      <c r="J459" s="359"/>
      <c r="K459" s="359"/>
      <c r="L459" s="359"/>
      <c r="M459" s="359"/>
      <c r="N459" s="359"/>
      <c r="O459" s="359"/>
      <c r="P459" s="359"/>
      <c r="Q459" s="359"/>
      <c r="R459" s="359"/>
      <c r="S459" s="359"/>
      <c r="T459" s="359"/>
      <c r="U459" s="359"/>
      <c r="V459" s="359"/>
      <c r="W459" s="359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  <c r="AK459" s="358"/>
      <c r="AO459" s="323" t="s">
        <v>1513</v>
      </c>
      <c r="AP459" s="323"/>
      <c r="AQ459" s="323"/>
      <c r="AR459" s="327" t="s">
        <v>2161</v>
      </c>
      <c r="AS459" s="326" t="s">
        <v>1733</v>
      </c>
    </row>
    <row r="460" spans="1:45" ht="13.5" customHeight="1">
      <c r="A460" s="359"/>
      <c r="B460" s="359"/>
      <c r="C460" s="359"/>
      <c r="D460" s="359"/>
      <c r="E460" s="359"/>
      <c r="F460" s="359"/>
      <c r="G460" s="359"/>
      <c r="H460" s="359"/>
      <c r="I460" s="359"/>
      <c r="J460" s="359"/>
      <c r="K460" s="359"/>
      <c r="L460" s="359"/>
      <c r="M460" s="359"/>
      <c r="N460" s="359"/>
      <c r="O460" s="359"/>
      <c r="P460" s="359"/>
      <c r="Q460" s="359"/>
      <c r="R460" s="359"/>
      <c r="S460" s="359"/>
      <c r="T460" s="359"/>
      <c r="U460" s="359"/>
      <c r="V460" s="359"/>
      <c r="W460" s="359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  <c r="AK460" s="358"/>
      <c r="AO460" s="323" t="s">
        <v>1514</v>
      </c>
      <c r="AP460" s="323"/>
      <c r="AQ460" s="323"/>
      <c r="AR460" s="327" t="s">
        <v>2162</v>
      </c>
      <c r="AS460" s="326" t="s">
        <v>1733</v>
      </c>
    </row>
    <row r="461" spans="1:45" ht="13.5" customHeight="1">
      <c r="A461" s="359"/>
      <c r="B461" s="359"/>
      <c r="C461" s="359"/>
      <c r="D461" s="359"/>
      <c r="E461" s="359"/>
      <c r="F461" s="359"/>
      <c r="G461" s="359"/>
      <c r="H461" s="359"/>
      <c r="I461" s="359"/>
      <c r="J461" s="359"/>
      <c r="K461" s="359"/>
      <c r="L461" s="359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  <c r="AK461" s="358"/>
      <c r="AO461" s="323" t="s">
        <v>1515</v>
      </c>
      <c r="AP461" s="323"/>
      <c r="AQ461" s="323"/>
      <c r="AR461" s="327" t="s">
        <v>2163</v>
      </c>
      <c r="AS461" s="326" t="s">
        <v>1733</v>
      </c>
    </row>
    <row r="462" spans="1:45" ht="13.5" customHeight="1">
      <c r="A462" s="359"/>
      <c r="B462" s="359"/>
      <c r="C462" s="359"/>
      <c r="D462" s="359"/>
      <c r="E462" s="359"/>
      <c r="F462" s="359"/>
      <c r="G462" s="359"/>
      <c r="H462" s="359"/>
      <c r="I462" s="359"/>
      <c r="J462" s="359"/>
      <c r="K462" s="359"/>
      <c r="L462" s="359"/>
      <c r="M462" s="359"/>
      <c r="N462" s="359"/>
      <c r="O462" s="359"/>
      <c r="P462" s="359"/>
      <c r="Q462" s="359"/>
      <c r="R462" s="359"/>
      <c r="S462" s="359"/>
      <c r="T462" s="359"/>
      <c r="U462" s="359"/>
      <c r="V462" s="359"/>
      <c r="W462" s="359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O462" s="323" t="s">
        <v>1516</v>
      </c>
      <c r="AP462" s="323"/>
      <c r="AQ462" s="323"/>
      <c r="AR462" s="327" t="s">
        <v>2164</v>
      </c>
      <c r="AS462" s="326" t="s">
        <v>1733</v>
      </c>
    </row>
    <row r="463" spans="1:45" ht="13.5" customHeight="1">
      <c r="A463" s="359"/>
      <c r="B463" s="359"/>
      <c r="C463" s="359"/>
      <c r="D463" s="359"/>
      <c r="E463" s="359"/>
      <c r="F463" s="359"/>
      <c r="G463" s="359"/>
      <c r="H463" s="359"/>
      <c r="I463" s="359"/>
      <c r="J463" s="359"/>
      <c r="K463" s="359"/>
      <c r="L463" s="359"/>
      <c r="M463" s="359"/>
      <c r="N463" s="359"/>
      <c r="O463" s="359"/>
      <c r="P463" s="359"/>
      <c r="Q463" s="359"/>
      <c r="R463" s="359"/>
      <c r="S463" s="359"/>
      <c r="T463" s="359"/>
      <c r="U463" s="359"/>
      <c r="V463" s="359"/>
      <c r="W463" s="359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  <c r="AK463" s="358"/>
      <c r="AO463" s="323" t="s">
        <v>1517</v>
      </c>
      <c r="AP463" s="323"/>
      <c r="AQ463" s="323"/>
      <c r="AR463" s="327" t="s">
        <v>2165</v>
      </c>
      <c r="AS463" s="326" t="s">
        <v>1733</v>
      </c>
    </row>
    <row r="464" spans="1:45" ht="13.5" customHeight="1">
      <c r="A464" s="359"/>
      <c r="B464" s="359"/>
      <c r="C464" s="359"/>
      <c r="D464" s="359"/>
      <c r="E464" s="359"/>
      <c r="F464" s="359"/>
      <c r="G464" s="359"/>
      <c r="H464" s="359"/>
      <c r="I464" s="359"/>
      <c r="J464" s="359"/>
      <c r="K464" s="359"/>
      <c r="L464" s="359"/>
      <c r="M464" s="359"/>
      <c r="N464" s="359"/>
      <c r="O464" s="359"/>
      <c r="P464" s="359"/>
      <c r="Q464" s="359"/>
      <c r="R464" s="359"/>
      <c r="S464" s="359"/>
      <c r="T464" s="359"/>
      <c r="U464" s="359"/>
      <c r="V464" s="359"/>
      <c r="W464" s="359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O464" s="323" t="s">
        <v>1518</v>
      </c>
      <c r="AP464" s="323"/>
      <c r="AQ464" s="323"/>
      <c r="AR464" s="327" t="s">
        <v>2166</v>
      </c>
      <c r="AS464" s="326" t="s">
        <v>1733</v>
      </c>
    </row>
    <row r="465" spans="1:45" ht="13.5" customHeight="1">
      <c r="A465" s="359"/>
      <c r="B465" s="359"/>
      <c r="C465" s="359"/>
      <c r="D465" s="359"/>
      <c r="E465" s="359"/>
      <c r="F465" s="359"/>
      <c r="G465" s="359"/>
      <c r="H465" s="359"/>
      <c r="I465" s="359"/>
      <c r="J465" s="359"/>
      <c r="K465" s="359"/>
      <c r="L465" s="359"/>
      <c r="M465" s="359"/>
      <c r="N465" s="359"/>
      <c r="O465" s="359"/>
      <c r="P465" s="359"/>
      <c r="Q465" s="359"/>
      <c r="R465" s="359"/>
      <c r="S465" s="359"/>
      <c r="T465" s="359"/>
      <c r="U465" s="359"/>
      <c r="V465" s="359"/>
      <c r="W465" s="359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  <c r="AK465" s="358"/>
      <c r="AO465" s="323" t="s">
        <v>1519</v>
      </c>
      <c r="AP465" s="323"/>
      <c r="AQ465" s="323"/>
      <c r="AR465" s="327" t="s">
        <v>2167</v>
      </c>
      <c r="AS465" s="326" t="s">
        <v>1733</v>
      </c>
    </row>
    <row r="466" spans="1:45" ht="13.5" customHeight="1">
      <c r="A466" s="359"/>
      <c r="B466" s="359"/>
      <c r="C466" s="359"/>
      <c r="D466" s="359"/>
      <c r="E466" s="359"/>
      <c r="F466" s="359"/>
      <c r="G466" s="359"/>
      <c r="H466" s="359"/>
      <c r="I466" s="359"/>
      <c r="J466" s="359"/>
      <c r="K466" s="359"/>
      <c r="L466" s="359"/>
      <c r="M466" s="359"/>
      <c r="N466" s="359"/>
      <c r="O466" s="359"/>
      <c r="P466" s="359"/>
      <c r="Q466" s="359"/>
      <c r="R466" s="359"/>
      <c r="S466" s="359"/>
      <c r="T466" s="359"/>
      <c r="U466" s="359"/>
      <c r="V466" s="359"/>
      <c r="W466" s="359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O466" s="323" t="s">
        <v>1520</v>
      </c>
      <c r="AP466" s="323"/>
      <c r="AQ466" s="323"/>
      <c r="AR466" s="327" t="s">
        <v>2168</v>
      </c>
      <c r="AS466" s="326" t="s">
        <v>1733</v>
      </c>
    </row>
    <row r="467" spans="1:45" ht="13.5" customHeight="1">
      <c r="A467" s="359"/>
      <c r="B467" s="359"/>
      <c r="C467" s="359"/>
      <c r="D467" s="359"/>
      <c r="E467" s="359"/>
      <c r="F467" s="359"/>
      <c r="G467" s="359"/>
      <c r="H467" s="359"/>
      <c r="I467" s="359"/>
      <c r="J467" s="359"/>
      <c r="K467" s="359"/>
      <c r="L467" s="359"/>
      <c r="M467" s="359"/>
      <c r="N467" s="359"/>
      <c r="O467" s="359"/>
      <c r="P467" s="359"/>
      <c r="Q467" s="359"/>
      <c r="R467" s="359"/>
      <c r="S467" s="359"/>
      <c r="T467" s="359"/>
      <c r="U467" s="359"/>
      <c r="V467" s="359"/>
      <c r="W467" s="359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  <c r="AK467" s="358"/>
      <c r="AO467" s="323" t="s">
        <v>1521</v>
      </c>
      <c r="AP467" s="323"/>
      <c r="AQ467" s="323"/>
      <c r="AR467" s="327" t="s">
        <v>2169</v>
      </c>
      <c r="AS467" s="326" t="s">
        <v>1733</v>
      </c>
    </row>
    <row r="468" spans="1:45" ht="13.5" customHeight="1">
      <c r="A468" s="359"/>
      <c r="B468" s="359"/>
      <c r="C468" s="359"/>
      <c r="D468" s="359"/>
      <c r="E468" s="359"/>
      <c r="F468" s="359"/>
      <c r="G468" s="359"/>
      <c r="H468" s="359"/>
      <c r="I468" s="359"/>
      <c r="J468" s="359"/>
      <c r="K468" s="359"/>
      <c r="L468" s="359"/>
      <c r="M468" s="359"/>
      <c r="N468" s="359"/>
      <c r="O468" s="359"/>
      <c r="P468" s="359"/>
      <c r="Q468" s="359"/>
      <c r="R468" s="359"/>
      <c r="S468" s="359"/>
      <c r="T468" s="359"/>
      <c r="U468" s="359"/>
      <c r="V468" s="359"/>
      <c r="W468" s="359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  <c r="AK468" s="358"/>
      <c r="AO468" s="323" t="s">
        <v>1522</v>
      </c>
      <c r="AP468" s="323"/>
      <c r="AQ468" s="323"/>
      <c r="AR468" s="327" t="s">
        <v>2170</v>
      </c>
      <c r="AS468" s="326" t="s">
        <v>1733</v>
      </c>
    </row>
    <row r="469" spans="1:45" ht="13.5" customHeight="1">
      <c r="A469" s="359"/>
      <c r="B469" s="359"/>
      <c r="C469" s="359"/>
      <c r="D469" s="359"/>
      <c r="E469" s="359"/>
      <c r="F469" s="359"/>
      <c r="G469" s="359"/>
      <c r="H469" s="359"/>
      <c r="I469" s="359"/>
      <c r="J469" s="359"/>
      <c r="K469" s="359"/>
      <c r="L469" s="359"/>
      <c r="M469" s="359"/>
      <c r="N469" s="359"/>
      <c r="O469" s="359"/>
      <c r="P469" s="359"/>
      <c r="Q469" s="359"/>
      <c r="R469" s="359"/>
      <c r="S469" s="359"/>
      <c r="T469" s="359"/>
      <c r="U469" s="359"/>
      <c r="V469" s="359"/>
      <c r="W469" s="359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  <c r="AK469" s="358"/>
      <c r="AO469" s="323" t="s">
        <v>1523</v>
      </c>
      <c r="AP469" s="323"/>
      <c r="AQ469" s="323"/>
      <c r="AR469" s="327" t="s">
        <v>2171</v>
      </c>
      <c r="AS469" s="326" t="s">
        <v>1733</v>
      </c>
    </row>
    <row r="470" spans="1:45" ht="13.5" customHeight="1">
      <c r="A470" s="359"/>
      <c r="B470" s="359"/>
      <c r="C470" s="359"/>
      <c r="D470" s="359"/>
      <c r="E470" s="359"/>
      <c r="F470" s="359"/>
      <c r="G470" s="359"/>
      <c r="H470" s="359"/>
      <c r="I470" s="359"/>
      <c r="J470" s="359"/>
      <c r="K470" s="359"/>
      <c r="L470" s="359"/>
      <c r="M470" s="359"/>
      <c r="N470" s="359"/>
      <c r="O470" s="359"/>
      <c r="P470" s="359"/>
      <c r="Q470" s="359"/>
      <c r="R470" s="359"/>
      <c r="S470" s="359"/>
      <c r="T470" s="359"/>
      <c r="U470" s="359"/>
      <c r="V470" s="359"/>
      <c r="W470" s="359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  <c r="AK470" s="358"/>
      <c r="AO470" s="323" t="s">
        <v>1524</v>
      </c>
      <c r="AP470" s="323"/>
      <c r="AQ470" s="323"/>
      <c r="AR470" s="327" t="s">
        <v>2172</v>
      </c>
      <c r="AS470" s="326" t="s">
        <v>1733</v>
      </c>
    </row>
    <row r="471" spans="1:45" ht="13.5" customHeight="1">
      <c r="A471" s="359"/>
      <c r="B471" s="359"/>
      <c r="C471" s="359"/>
      <c r="D471" s="359"/>
      <c r="E471" s="359"/>
      <c r="F471" s="359"/>
      <c r="G471" s="359"/>
      <c r="H471" s="359"/>
      <c r="I471" s="359"/>
      <c r="J471" s="359"/>
      <c r="K471" s="359"/>
      <c r="L471" s="359"/>
      <c r="M471" s="359"/>
      <c r="N471" s="359"/>
      <c r="O471" s="359"/>
      <c r="P471" s="359"/>
      <c r="Q471" s="359"/>
      <c r="R471" s="359"/>
      <c r="S471" s="359"/>
      <c r="T471" s="359"/>
      <c r="U471" s="359"/>
      <c r="V471" s="359"/>
      <c r="W471" s="359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  <c r="AK471" s="358"/>
      <c r="AO471" s="323" t="s">
        <v>1525</v>
      </c>
      <c r="AP471" s="323"/>
      <c r="AQ471" s="323"/>
      <c r="AR471" s="327" t="s">
        <v>2173</v>
      </c>
      <c r="AS471" s="326" t="s">
        <v>1733</v>
      </c>
    </row>
    <row r="472" spans="1:45" ht="13.5" customHeight="1">
      <c r="A472" s="359"/>
      <c r="B472" s="359"/>
      <c r="C472" s="359"/>
      <c r="D472" s="359"/>
      <c r="E472" s="359"/>
      <c r="F472" s="359"/>
      <c r="G472" s="359"/>
      <c r="H472" s="359"/>
      <c r="I472" s="359"/>
      <c r="J472" s="359"/>
      <c r="K472" s="359"/>
      <c r="L472" s="359"/>
      <c r="M472" s="359"/>
      <c r="N472" s="359"/>
      <c r="O472" s="359"/>
      <c r="P472" s="359"/>
      <c r="Q472" s="359"/>
      <c r="R472" s="359"/>
      <c r="S472" s="359"/>
      <c r="T472" s="359"/>
      <c r="U472" s="359"/>
      <c r="V472" s="359"/>
      <c r="W472" s="359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  <c r="AK472" s="358"/>
      <c r="AO472" s="323" t="s">
        <v>1526</v>
      </c>
      <c r="AP472" s="323"/>
      <c r="AQ472" s="323"/>
      <c r="AR472" s="327" t="s">
        <v>2174</v>
      </c>
      <c r="AS472" s="326" t="s">
        <v>1733</v>
      </c>
    </row>
    <row r="473" spans="1:45" ht="13.5" customHeight="1">
      <c r="A473" s="359"/>
      <c r="B473" s="359"/>
      <c r="C473" s="359"/>
      <c r="D473" s="359"/>
      <c r="E473" s="359"/>
      <c r="F473" s="359"/>
      <c r="G473" s="359"/>
      <c r="H473" s="359"/>
      <c r="I473" s="359"/>
      <c r="J473" s="359"/>
      <c r="K473" s="359"/>
      <c r="L473" s="359"/>
      <c r="M473" s="359"/>
      <c r="N473" s="359"/>
      <c r="O473" s="359"/>
      <c r="P473" s="359"/>
      <c r="Q473" s="359"/>
      <c r="R473" s="359"/>
      <c r="S473" s="359"/>
      <c r="T473" s="359"/>
      <c r="U473" s="359"/>
      <c r="V473" s="359"/>
      <c r="W473" s="359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  <c r="AK473" s="358"/>
      <c r="AO473" s="323" t="s">
        <v>1527</v>
      </c>
      <c r="AP473" s="323"/>
      <c r="AQ473" s="323"/>
      <c r="AR473" s="327" t="s">
        <v>2175</v>
      </c>
      <c r="AS473" s="326" t="s">
        <v>1733</v>
      </c>
    </row>
    <row r="474" spans="1:45" ht="13.5" customHeight="1">
      <c r="A474" s="359"/>
      <c r="B474" s="359"/>
      <c r="C474" s="359"/>
      <c r="D474" s="359"/>
      <c r="E474" s="359"/>
      <c r="F474" s="359"/>
      <c r="G474" s="359"/>
      <c r="H474" s="359"/>
      <c r="I474" s="359"/>
      <c r="J474" s="359"/>
      <c r="K474" s="359"/>
      <c r="L474" s="359"/>
      <c r="M474" s="359"/>
      <c r="N474" s="359"/>
      <c r="O474" s="359"/>
      <c r="P474" s="359"/>
      <c r="Q474" s="359"/>
      <c r="R474" s="359"/>
      <c r="S474" s="359"/>
      <c r="T474" s="359"/>
      <c r="U474" s="359"/>
      <c r="V474" s="359"/>
      <c r="W474" s="359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  <c r="AK474" s="358"/>
      <c r="AO474" s="323" t="s">
        <v>1528</v>
      </c>
      <c r="AP474" s="323"/>
      <c r="AQ474" s="323"/>
      <c r="AR474" s="327" t="s">
        <v>2176</v>
      </c>
      <c r="AS474" s="326" t="s">
        <v>1733</v>
      </c>
    </row>
    <row r="475" spans="1:45" ht="13.5" customHeight="1">
      <c r="A475" s="359"/>
      <c r="B475" s="359"/>
      <c r="C475" s="359"/>
      <c r="D475" s="359"/>
      <c r="E475" s="359"/>
      <c r="F475" s="359"/>
      <c r="G475" s="359"/>
      <c r="H475" s="359"/>
      <c r="I475" s="359"/>
      <c r="J475" s="359"/>
      <c r="K475" s="359"/>
      <c r="L475" s="359"/>
      <c r="M475" s="359"/>
      <c r="N475" s="359"/>
      <c r="O475" s="359"/>
      <c r="P475" s="359"/>
      <c r="Q475" s="359"/>
      <c r="R475" s="359"/>
      <c r="S475" s="359"/>
      <c r="T475" s="359"/>
      <c r="U475" s="359"/>
      <c r="V475" s="359"/>
      <c r="W475" s="359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  <c r="AK475" s="358"/>
      <c r="AO475" s="323" t="s">
        <v>1529</v>
      </c>
      <c r="AP475" s="323"/>
      <c r="AQ475" s="323"/>
      <c r="AR475" s="327" t="s">
        <v>2177</v>
      </c>
      <c r="AS475" s="326" t="s">
        <v>1733</v>
      </c>
    </row>
    <row r="476" spans="1:45" ht="13.5" customHeight="1">
      <c r="A476" s="359"/>
      <c r="B476" s="359"/>
      <c r="C476" s="359"/>
      <c r="D476" s="359"/>
      <c r="E476" s="359"/>
      <c r="F476" s="359"/>
      <c r="G476" s="359"/>
      <c r="H476" s="359"/>
      <c r="I476" s="359"/>
      <c r="J476" s="359"/>
      <c r="K476" s="359"/>
      <c r="L476" s="359"/>
      <c r="M476" s="359"/>
      <c r="N476" s="359"/>
      <c r="O476" s="359"/>
      <c r="P476" s="359"/>
      <c r="Q476" s="359"/>
      <c r="R476" s="359"/>
      <c r="S476" s="359"/>
      <c r="T476" s="359"/>
      <c r="U476" s="359"/>
      <c r="V476" s="359"/>
      <c r="W476" s="359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  <c r="AK476" s="358"/>
      <c r="AO476" s="323" t="s">
        <v>1530</v>
      </c>
      <c r="AP476" s="323"/>
      <c r="AQ476" s="323"/>
      <c r="AR476" s="327" t="s">
        <v>2178</v>
      </c>
      <c r="AS476" s="326" t="s">
        <v>1733</v>
      </c>
    </row>
    <row r="477" spans="1:45" ht="13.5" customHeight="1">
      <c r="A477" s="359"/>
      <c r="B477" s="359"/>
      <c r="C477" s="359"/>
      <c r="D477" s="359"/>
      <c r="E477" s="359"/>
      <c r="F477" s="359"/>
      <c r="G477" s="359"/>
      <c r="H477" s="359"/>
      <c r="I477" s="359"/>
      <c r="J477" s="359"/>
      <c r="K477" s="359"/>
      <c r="L477" s="359"/>
      <c r="M477" s="359"/>
      <c r="N477" s="359"/>
      <c r="O477" s="359"/>
      <c r="P477" s="359"/>
      <c r="Q477" s="359"/>
      <c r="R477" s="359"/>
      <c r="S477" s="359"/>
      <c r="T477" s="359"/>
      <c r="U477" s="359"/>
      <c r="V477" s="359"/>
      <c r="W477" s="359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  <c r="AK477" s="358"/>
      <c r="AO477" s="323" t="s">
        <v>1531</v>
      </c>
      <c r="AP477" s="323"/>
      <c r="AQ477" s="323"/>
      <c r="AR477" s="327" t="s">
        <v>947</v>
      </c>
      <c r="AS477" s="326" t="s">
        <v>1827</v>
      </c>
    </row>
    <row r="478" spans="1:45" ht="13.5" customHeight="1">
      <c r="A478" s="359"/>
      <c r="B478" s="359"/>
      <c r="C478" s="359"/>
      <c r="D478" s="359"/>
      <c r="E478" s="359"/>
      <c r="F478" s="359"/>
      <c r="G478" s="359"/>
      <c r="H478" s="359"/>
      <c r="I478" s="359"/>
      <c r="J478" s="359"/>
      <c r="K478" s="359"/>
      <c r="L478" s="359"/>
      <c r="M478" s="359"/>
      <c r="N478" s="359"/>
      <c r="O478" s="359"/>
      <c r="P478" s="359"/>
      <c r="Q478" s="359"/>
      <c r="R478" s="359"/>
      <c r="S478" s="359"/>
      <c r="T478" s="359"/>
      <c r="U478" s="359"/>
      <c r="V478" s="359"/>
      <c r="W478" s="359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  <c r="AK478" s="358"/>
      <c r="AO478" s="323" t="s">
        <v>1532</v>
      </c>
      <c r="AP478" s="323"/>
      <c r="AQ478" s="323"/>
      <c r="AR478" s="327" t="s">
        <v>2179</v>
      </c>
      <c r="AS478" s="326" t="s">
        <v>1733</v>
      </c>
    </row>
    <row r="479" spans="1:45" ht="13.5" customHeight="1">
      <c r="A479" s="359"/>
      <c r="B479" s="359"/>
      <c r="C479" s="359"/>
      <c r="D479" s="359"/>
      <c r="E479" s="359"/>
      <c r="F479" s="359"/>
      <c r="G479" s="359"/>
      <c r="H479" s="359"/>
      <c r="I479" s="359"/>
      <c r="J479" s="359"/>
      <c r="K479" s="359"/>
      <c r="L479" s="359"/>
      <c r="M479" s="359"/>
      <c r="N479" s="359"/>
      <c r="O479" s="359"/>
      <c r="P479" s="359"/>
      <c r="Q479" s="359"/>
      <c r="R479" s="359"/>
      <c r="S479" s="359"/>
      <c r="T479" s="359"/>
      <c r="U479" s="359"/>
      <c r="V479" s="359"/>
      <c r="W479" s="359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  <c r="AK479" s="358"/>
      <c r="AO479" s="323" t="s">
        <v>1533</v>
      </c>
      <c r="AP479" s="323"/>
      <c r="AQ479" s="323"/>
      <c r="AR479" s="327" t="s">
        <v>2180</v>
      </c>
      <c r="AS479" s="326" t="s">
        <v>1733</v>
      </c>
    </row>
    <row r="480" spans="1:45" ht="13.5" customHeight="1">
      <c r="A480" s="359"/>
      <c r="B480" s="359"/>
      <c r="C480" s="359"/>
      <c r="D480" s="359"/>
      <c r="E480" s="359"/>
      <c r="F480" s="359"/>
      <c r="G480" s="359"/>
      <c r="H480" s="359"/>
      <c r="I480" s="359"/>
      <c r="J480" s="359"/>
      <c r="K480" s="359"/>
      <c r="L480" s="359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  <c r="AK480" s="358"/>
      <c r="AO480" s="323" t="s">
        <v>1534</v>
      </c>
      <c r="AP480" s="323"/>
      <c r="AQ480" s="323"/>
      <c r="AR480" s="327" t="s">
        <v>2181</v>
      </c>
      <c r="AS480" s="326" t="s">
        <v>1733</v>
      </c>
    </row>
    <row r="481" spans="1:45" ht="13.5" customHeight="1">
      <c r="A481" s="359"/>
      <c r="B481" s="359"/>
      <c r="C481" s="359"/>
      <c r="D481" s="359"/>
      <c r="E481" s="359"/>
      <c r="F481" s="359"/>
      <c r="G481" s="359"/>
      <c r="H481" s="359"/>
      <c r="I481" s="359"/>
      <c r="J481" s="359"/>
      <c r="K481" s="359"/>
      <c r="L481" s="359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  <c r="AK481" s="358"/>
      <c r="AO481" s="323" t="s">
        <v>1535</v>
      </c>
      <c r="AP481" s="323"/>
      <c r="AQ481" s="323"/>
      <c r="AR481" s="327" t="s">
        <v>2182</v>
      </c>
      <c r="AS481" s="326" t="s">
        <v>1733</v>
      </c>
    </row>
    <row r="482" spans="1:45" ht="13.5" customHeight="1">
      <c r="A482" s="359"/>
      <c r="B482" s="359"/>
      <c r="C482" s="359"/>
      <c r="D482" s="359"/>
      <c r="E482" s="359"/>
      <c r="F482" s="359"/>
      <c r="G482" s="359"/>
      <c r="H482" s="359"/>
      <c r="I482" s="359"/>
      <c r="J482" s="359"/>
      <c r="K482" s="359"/>
      <c r="L482" s="359"/>
      <c r="M482" s="359"/>
      <c r="N482" s="359"/>
      <c r="O482" s="359"/>
      <c r="P482" s="359"/>
      <c r="Q482" s="359"/>
      <c r="R482" s="359"/>
      <c r="S482" s="359"/>
      <c r="T482" s="359"/>
      <c r="U482" s="359"/>
      <c r="V482" s="359"/>
      <c r="W482" s="359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  <c r="AK482" s="358"/>
      <c r="AO482" s="323" t="s">
        <v>1536</v>
      </c>
      <c r="AP482" s="323"/>
      <c r="AQ482" s="323"/>
      <c r="AR482" s="327" t="s">
        <v>2183</v>
      </c>
      <c r="AS482" s="326" t="s">
        <v>1733</v>
      </c>
    </row>
    <row r="483" spans="1:45" ht="13.5" customHeight="1">
      <c r="A483" s="359"/>
      <c r="B483" s="359"/>
      <c r="C483" s="359"/>
      <c r="D483" s="359"/>
      <c r="E483" s="359"/>
      <c r="F483" s="359"/>
      <c r="G483" s="359"/>
      <c r="H483" s="359"/>
      <c r="I483" s="359"/>
      <c r="J483" s="359"/>
      <c r="K483" s="359"/>
      <c r="L483" s="359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  <c r="AK483" s="358"/>
      <c r="AO483" s="323" t="s">
        <v>1537</v>
      </c>
      <c r="AP483" s="323"/>
      <c r="AQ483" s="323"/>
      <c r="AR483" s="327" t="s">
        <v>2184</v>
      </c>
      <c r="AS483" s="326" t="s">
        <v>1733</v>
      </c>
    </row>
    <row r="484" spans="1:45" ht="13.5" customHeight="1">
      <c r="A484" s="359"/>
      <c r="B484" s="359"/>
      <c r="C484" s="359"/>
      <c r="D484" s="359"/>
      <c r="E484" s="359"/>
      <c r="F484" s="359"/>
      <c r="G484" s="359"/>
      <c r="H484" s="359"/>
      <c r="I484" s="359"/>
      <c r="J484" s="359"/>
      <c r="K484" s="359"/>
      <c r="L484" s="359"/>
      <c r="M484" s="359"/>
      <c r="N484" s="359"/>
      <c r="O484" s="359"/>
      <c r="P484" s="359"/>
      <c r="Q484" s="359"/>
      <c r="R484" s="359"/>
      <c r="S484" s="359"/>
      <c r="T484" s="359"/>
      <c r="U484" s="359"/>
      <c r="V484" s="359"/>
      <c r="W484" s="359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  <c r="AK484" s="358"/>
      <c r="AO484" s="323" t="s">
        <v>1538</v>
      </c>
      <c r="AP484" s="323"/>
      <c r="AQ484" s="323"/>
      <c r="AR484" s="327" t="s">
        <v>2185</v>
      </c>
      <c r="AS484" s="326" t="s">
        <v>1733</v>
      </c>
    </row>
    <row r="485" spans="1:45" ht="13.5" customHeight="1">
      <c r="A485" s="359"/>
      <c r="B485" s="359"/>
      <c r="C485" s="359"/>
      <c r="D485" s="359"/>
      <c r="E485" s="359"/>
      <c r="F485" s="359"/>
      <c r="G485" s="359"/>
      <c r="H485" s="359"/>
      <c r="I485" s="359"/>
      <c r="J485" s="359"/>
      <c r="K485" s="359"/>
      <c r="L485" s="359"/>
      <c r="M485" s="359"/>
      <c r="N485" s="359"/>
      <c r="O485" s="359"/>
      <c r="P485" s="359"/>
      <c r="Q485" s="359"/>
      <c r="R485" s="359"/>
      <c r="S485" s="359"/>
      <c r="T485" s="359"/>
      <c r="U485" s="359"/>
      <c r="V485" s="359"/>
      <c r="W485" s="359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  <c r="AK485" s="358"/>
      <c r="AO485" s="323" t="s">
        <v>1539</v>
      </c>
      <c r="AP485" s="323"/>
      <c r="AQ485" s="323"/>
      <c r="AR485" s="327" t="s">
        <v>2186</v>
      </c>
      <c r="AS485" s="326" t="s">
        <v>1733</v>
      </c>
    </row>
    <row r="486" spans="1:45" ht="13.5" customHeight="1">
      <c r="A486" s="359"/>
      <c r="B486" s="359"/>
      <c r="C486" s="359"/>
      <c r="D486" s="359"/>
      <c r="E486" s="359"/>
      <c r="F486" s="359"/>
      <c r="G486" s="359"/>
      <c r="H486" s="359"/>
      <c r="I486" s="359"/>
      <c r="J486" s="359"/>
      <c r="K486" s="359"/>
      <c r="L486" s="359"/>
      <c r="M486" s="359"/>
      <c r="N486" s="359"/>
      <c r="O486" s="359"/>
      <c r="P486" s="359"/>
      <c r="Q486" s="359"/>
      <c r="R486" s="359"/>
      <c r="S486" s="359"/>
      <c r="T486" s="359"/>
      <c r="U486" s="359"/>
      <c r="V486" s="359"/>
      <c r="W486" s="359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  <c r="AK486" s="358"/>
      <c r="AO486" s="323" t="s">
        <v>1540</v>
      </c>
      <c r="AP486" s="323"/>
      <c r="AQ486" s="323"/>
      <c r="AR486" s="327" t="s">
        <v>2187</v>
      </c>
      <c r="AS486" s="326" t="s">
        <v>1733</v>
      </c>
    </row>
    <row r="487" spans="1:45" ht="13.5" customHeight="1">
      <c r="A487" s="359"/>
      <c r="B487" s="359"/>
      <c r="C487" s="359"/>
      <c r="D487" s="359"/>
      <c r="E487" s="359"/>
      <c r="F487" s="359"/>
      <c r="G487" s="359"/>
      <c r="H487" s="359"/>
      <c r="I487" s="359"/>
      <c r="J487" s="359"/>
      <c r="K487" s="359"/>
      <c r="L487" s="359"/>
      <c r="M487" s="359"/>
      <c r="N487" s="359"/>
      <c r="O487" s="359"/>
      <c r="P487" s="359"/>
      <c r="Q487" s="359"/>
      <c r="R487" s="359"/>
      <c r="S487" s="359"/>
      <c r="T487" s="359"/>
      <c r="U487" s="359"/>
      <c r="V487" s="359"/>
      <c r="W487" s="359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  <c r="AK487" s="358"/>
      <c r="AO487" s="323" t="s">
        <v>1541</v>
      </c>
      <c r="AP487" s="323"/>
      <c r="AQ487" s="323"/>
      <c r="AR487" s="327" t="s">
        <v>2188</v>
      </c>
      <c r="AS487" s="326" t="s">
        <v>1733</v>
      </c>
    </row>
    <row r="488" spans="1:45" ht="13.5" customHeight="1">
      <c r="A488" s="359"/>
      <c r="B488" s="359"/>
      <c r="C488" s="359"/>
      <c r="D488" s="359"/>
      <c r="E488" s="359"/>
      <c r="F488" s="359"/>
      <c r="G488" s="359"/>
      <c r="H488" s="359"/>
      <c r="I488" s="359"/>
      <c r="J488" s="359"/>
      <c r="K488" s="359"/>
      <c r="L488" s="359"/>
      <c r="M488" s="359"/>
      <c r="N488" s="359"/>
      <c r="O488" s="359"/>
      <c r="P488" s="359"/>
      <c r="Q488" s="359"/>
      <c r="R488" s="359"/>
      <c r="S488" s="359"/>
      <c r="T488" s="359"/>
      <c r="U488" s="359"/>
      <c r="V488" s="359"/>
      <c r="W488" s="359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  <c r="AI488" s="358"/>
      <c r="AJ488" s="358"/>
      <c r="AK488" s="358"/>
      <c r="AO488" s="323" t="s">
        <v>1542</v>
      </c>
      <c r="AP488" s="323"/>
      <c r="AQ488" s="323"/>
      <c r="AR488" s="327" t="s">
        <v>2189</v>
      </c>
      <c r="AS488" s="326" t="s">
        <v>1733</v>
      </c>
    </row>
    <row r="489" spans="1:45" ht="13.5" customHeight="1">
      <c r="A489" s="359"/>
      <c r="B489" s="359"/>
      <c r="C489" s="359"/>
      <c r="D489" s="359"/>
      <c r="E489" s="359"/>
      <c r="F489" s="359"/>
      <c r="G489" s="359"/>
      <c r="H489" s="359"/>
      <c r="I489" s="359"/>
      <c r="J489" s="359"/>
      <c r="K489" s="359"/>
      <c r="L489" s="359"/>
      <c r="M489" s="359"/>
      <c r="N489" s="359"/>
      <c r="O489" s="359"/>
      <c r="P489" s="359"/>
      <c r="Q489" s="359"/>
      <c r="R489" s="359"/>
      <c r="S489" s="359"/>
      <c r="T489" s="359"/>
      <c r="U489" s="359"/>
      <c r="V489" s="359"/>
      <c r="W489" s="359"/>
      <c r="X489" s="358"/>
      <c r="Y489" s="358"/>
      <c r="Z489" s="358"/>
      <c r="AA489" s="358"/>
      <c r="AB489" s="358"/>
      <c r="AC489" s="358"/>
      <c r="AD489" s="358"/>
      <c r="AE489" s="358"/>
      <c r="AF489" s="358"/>
      <c r="AG489" s="358"/>
      <c r="AH489" s="358"/>
      <c r="AI489" s="358"/>
      <c r="AJ489" s="358"/>
      <c r="AK489" s="358"/>
      <c r="AO489" s="323" t="s">
        <v>1543</v>
      </c>
      <c r="AP489" s="323"/>
      <c r="AQ489" s="323"/>
      <c r="AR489" s="327" t="s">
        <v>2190</v>
      </c>
      <c r="AS489" s="326" t="s">
        <v>1733</v>
      </c>
    </row>
    <row r="490" spans="1:45" ht="13.5" customHeight="1">
      <c r="A490" s="359"/>
      <c r="B490" s="359"/>
      <c r="C490" s="359"/>
      <c r="D490" s="359"/>
      <c r="E490" s="359"/>
      <c r="F490" s="359"/>
      <c r="G490" s="359"/>
      <c r="H490" s="359"/>
      <c r="I490" s="359"/>
      <c r="J490" s="359"/>
      <c r="K490" s="359"/>
      <c r="L490" s="359"/>
      <c r="M490" s="359"/>
      <c r="N490" s="359"/>
      <c r="O490" s="359"/>
      <c r="P490" s="359"/>
      <c r="Q490" s="359"/>
      <c r="R490" s="359"/>
      <c r="S490" s="359"/>
      <c r="T490" s="359"/>
      <c r="U490" s="359"/>
      <c r="V490" s="359"/>
      <c r="W490" s="359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  <c r="AI490" s="358"/>
      <c r="AJ490" s="358"/>
      <c r="AK490" s="358"/>
      <c r="AO490" s="323" t="s">
        <v>1544</v>
      </c>
      <c r="AP490" s="323"/>
      <c r="AQ490" s="323"/>
      <c r="AR490" s="327" t="s">
        <v>2191</v>
      </c>
      <c r="AS490" s="326" t="s">
        <v>1733</v>
      </c>
    </row>
    <row r="491" spans="1:45" ht="13.5" customHeight="1">
      <c r="A491" s="359"/>
      <c r="B491" s="359"/>
      <c r="C491" s="359"/>
      <c r="D491" s="359"/>
      <c r="E491" s="359"/>
      <c r="F491" s="359"/>
      <c r="G491" s="359"/>
      <c r="H491" s="359"/>
      <c r="I491" s="359"/>
      <c r="J491" s="359"/>
      <c r="K491" s="359"/>
      <c r="L491" s="359"/>
      <c r="M491" s="359"/>
      <c r="N491" s="359"/>
      <c r="O491" s="359"/>
      <c r="P491" s="359"/>
      <c r="Q491" s="359"/>
      <c r="R491" s="359"/>
      <c r="S491" s="359"/>
      <c r="T491" s="359"/>
      <c r="U491" s="359"/>
      <c r="V491" s="359"/>
      <c r="W491" s="359"/>
      <c r="X491" s="358"/>
      <c r="Y491" s="358"/>
      <c r="Z491" s="358"/>
      <c r="AA491" s="358"/>
      <c r="AB491" s="358"/>
      <c r="AC491" s="358"/>
      <c r="AD491" s="358"/>
      <c r="AE491" s="358"/>
      <c r="AF491" s="358"/>
      <c r="AG491" s="358"/>
      <c r="AH491" s="358"/>
      <c r="AI491" s="358"/>
      <c r="AJ491" s="358"/>
      <c r="AK491" s="358"/>
      <c r="AO491" s="323" t="s">
        <v>1545</v>
      </c>
      <c r="AP491" s="323"/>
      <c r="AQ491" s="323"/>
      <c r="AR491" s="327" t="s">
        <v>2192</v>
      </c>
      <c r="AS491" s="326" t="s">
        <v>1733</v>
      </c>
    </row>
    <row r="492" spans="1:45" ht="13.5" customHeight="1">
      <c r="A492" s="359"/>
      <c r="B492" s="359"/>
      <c r="C492" s="359"/>
      <c r="D492" s="359"/>
      <c r="E492" s="359"/>
      <c r="F492" s="359"/>
      <c r="G492" s="359"/>
      <c r="H492" s="359"/>
      <c r="I492" s="359"/>
      <c r="J492" s="359"/>
      <c r="K492" s="359"/>
      <c r="L492" s="359"/>
      <c r="M492" s="359"/>
      <c r="N492" s="359"/>
      <c r="O492" s="359"/>
      <c r="P492" s="359"/>
      <c r="Q492" s="359"/>
      <c r="R492" s="359"/>
      <c r="S492" s="359"/>
      <c r="T492" s="359"/>
      <c r="U492" s="359"/>
      <c r="V492" s="359"/>
      <c r="W492" s="359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  <c r="AI492" s="358"/>
      <c r="AJ492" s="358"/>
      <c r="AK492" s="358"/>
      <c r="AO492" s="323" t="s">
        <v>1546</v>
      </c>
      <c r="AP492" s="323"/>
      <c r="AQ492" s="323"/>
      <c r="AR492" s="327" t="s">
        <v>2193</v>
      </c>
      <c r="AS492" s="326" t="s">
        <v>1733</v>
      </c>
    </row>
    <row r="493" spans="1:45" ht="13.5" customHeight="1">
      <c r="A493" s="359"/>
      <c r="B493" s="359"/>
      <c r="C493" s="359"/>
      <c r="D493" s="359"/>
      <c r="E493" s="359"/>
      <c r="F493" s="359"/>
      <c r="G493" s="359"/>
      <c r="H493" s="359"/>
      <c r="I493" s="359"/>
      <c r="J493" s="359"/>
      <c r="K493" s="359"/>
      <c r="L493" s="359"/>
      <c r="M493" s="359"/>
      <c r="N493" s="359"/>
      <c r="O493" s="359"/>
      <c r="P493" s="359"/>
      <c r="Q493" s="359"/>
      <c r="R493" s="359"/>
      <c r="S493" s="359"/>
      <c r="T493" s="359"/>
      <c r="U493" s="359"/>
      <c r="V493" s="359"/>
      <c r="W493" s="359"/>
      <c r="X493" s="358"/>
      <c r="Y493" s="358"/>
      <c r="Z493" s="358"/>
      <c r="AA493" s="358"/>
      <c r="AB493" s="358"/>
      <c r="AC493" s="358"/>
      <c r="AD493" s="358"/>
      <c r="AE493" s="358"/>
      <c r="AF493" s="358"/>
      <c r="AG493" s="358"/>
      <c r="AH493" s="358"/>
      <c r="AI493" s="358"/>
      <c r="AJ493" s="358"/>
      <c r="AK493" s="358"/>
      <c r="AO493" s="323" t="s">
        <v>1547</v>
      </c>
      <c r="AP493" s="323"/>
      <c r="AQ493" s="323"/>
      <c r="AR493" s="327" t="s">
        <v>2194</v>
      </c>
      <c r="AS493" s="326" t="s">
        <v>1733</v>
      </c>
    </row>
    <row r="494" spans="1:45" ht="13.5" customHeight="1">
      <c r="A494" s="359"/>
      <c r="B494" s="359"/>
      <c r="C494" s="359"/>
      <c r="D494" s="359"/>
      <c r="E494" s="359"/>
      <c r="F494" s="359"/>
      <c r="G494" s="359"/>
      <c r="H494" s="359"/>
      <c r="I494" s="359"/>
      <c r="J494" s="359"/>
      <c r="K494" s="359"/>
      <c r="L494" s="359"/>
      <c r="M494" s="359"/>
      <c r="N494" s="359"/>
      <c r="O494" s="359"/>
      <c r="P494" s="359"/>
      <c r="Q494" s="359"/>
      <c r="R494" s="359"/>
      <c r="S494" s="359"/>
      <c r="T494" s="359"/>
      <c r="U494" s="359"/>
      <c r="V494" s="359"/>
      <c r="W494" s="359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  <c r="AI494" s="358"/>
      <c r="AJ494" s="358"/>
      <c r="AK494" s="358"/>
      <c r="AO494" s="323" t="s">
        <v>1548</v>
      </c>
      <c r="AP494" s="323"/>
      <c r="AQ494" s="323"/>
      <c r="AR494" s="327" t="s">
        <v>2195</v>
      </c>
      <c r="AS494" s="326" t="s">
        <v>1733</v>
      </c>
    </row>
    <row r="495" spans="1:45" ht="13.5" customHeight="1">
      <c r="A495" s="359"/>
      <c r="B495" s="359"/>
      <c r="C495" s="359"/>
      <c r="D495" s="359"/>
      <c r="E495" s="359"/>
      <c r="F495" s="359"/>
      <c r="G495" s="359"/>
      <c r="H495" s="359"/>
      <c r="I495" s="359"/>
      <c r="J495" s="359"/>
      <c r="K495" s="359"/>
      <c r="L495" s="359"/>
      <c r="M495" s="359"/>
      <c r="N495" s="359"/>
      <c r="O495" s="359"/>
      <c r="P495" s="359"/>
      <c r="Q495" s="359"/>
      <c r="R495" s="359"/>
      <c r="S495" s="359"/>
      <c r="T495" s="359"/>
      <c r="U495" s="359"/>
      <c r="V495" s="359"/>
      <c r="W495" s="359"/>
      <c r="X495" s="358"/>
      <c r="Y495" s="358"/>
      <c r="Z495" s="358"/>
      <c r="AA495" s="358"/>
      <c r="AB495" s="358"/>
      <c r="AC495" s="358"/>
      <c r="AD495" s="358"/>
      <c r="AE495" s="358"/>
      <c r="AF495" s="358"/>
      <c r="AG495" s="358"/>
      <c r="AH495" s="358"/>
      <c r="AI495" s="358"/>
      <c r="AJ495" s="358"/>
      <c r="AK495" s="358"/>
      <c r="AO495" s="323" t="s">
        <v>1549</v>
      </c>
      <c r="AP495" s="323"/>
      <c r="AQ495" s="323"/>
      <c r="AR495" s="327" t="s">
        <v>2196</v>
      </c>
      <c r="AS495" s="326" t="s">
        <v>1739</v>
      </c>
    </row>
    <row r="496" spans="1:45" ht="13.5" customHeight="1">
      <c r="A496" s="359"/>
      <c r="B496" s="359"/>
      <c r="C496" s="359"/>
      <c r="D496" s="359"/>
      <c r="E496" s="359"/>
      <c r="F496" s="359"/>
      <c r="G496" s="359"/>
      <c r="H496" s="359"/>
      <c r="I496" s="359"/>
      <c r="J496" s="359"/>
      <c r="K496" s="359"/>
      <c r="L496" s="359"/>
      <c r="M496" s="359"/>
      <c r="N496" s="359"/>
      <c r="O496" s="359"/>
      <c r="P496" s="359"/>
      <c r="Q496" s="359"/>
      <c r="R496" s="359"/>
      <c r="S496" s="359"/>
      <c r="T496" s="359"/>
      <c r="U496" s="359"/>
      <c r="V496" s="359"/>
      <c r="W496" s="359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  <c r="AI496" s="358"/>
      <c r="AJ496" s="358"/>
      <c r="AK496" s="358"/>
      <c r="AO496" s="323" t="s">
        <v>1550</v>
      </c>
      <c r="AP496" s="323"/>
      <c r="AQ496" s="323"/>
      <c r="AR496" s="327" t="s">
        <v>2197</v>
      </c>
      <c r="AS496" s="326" t="s">
        <v>1739</v>
      </c>
    </row>
    <row r="497" spans="1:45" ht="13.5" customHeight="1">
      <c r="A497" s="359"/>
      <c r="B497" s="359"/>
      <c r="C497" s="359"/>
      <c r="D497" s="359"/>
      <c r="E497" s="359"/>
      <c r="F497" s="359"/>
      <c r="G497" s="359"/>
      <c r="H497" s="359"/>
      <c r="I497" s="359"/>
      <c r="J497" s="359"/>
      <c r="K497" s="359"/>
      <c r="L497" s="359"/>
      <c r="M497" s="359"/>
      <c r="N497" s="359"/>
      <c r="O497" s="359"/>
      <c r="P497" s="359"/>
      <c r="Q497" s="359"/>
      <c r="R497" s="359"/>
      <c r="S497" s="359"/>
      <c r="T497" s="359"/>
      <c r="U497" s="359"/>
      <c r="V497" s="359"/>
      <c r="W497" s="359"/>
      <c r="X497" s="358"/>
      <c r="Y497" s="358"/>
      <c r="Z497" s="358"/>
      <c r="AA497" s="358"/>
      <c r="AB497" s="358"/>
      <c r="AC497" s="358"/>
      <c r="AD497" s="358"/>
      <c r="AE497" s="358"/>
      <c r="AF497" s="358"/>
      <c r="AG497" s="358"/>
      <c r="AH497" s="358"/>
      <c r="AI497" s="358"/>
      <c r="AJ497" s="358"/>
      <c r="AK497" s="358"/>
      <c r="AO497" s="323" t="s">
        <v>1551</v>
      </c>
      <c r="AP497" s="323"/>
      <c r="AQ497" s="323"/>
      <c r="AR497" s="327" t="s">
        <v>2198</v>
      </c>
      <c r="AS497" s="326" t="s">
        <v>1739</v>
      </c>
    </row>
    <row r="498" spans="1:45" ht="13.5" customHeight="1">
      <c r="A498" s="359"/>
      <c r="B498" s="359"/>
      <c r="C498" s="359"/>
      <c r="D498" s="359"/>
      <c r="E498" s="359"/>
      <c r="F498" s="359"/>
      <c r="G498" s="359"/>
      <c r="H498" s="359"/>
      <c r="I498" s="359"/>
      <c r="J498" s="359"/>
      <c r="K498" s="359"/>
      <c r="L498" s="359"/>
      <c r="M498" s="359"/>
      <c r="N498" s="359"/>
      <c r="O498" s="359"/>
      <c r="P498" s="359"/>
      <c r="Q498" s="359"/>
      <c r="R498" s="359"/>
      <c r="S498" s="359"/>
      <c r="T498" s="359"/>
      <c r="U498" s="359"/>
      <c r="V498" s="359"/>
      <c r="W498" s="359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  <c r="AI498" s="358"/>
      <c r="AJ498" s="358"/>
      <c r="AK498" s="358"/>
      <c r="AO498" s="323" t="s">
        <v>1552</v>
      </c>
      <c r="AP498" s="323"/>
      <c r="AQ498" s="323"/>
      <c r="AR498" s="327" t="s">
        <v>2199</v>
      </c>
      <c r="AS498" s="326" t="s">
        <v>1739</v>
      </c>
    </row>
    <row r="499" spans="1:45" ht="13.5" customHeight="1">
      <c r="A499" s="359"/>
      <c r="B499" s="359"/>
      <c r="C499" s="359"/>
      <c r="D499" s="359"/>
      <c r="E499" s="359"/>
      <c r="F499" s="359"/>
      <c r="G499" s="359"/>
      <c r="H499" s="359"/>
      <c r="I499" s="359"/>
      <c r="J499" s="359"/>
      <c r="K499" s="359"/>
      <c r="L499" s="359"/>
      <c r="M499" s="359"/>
      <c r="N499" s="359"/>
      <c r="O499" s="359"/>
      <c r="P499" s="359"/>
      <c r="Q499" s="359"/>
      <c r="R499" s="359"/>
      <c r="S499" s="359"/>
      <c r="T499" s="359"/>
      <c r="U499" s="359"/>
      <c r="V499" s="359"/>
      <c r="W499" s="359"/>
      <c r="X499" s="358"/>
      <c r="Y499" s="358"/>
      <c r="Z499" s="358"/>
      <c r="AA499" s="358"/>
      <c r="AB499" s="358"/>
      <c r="AC499" s="358"/>
      <c r="AD499" s="358"/>
      <c r="AE499" s="358"/>
      <c r="AF499" s="358"/>
      <c r="AG499" s="358"/>
      <c r="AH499" s="358"/>
      <c r="AI499" s="358"/>
      <c r="AJ499" s="358"/>
      <c r="AK499" s="358"/>
      <c r="AO499" s="323" t="s">
        <v>1553</v>
      </c>
      <c r="AP499" s="323"/>
      <c r="AQ499" s="323"/>
      <c r="AR499" s="327" t="s">
        <v>2200</v>
      </c>
      <c r="AS499" s="326" t="s">
        <v>1733</v>
      </c>
    </row>
    <row r="500" spans="1:45" ht="15" customHeight="1">
      <c r="A500" s="359"/>
      <c r="B500" s="359"/>
      <c r="C500" s="359"/>
      <c r="D500" s="359"/>
      <c r="E500" s="359"/>
      <c r="F500" s="359"/>
      <c r="G500" s="359"/>
      <c r="H500" s="359"/>
      <c r="I500" s="359"/>
      <c r="J500" s="359"/>
      <c r="K500" s="359"/>
      <c r="L500" s="359"/>
      <c r="M500" s="359"/>
      <c r="N500" s="359"/>
      <c r="O500" s="359"/>
      <c r="P500" s="359"/>
      <c r="Q500" s="359"/>
      <c r="R500" s="359"/>
      <c r="S500" s="359"/>
      <c r="T500" s="359"/>
      <c r="U500" s="359"/>
      <c r="V500" s="359"/>
      <c r="W500" s="359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  <c r="AI500" s="358"/>
      <c r="AJ500" s="358"/>
      <c r="AK500" s="358"/>
      <c r="AO500" s="323" t="s">
        <v>1554</v>
      </c>
      <c r="AP500" s="323"/>
      <c r="AQ500" s="323"/>
      <c r="AR500" s="327" t="s">
        <v>948</v>
      </c>
      <c r="AS500" s="326" t="s">
        <v>1827</v>
      </c>
    </row>
    <row r="501" spans="1:45" ht="15" customHeight="1">
      <c r="A501" s="359"/>
      <c r="B501" s="359"/>
      <c r="C501" s="359"/>
      <c r="D501" s="359"/>
      <c r="E501" s="359"/>
      <c r="F501" s="359"/>
      <c r="G501" s="359"/>
      <c r="H501" s="359"/>
      <c r="I501" s="359"/>
      <c r="J501" s="359"/>
      <c r="K501" s="359"/>
      <c r="L501" s="359"/>
      <c r="M501" s="359"/>
      <c r="N501" s="359"/>
      <c r="O501" s="359"/>
      <c r="P501" s="359"/>
      <c r="Q501" s="359"/>
      <c r="R501" s="359"/>
      <c r="S501" s="359"/>
      <c r="T501" s="359"/>
      <c r="U501" s="359"/>
      <c r="V501" s="359"/>
      <c r="W501" s="359"/>
      <c r="X501" s="358"/>
      <c r="Y501" s="358"/>
      <c r="Z501" s="358"/>
      <c r="AA501" s="358"/>
      <c r="AB501" s="358"/>
      <c r="AC501" s="358"/>
      <c r="AD501" s="358"/>
      <c r="AE501" s="358"/>
      <c r="AF501" s="358"/>
      <c r="AG501" s="358"/>
      <c r="AH501" s="358"/>
      <c r="AI501" s="358"/>
      <c r="AJ501" s="358"/>
      <c r="AK501" s="358"/>
      <c r="AO501" s="323" t="s">
        <v>1555</v>
      </c>
      <c r="AP501" s="323"/>
      <c r="AQ501" s="323"/>
      <c r="AR501" s="327" t="s">
        <v>2201</v>
      </c>
      <c r="AS501" s="326" t="s">
        <v>1739</v>
      </c>
    </row>
    <row r="502" spans="1:45" ht="15" customHeight="1">
      <c r="A502" s="359"/>
      <c r="B502" s="359"/>
      <c r="C502" s="359"/>
      <c r="D502" s="359"/>
      <c r="E502" s="359"/>
      <c r="F502" s="359"/>
      <c r="G502" s="359"/>
      <c r="H502" s="359"/>
      <c r="I502" s="359"/>
      <c r="J502" s="359"/>
      <c r="K502" s="359"/>
      <c r="L502" s="359"/>
      <c r="M502" s="359"/>
      <c r="N502" s="359"/>
      <c r="O502" s="359"/>
      <c r="P502" s="359"/>
      <c r="Q502" s="359"/>
      <c r="R502" s="359"/>
      <c r="S502" s="359"/>
      <c r="T502" s="359"/>
      <c r="U502" s="359"/>
      <c r="V502" s="359"/>
      <c r="W502" s="359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  <c r="AI502" s="358"/>
      <c r="AJ502" s="358"/>
      <c r="AK502" s="358"/>
      <c r="AO502" s="323" t="s">
        <v>1556</v>
      </c>
      <c r="AP502" s="323"/>
      <c r="AQ502" s="323"/>
      <c r="AR502" s="327" t="s">
        <v>2202</v>
      </c>
      <c r="AS502" s="326" t="s">
        <v>1733</v>
      </c>
    </row>
    <row r="503" spans="1:45" ht="15" customHeight="1">
      <c r="A503" s="359"/>
      <c r="B503" s="359"/>
      <c r="C503" s="359"/>
      <c r="D503" s="359"/>
      <c r="E503" s="359"/>
      <c r="F503" s="359"/>
      <c r="G503" s="359"/>
      <c r="H503" s="359"/>
      <c r="I503" s="359"/>
      <c r="J503" s="359"/>
      <c r="K503" s="359"/>
      <c r="L503" s="359"/>
      <c r="M503" s="359"/>
      <c r="N503" s="359"/>
      <c r="O503" s="359"/>
      <c r="P503" s="359"/>
      <c r="Q503" s="359"/>
      <c r="R503" s="359"/>
      <c r="S503" s="359"/>
      <c r="T503" s="359"/>
      <c r="U503" s="359"/>
      <c r="V503" s="359"/>
      <c r="W503" s="359"/>
      <c r="X503" s="358"/>
      <c r="Y503" s="358"/>
      <c r="Z503" s="358"/>
      <c r="AA503" s="358"/>
      <c r="AB503" s="358"/>
      <c r="AC503" s="358"/>
      <c r="AD503" s="358"/>
      <c r="AE503" s="358"/>
      <c r="AF503" s="358"/>
      <c r="AG503" s="358"/>
      <c r="AH503" s="358"/>
      <c r="AI503" s="358"/>
      <c r="AJ503" s="358"/>
      <c r="AK503" s="358"/>
      <c r="AO503" s="323" t="s">
        <v>1557</v>
      </c>
      <c r="AP503" s="323"/>
      <c r="AQ503" s="323"/>
      <c r="AR503" s="327" t="s">
        <v>2203</v>
      </c>
      <c r="AS503" s="326" t="s">
        <v>1733</v>
      </c>
    </row>
    <row r="504" spans="1:45" ht="15" customHeight="1">
      <c r="A504" s="359"/>
      <c r="B504" s="359"/>
      <c r="C504" s="359"/>
      <c r="D504" s="359"/>
      <c r="E504" s="359"/>
      <c r="F504" s="359"/>
      <c r="G504" s="359"/>
      <c r="H504" s="359"/>
      <c r="I504" s="359"/>
      <c r="J504" s="359"/>
      <c r="K504" s="359"/>
      <c r="L504" s="359"/>
      <c r="M504" s="359"/>
      <c r="N504" s="359"/>
      <c r="O504" s="359"/>
      <c r="P504" s="359"/>
      <c r="Q504" s="359"/>
      <c r="R504" s="359"/>
      <c r="S504" s="359"/>
      <c r="T504" s="359"/>
      <c r="U504" s="359"/>
      <c r="V504" s="359"/>
      <c r="W504" s="359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  <c r="AI504" s="358"/>
      <c r="AJ504" s="358"/>
      <c r="AK504" s="358"/>
      <c r="AO504" s="323" t="s">
        <v>1558</v>
      </c>
      <c r="AP504" s="323"/>
      <c r="AQ504" s="323"/>
      <c r="AR504" s="327" t="s">
        <v>2204</v>
      </c>
      <c r="AS504" s="326" t="s">
        <v>1733</v>
      </c>
    </row>
    <row r="505" spans="1:45" ht="15" customHeight="1">
      <c r="A505" s="359"/>
      <c r="B505" s="359"/>
      <c r="C505" s="359"/>
      <c r="D505" s="359"/>
      <c r="E505" s="359"/>
      <c r="F505" s="359"/>
      <c r="G505" s="359"/>
      <c r="H505" s="359"/>
      <c r="I505" s="359"/>
      <c r="J505" s="359"/>
      <c r="K505" s="359"/>
      <c r="L505" s="359"/>
      <c r="M505" s="359"/>
      <c r="N505" s="359"/>
      <c r="O505" s="359"/>
      <c r="P505" s="359"/>
      <c r="Q505" s="359"/>
      <c r="R505" s="359"/>
      <c r="S505" s="359"/>
      <c r="T505" s="359"/>
      <c r="U505" s="359"/>
      <c r="V505" s="359"/>
      <c r="W505" s="359"/>
      <c r="X505" s="358"/>
      <c r="Y505" s="358"/>
      <c r="Z505" s="358"/>
      <c r="AA505" s="358"/>
      <c r="AB505" s="358"/>
      <c r="AC505" s="358"/>
      <c r="AD505" s="358"/>
      <c r="AE505" s="358"/>
      <c r="AF505" s="358"/>
      <c r="AG505" s="358"/>
      <c r="AH505" s="358"/>
      <c r="AI505" s="358"/>
      <c r="AJ505" s="358"/>
      <c r="AK505" s="358"/>
      <c r="AO505" s="323" t="s">
        <v>1559</v>
      </c>
      <c r="AP505" s="323"/>
      <c r="AQ505" s="323"/>
      <c r="AR505" s="327" t="s">
        <v>2205</v>
      </c>
      <c r="AS505" s="326" t="s">
        <v>1733</v>
      </c>
    </row>
    <row r="506" spans="1:45" ht="15" customHeight="1">
      <c r="A506" s="359"/>
      <c r="B506" s="359"/>
      <c r="C506" s="359"/>
      <c r="D506" s="359"/>
      <c r="E506" s="359"/>
      <c r="F506" s="359"/>
      <c r="G506" s="359"/>
      <c r="H506" s="359"/>
      <c r="I506" s="359"/>
      <c r="J506" s="359"/>
      <c r="K506" s="359"/>
      <c r="L506" s="359"/>
      <c r="M506" s="359"/>
      <c r="N506" s="359"/>
      <c r="O506" s="359"/>
      <c r="P506" s="359"/>
      <c r="Q506" s="359"/>
      <c r="R506" s="359"/>
      <c r="S506" s="359"/>
      <c r="T506" s="359"/>
      <c r="U506" s="359"/>
      <c r="V506" s="359"/>
      <c r="W506" s="359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  <c r="AI506" s="358"/>
      <c r="AJ506" s="358"/>
      <c r="AK506" s="358"/>
      <c r="AO506" s="323" t="s">
        <v>1560</v>
      </c>
      <c r="AP506" s="323"/>
      <c r="AQ506" s="323"/>
      <c r="AR506" s="327" t="s">
        <v>2206</v>
      </c>
      <c r="AS506" s="326" t="s">
        <v>1733</v>
      </c>
    </row>
    <row r="507" spans="1:45" ht="15" customHeight="1">
      <c r="A507" s="359"/>
      <c r="B507" s="359"/>
      <c r="C507" s="359"/>
      <c r="D507" s="359"/>
      <c r="E507" s="359"/>
      <c r="F507" s="359"/>
      <c r="G507" s="359"/>
      <c r="H507" s="359"/>
      <c r="I507" s="359"/>
      <c r="J507" s="359"/>
      <c r="K507" s="359"/>
      <c r="L507" s="359"/>
      <c r="M507" s="359"/>
      <c r="N507" s="359"/>
      <c r="O507" s="359"/>
      <c r="P507" s="359"/>
      <c r="Q507" s="359"/>
      <c r="R507" s="359"/>
      <c r="S507" s="359"/>
      <c r="T507" s="359"/>
      <c r="U507" s="359"/>
      <c r="V507" s="359"/>
      <c r="W507" s="359"/>
      <c r="X507" s="358"/>
      <c r="Y507" s="358"/>
      <c r="Z507" s="358"/>
      <c r="AA507" s="358"/>
      <c r="AB507" s="358"/>
      <c r="AC507" s="358"/>
      <c r="AD507" s="358"/>
      <c r="AE507" s="358"/>
      <c r="AF507" s="358"/>
      <c r="AG507" s="358"/>
      <c r="AH507" s="358"/>
      <c r="AI507" s="358"/>
      <c r="AJ507" s="358"/>
      <c r="AK507" s="358"/>
      <c r="AO507" s="323" t="s">
        <v>1561</v>
      </c>
      <c r="AP507" s="323"/>
      <c r="AQ507" s="323"/>
      <c r="AR507" s="327" t="s">
        <v>2207</v>
      </c>
      <c r="AS507" s="326" t="s">
        <v>1733</v>
      </c>
    </row>
    <row r="508" spans="1:45" ht="15" customHeight="1">
      <c r="A508" s="359"/>
      <c r="B508" s="359"/>
      <c r="C508" s="359"/>
      <c r="D508" s="359"/>
      <c r="E508" s="359"/>
      <c r="F508" s="359"/>
      <c r="G508" s="359"/>
      <c r="H508" s="359"/>
      <c r="I508" s="359"/>
      <c r="J508" s="359"/>
      <c r="K508" s="359"/>
      <c r="L508" s="359"/>
      <c r="M508" s="359"/>
      <c r="N508" s="359"/>
      <c r="O508" s="359"/>
      <c r="P508" s="359"/>
      <c r="Q508" s="359"/>
      <c r="R508" s="359"/>
      <c r="S508" s="359"/>
      <c r="T508" s="359"/>
      <c r="U508" s="359"/>
      <c r="V508" s="359"/>
      <c r="W508" s="359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  <c r="AI508" s="358"/>
      <c r="AJ508" s="358"/>
      <c r="AK508" s="358"/>
      <c r="AO508" s="323" t="s">
        <v>1562</v>
      </c>
      <c r="AP508" s="323"/>
      <c r="AQ508" s="323"/>
      <c r="AR508" s="327" t="s">
        <v>2208</v>
      </c>
      <c r="AS508" s="326" t="s">
        <v>1733</v>
      </c>
    </row>
    <row r="509" spans="1:45" ht="15" customHeight="1">
      <c r="A509" s="359"/>
      <c r="B509" s="359"/>
      <c r="C509" s="359"/>
      <c r="D509" s="359"/>
      <c r="E509" s="359"/>
      <c r="F509" s="359"/>
      <c r="G509" s="359"/>
      <c r="H509" s="359"/>
      <c r="I509" s="359"/>
      <c r="J509" s="359"/>
      <c r="K509" s="359"/>
      <c r="L509" s="359"/>
      <c r="M509" s="359"/>
      <c r="N509" s="359"/>
      <c r="O509" s="359"/>
      <c r="P509" s="359"/>
      <c r="Q509" s="359"/>
      <c r="R509" s="359"/>
      <c r="S509" s="359"/>
      <c r="T509" s="359"/>
      <c r="U509" s="359"/>
      <c r="V509" s="359"/>
      <c r="W509" s="359"/>
      <c r="X509" s="358"/>
      <c r="Y509" s="358"/>
      <c r="Z509" s="358"/>
      <c r="AA509" s="358"/>
      <c r="AB509" s="358"/>
      <c r="AC509" s="358"/>
      <c r="AD509" s="358"/>
      <c r="AE509" s="358"/>
      <c r="AF509" s="358"/>
      <c r="AG509" s="358"/>
      <c r="AH509" s="358"/>
      <c r="AI509" s="358"/>
      <c r="AJ509" s="358"/>
      <c r="AK509" s="358"/>
      <c r="AO509" s="323" t="s">
        <v>1563</v>
      </c>
      <c r="AP509" s="323"/>
      <c r="AQ509" s="323"/>
      <c r="AR509" s="327" t="s">
        <v>2209</v>
      </c>
      <c r="AS509" s="326" t="s">
        <v>1733</v>
      </c>
    </row>
    <row r="510" spans="1:45" ht="15" customHeight="1">
      <c r="A510" s="359"/>
      <c r="B510" s="359"/>
      <c r="C510" s="359"/>
      <c r="D510" s="359"/>
      <c r="E510" s="359"/>
      <c r="F510" s="359"/>
      <c r="G510" s="359"/>
      <c r="H510" s="359"/>
      <c r="I510" s="359"/>
      <c r="J510" s="359"/>
      <c r="K510" s="359"/>
      <c r="L510" s="359"/>
      <c r="M510" s="359"/>
      <c r="N510" s="359"/>
      <c r="O510" s="359"/>
      <c r="P510" s="359"/>
      <c r="Q510" s="359"/>
      <c r="R510" s="359"/>
      <c r="S510" s="359"/>
      <c r="T510" s="359"/>
      <c r="U510" s="359"/>
      <c r="V510" s="359"/>
      <c r="W510" s="359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O510" s="323" t="s">
        <v>1564</v>
      </c>
      <c r="AP510" s="323"/>
      <c r="AQ510" s="323"/>
      <c r="AR510" s="327" t="s">
        <v>2210</v>
      </c>
      <c r="AS510" s="326" t="s">
        <v>1733</v>
      </c>
    </row>
    <row r="511" spans="1:45" ht="15" customHeight="1">
      <c r="A511" s="359"/>
      <c r="B511" s="359"/>
      <c r="C511" s="359"/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8"/>
      <c r="Y511" s="358"/>
      <c r="Z511" s="358"/>
      <c r="AA511" s="358"/>
      <c r="AB511" s="358"/>
      <c r="AC511" s="358"/>
      <c r="AD511" s="358"/>
      <c r="AE511" s="358"/>
      <c r="AF511" s="358"/>
      <c r="AG511" s="358"/>
      <c r="AH511" s="358"/>
      <c r="AI511" s="358"/>
      <c r="AJ511" s="358"/>
      <c r="AK511" s="358"/>
      <c r="AO511" s="323" t="s">
        <v>1565</v>
      </c>
      <c r="AP511" s="323"/>
      <c r="AQ511" s="323"/>
      <c r="AR511" s="327" t="s">
        <v>2211</v>
      </c>
      <c r="AS511" s="326" t="s">
        <v>1739</v>
      </c>
    </row>
    <row r="512" spans="1:45" ht="15" customHeight="1">
      <c r="A512" s="359"/>
      <c r="B512" s="359"/>
      <c r="C512" s="359"/>
      <c r="D512" s="359"/>
      <c r="E512" s="359"/>
      <c r="F512" s="359"/>
      <c r="G512" s="359"/>
      <c r="H512" s="359"/>
      <c r="I512" s="359"/>
      <c r="J512" s="359"/>
      <c r="K512" s="359"/>
      <c r="L512" s="359"/>
      <c r="M512" s="359"/>
      <c r="N512" s="359"/>
      <c r="O512" s="359"/>
      <c r="P512" s="359"/>
      <c r="Q512" s="359"/>
      <c r="R512" s="359"/>
      <c r="S512" s="359"/>
      <c r="T512" s="359"/>
      <c r="U512" s="359"/>
      <c r="V512" s="359"/>
      <c r="W512" s="359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  <c r="AI512" s="358"/>
      <c r="AJ512" s="358"/>
      <c r="AK512" s="358"/>
      <c r="AO512" s="323" t="s">
        <v>1566</v>
      </c>
      <c r="AP512" s="323"/>
      <c r="AQ512" s="323"/>
      <c r="AR512" s="327" t="s">
        <v>2212</v>
      </c>
      <c r="AS512" s="326" t="s">
        <v>1739</v>
      </c>
    </row>
    <row r="513" spans="1:45" ht="15" customHeight="1">
      <c r="A513" s="359"/>
      <c r="B513" s="359"/>
      <c r="C513" s="359"/>
      <c r="D513" s="359"/>
      <c r="E513" s="359"/>
      <c r="F513" s="359"/>
      <c r="G513" s="359"/>
      <c r="H513" s="359"/>
      <c r="I513" s="359"/>
      <c r="J513" s="359"/>
      <c r="K513" s="359"/>
      <c r="L513" s="359"/>
      <c r="M513" s="359"/>
      <c r="N513" s="359"/>
      <c r="O513" s="359"/>
      <c r="P513" s="359"/>
      <c r="Q513" s="359"/>
      <c r="R513" s="359"/>
      <c r="S513" s="359"/>
      <c r="T513" s="359"/>
      <c r="U513" s="359"/>
      <c r="V513" s="359"/>
      <c r="W513" s="359"/>
      <c r="X513" s="358"/>
      <c r="Y513" s="358"/>
      <c r="Z513" s="358"/>
      <c r="AA513" s="358"/>
      <c r="AB513" s="358"/>
      <c r="AC513" s="358"/>
      <c r="AD513" s="358"/>
      <c r="AE513" s="358"/>
      <c r="AF513" s="358"/>
      <c r="AG513" s="358"/>
      <c r="AH513" s="358"/>
      <c r="AI513" s="358"/>
      <c r="AJ513" s="358"/>
      <c r="AK513" s="358"/>
      <c r="AO513" s="323" t="s">
        <v>1567</v>
      </c>
      <c r="AP513" s="323"/>
      <c r="AQ513" s="323"/>
      <c r="AR513" s="327" t="s">
        <v>2213</v>
      </c>
      <c r="AS513" s="326" t="s">
        <v>1733</v>
      </c>
    </row>
    <row r="514" spans="1:45" ht="15" customHeight="1">
      <c r="A514" s="359"/>
      <c r="B514" s="359"/>
      <c r="C514" s="359"/>
      <c r="D514" s="359"/>
      <c r="E514" s="359"/>
      <c r="F514" s="359"/>
      <c r="G514" s="359"/>
      <c r="H514" s="359"/>
      <c r="I514" s="359"/>
      <c r="J514" s="359"/>
      <c r="K514" s="359"/>
      <c r="L514" s="359"/>
      <c r="M514" s="359"/>
      <c r="N514" s="359"/>
      <c r="O514" s="359"/>
      <c r="P514" s="359"/>
      <c r="Q514" s="359"/>
      <c r="R514" s="359"/>
      <c r="S514" s="359"/>
      <c r="T514" s="359"/>
      <c r="U514" s="359"/>
      <c r="V514" s="359"/>
      <c r="W514" s="359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  <c r="AI514" s="358"/>
      <c r="AJ514" s="358"/>
      <c r="AK514" s="358"/>
      <c r="AO514" s="323" t="s">
        <v>1568</v>
      </c>
      <c r="AP514" s="323"/>
      <c r="AQ514" s="323"/>
      <c r="AR514" s="327" t="s">
        <v>2214</v>
      </c>
      <c r="AS514" s="326" t="s">
        <v>1733</v>
      </c>
    </row>
    <row r="515" spans="1:45" ht="15" customHeight="1">
      <c r="A515" s="359"/>
      <c r="B515" s="359"/>
      <c r="C515" s="359"/>
      <c r="D515" s="359"/>
      <c r="E515" s="359"/>
      <c r="F515" s="359"/>
      <c r="G515" s="359"/>
      <c r="H515" s="359"/>
      <c r="I515" s="359"/>
      <c r="J515" s="359"/>
      <c r="K515" s="359"/>
      <c r="L515" s="359"/>
      <c r="M515" s="359"/>
      <c r="N515" s="359"/>
      <c r="O515" s="359"/>
      <c r="P515" s="359"/>
      <c r="Q515" s="359"/>
      <c r="R515" s="359"/>
      <c r="S515" s="359"/>
      <c r="T515" s="359"/>
      <c r="U515" s="359"/>
      <c r="V515" s="359"/>
      <c r="W515" s="359"/>
      <c r="X515" s="358"/>
      <c r="Y515" s="358"/>
      <c r="Z515" s="358"/>
      <c r="AA515" s="358"/>
      <c r="AB515" s="358"/>
      <c r="AC515" s="358"/>
      <c r="AD515" s="358"/>
      <c r="AE515" s="358"/>
      <c r="AF515" s="358"/>
      <c r="AG515" s="358"/>
      <c r="AH515" s="358"/>
      <c r="AI515" s="358"/>
      <c r="AJ515" s="358"/>
      <c r="AK515" s="358"/>
      <c r="AO515" s="323" t="s">
        <v>1569</v>
      </c>
      <c r="AP515" s="323"/>
      <c r="AQ515" s="323"/>
      <c r="AR515" s="327" t="s">
        <v>2215</v>
      </c>
      <c r="AS515" s="326" t="s">
        <v>1733</v>
      </c>
    </row>
    <row r="516" spans="1:45" ht="15" customHeight="1">
      <c r="A516" s="359"/>
      <c r="B516" s="359"/>
      <c r="C516" s="359"/>
      <c r="D516" s="359"/>
      <c r="E516" s="359"/>
      <c r="F516" s="359"/>
      <c r="G516" s="359"/>
      <c r="H516" s="359"/>
      <c r="I516" s="359"/>
      <c r="J516" s="359"/>
      <c r="K516" s="359"/>
      <c r="L516" s="359"/>
      <c r="M516" s="359"/>
      <c r="N516" s="359"/>
      <c r="O516" s="359"/>
      <c r="P516" s="359"/>
      <c r="Q516" s="359"/>
      <c r="R516" s="359"/>
      <c r="S516" s="359"/>
      <c r="T516" s="359"/>
      <c r="U516" s="359"/>
      <c r="V516" s="359"/>
      <c r="W516" s="359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  <c r="AI516" s="358"/>
      <c r="AJ516" s="358"/>
      <c r="AK516" s="358"/>
      <c r="AO516" s="323" t="s">
        <v>1570</v>
      </c>
      <c r="AP516" s="323"/>
      <c r="AQ516" s="323"/>
      <c r="AR516" s="327" t="s">
        <v>2216</v>
      </c>
      <c r="AS516" s="326" t="s">
        <v>1733</v>
      </c>
    </row>
    <row r="517" spans="1:45" ht="15" customHeight="1">
      <c r="A517" s="359"/>
      <c r="B517" s="359"/>
      <c r="C517" s="359"/>
      <c r="D517" s="359"/>
      <c r="E517" s="359"/>
      <c r="F517" s="359"/>
      <c r="G517" s="359"/>
      <c r="H517" s="359"/>
      <c r="I517" s="359"/>
      <c r="J517" s="359"/>
      <c r="K517" s="359"/>
      <c r="L517" s="359"/>
      <c r="M517" s="359"/>
      <c r="N517" s="359"/>
      <c r="O517" s="359"/>
      <c r="P517" s="359"/>
      <c r="Q517" s="359"/>
      <c r="R517" s="359"/>
      <c r="S517" s="359"/>
      <c r="T517" s="359"/>
      <c r="U517" s="359"/>
      <c r="V517" s="359"/>
      <c r="W517" s="359"/>
      <c r="X517" s="358"/>
      <c r="Y517" s="358"/>
      <c r="Z517" s="358"/>
      <c r="AA517" s="358"/>
      <c r="AB517" s="358"/>
      <c r="AC517" s="358"/>
      <c r="AD517" s="358"/>
      <c r="AE517" s="358"/>
      <c r="AF517" s="358"/>
      <c r="AG517" s="358"/>
      <c r="AH517" s="358"/>
      <c r="AI517" s="358"/>
      <c r="AJ517" s="358"/>
      <c r="AK517" s="358"/>
      <c r="AO517" s="323" t="s">
        <v>1571</v>
      </c>
      <c r="AP517" s="323"/>
      <c r="AQ517" s="323"/>
      <c r="AR517" s="327" t="s">
        <v>2217</v>
      </c>
      <c r="AS517" s="326" t="s">
        <v>1733</v>
      </c>
    </row>
    <row r="518" spans="1:45" ht="15" customHeight="1">
      <c r="A518" s="359"/>
      <c r="B518" s="359"/>
      <c r="C518" s="359"/>
      <c r="D518" s="359"/>
      <c r="E518" s="359"/>
      <c r="F518" s="359"/>
      <c r="G518" s="359"/>
      <c r="H518" s="359"/>
      <c r="I518" s="359"/>
      <c r="J518" s="359"/>
      <c r="K518" s="359"/>
      <c r="L518" s="359"/>
      <c r="M518" s="359"/>
      <c r="N518" s="359"/>
      <c r="O518" s="359"/>
      <c r="P518" s="359"/>
      <c r="Q518" s="359"/>
      <c r="R518" s="359"/>
      <c r="S518" s="359"/>
      <c r="T518" s="359"/>
      <c r="U518" s="359"/>
      <c r="V518" s="359"/>
      <c r="W518" s="359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  <c r="AI518" s="358"/>
      <c r="AJ518" s="358"/>
      <c r="AK518" s="358"/>
      <c r="AO518" s="323" t="s">
        <v>1572</v>
      </c>
      <c r="AP518" s="323"/>
      <c r="AQ518" s="323"/>
      <c r="AR518" s="327" t="s">
        <v>2218</v>
      </c>
      <c r="AS518" s="326" t="s">
        <v>1733</v>
      </c>
    </row>
    <row r="519" spans="1:45" ht="15" customHeight="1">
      <c r="A519" s="359"/>
      <c r="B519" s="359"/>
      <c r="C519" s="359"/>
      <c r="D519" s="359"/>
      <c r="E519" s="359"/>
      <c r="F519" s="359"/>
      <c r="G519" s="359"/>
      <c r="H519" s="359"/>
      <c r="I519" s="359"/>
      <c r="J519" s="359"/>
      <c r="K519" s="359"/>
      <c r="L519" s="359"/>
      <c r="M519" s="359"/>
      <c r="N519" s="359"/>
      <c r="O519" s="359"/>
      <c r="P519" s="359"/>
      <c r="Q519" s="359"/>
      <c r="R519" s="359"/>
      <c r="S519" s="359"/>
      <c r="T519" s="359"/>
      <c r="U519" s="359"/>
      <c r="V519" s="359"/>
      <c r="W519" s="359"/>
      <c r="X519" s="358"/>
      <c r="Y519" s="358"/>
      <c r="Z519" s="358"/>
      <c r="AA519" s="358"/>
      <c r="AB519" s="358"/>
      <c r="AC519" s="358"/>
      <c r="AD519" s="358"/>
      <c r="AE519" s="358"/>
      <c r="AF519" s="358"/>
      <c r="AG519" s="358"/>
      <c r="AH519" s="358"/>
      <c r="AI519" s="358"/>
      <c r="AJ519" s="358"/>
      <c r="AK519" s="358"/>
      <c r="AO519" s="323" t="s">
        <v>1573</v>
      </c>
      <c r="AP519" s="323"/>
      <c r="AQ519" s="323"/>
      <c r="AR519" s="327" t="s">
        <v>2219</v>
      </c>
      <c r="AS519" s="326" t="s">
        <v>1733</v>
      </c>
    </row>
    <row r="520" spans="1:45" ht="15" customHeight="1">
      <c r="A520" s="359"/>
      <c r="B520" s="359"/>
      <c r="C520" s="359"/>
      <c r="D520" s="359"/>
      <c r="E520" s="359"/>
      <c r="F520" s="359"/>
      <c r="G520" s="359"/>
      <c r="H520" s="359"/>
      <c r="I520" s="359"/>
      <c r="J520" s="359"/>
      <c r="K520" s="359"/>
      <c r="L520" s="359"/>
      <c r="M520" s="359"/>
      <c r="N520" s="359"/>
      <c r="O520" s="359"/>
      <c r="P520" s="359"/>
      <c r="Q520" s="359"/>
      <c r="R520" s="359"/>
      <c r="S520" s="359"/>
      <c r="T520" s="359"/>
      <c r="U520" s="359"/>
      <c r="V520" s="359"/>
      <c r="W520" s="359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  <c r="AI520" s="358"/>
      <c r="AJ520" s="358"/>
      <c r="AK520" s="358"/>
      <c r="AO520" s="323" t="s">
        <v>1574</v>
      </c>
      <c r="AP520" s="323"/>
      <c r="AQ520" s="323"/>
      <c r="AR520" s="327" t="s">
        <v>2220</v>
      </c>
      <c r="AS520" s="326" t="s">
        <v>1733</v>
      </c>
    </row>
    <row r="521" spans="1:45" ht="15" customHeight="1">
      <c r="A521" s="359"/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59"/>
      <c r="V521" s="359"/>
      <c r="W521" s="359"/>
      <c r="X521" s="358"/>
      <c r="Y521" s="358"/>
      <c r="Z521" s="358"/>
      <c r="AA521" s="358"/>
      <c r="AB521" s="358"/>
      <c r="AC521" s="358"/>
      <c r="AD521" s="358"/>
      <c r="AE521" s="358"/>
      <c r="AF521" s="358"/>
      <c r="AG521" s="358"/>
      <c r="AH521" s="358"/>
      <c r="AI521" s="358"/>
      <c r="AJ521" s="358"/>
      <c r="AK521" s="358"/>
      <c r="AO521" s="323" t="s">
        <v>1575</v>
      </c>
      <c r="AP521" s="323"/>
      <c r="AQ521" s="323"/>
      <c r="AR521" s="327" t="s">
        <v>2221</v>
      </c>
      <c r="AS521" s="326" t="s">
        <v>1733</v>
      </c>
    </row>
    <row r="522" spans="1:45" ht="15" customHeight="1">
      <c r="A522" s="359"/>
      <c r="B522" s="359"/>
      <c r="C522" s="359"/>
      <c r="D522" s="359"/>
      <c r="E522" s="359"/>
      <c r="F522" s="359"/>
      <c r="G522" s="359"/>
      <c r="H522" s="359"/>
      <c r="I522" s="359"/>
      <c r="J522" s="359"/>
      <c r="K522" s="359"/>
      <c r="L522" s="359"/>
      <c r="M522" s="359"/>
      <c r="N522" s="359"/>
      <c r="O522" s="359"/>
      <c r="P522" s="359"/>
      <c r="Q522" s="359"/>
      <c r="R522" s="359"/>
      <c r="S522" s="359"/>
      <c r="T522" s="359"/>
      <c r="U522" s="359"/>
      <c r="V522" s="359"/>
      <c r="W522" s="359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  <c r="AI522" s="358"/>
      <c r="AJ522" s="358"/>
      <c r="AK522" s="358"/>
      <c r="AO522" s="323" t="s">
        <v>1576</v>
      </c>
      <c r="AP522" s="323"/>
      <c r="AQ522" s="323"/>
      <c r="AR522" s="327" t="s">
        <v>2222</v>
      </c>
      <c r="AS522" s="326" t="s">
        <v>1733</v>
      </c>
    </row>
    <row r="523" spans="1:45" ht="15" customHeight="1">
      <c r="A523" s="359"/>
      <c r="B523" s="359"/>
      <c r="C523" s="359"/>
      <c r="D523" s="359"/>
      <c r="E523" s="359"/>
      <c r="F523" s="359"/>
      <c r="G523" s="359"/>
      <c r="H523" s="359"/>
      <c r="I523" s="359"/>
      <c r="J523" s="359"/>
      <c r="K523" s="359"/>
      <c r="L523" s="359"/>
      <c r="M523" s="359"/>
      <c r="N523" s="359"/>
      <c r="O523" s="359"/>
      <c r="P523" s="359"/>
      <c r="Q523" s="359"/>
      <c r="R523" s="359"/>
      <c r="S523" s="359"/>
      <c r="T523" s="359"/>
      <c r="U523" s="359"/>
      <c r="V523" s="359"/>
      <c r="W523" s="359"/>
      <c r="X523" s="358"/>
      <c r="Y523" s="358"/>
      <c r="Z523" s="358"/>
      <c r="AA523" s="358"/>
      <c r="AB523" s="358"/>
      <c r="AC523" s="358"/>
      <c r="AD523" s="358"/>
      <c r="AE523" s="358"/>
      <c r="AF523" s="358"/>
      <c r="AG523" s="358"/>
      <c r="AH523" s="358"/>
      <c r="AI523" s="358"/>
      <c r="AJ523" s="358"/>
      <c r="AK523" s="358"/>
      <c r="AO523" s="323" t="s">
        <v>1577</v>
      </c>
      <c r="AP523" s="323"/>
      <c r="AQ523" s="323"/>
      <c r="AR523" s="327" t="s">
        <v>2223</v>
      </c>
      <c r="AS523" s="326" t="s">
        <v>1733</v>
      </c>
    </row>
    <row r="524" spans="1:45" ht="15" customHeight="1">
      <c r="A524" s="359"/>
      <c r="B524" s="359"/>
      <c r="C524" s="359"/>
      <c r="D524" s="359"/>
      <c r="E524" s="359"/>
      <c r="F524" s="359"/>
      <c r="G524" s="359"/>
      <c r="H524" s="359"/>
      <c r="I524" s="359"/>
      <c r="J524" s="359"/>
      <c r="K524" s="359"/>
      <c r="L524" s="359"/>
      <c r="M524" s="359"/>
      <c r="N524" s="359"/>
      <c r="O524" s="359"/>
      <c r="P524" s="359"/>
      <c r="Q524" s="359"/>
      <c r="R524" s="359"/>
      <c r="S524" s="359"/>
      <c r="T524" s="359"/>
      <c r="U524" s="359"/>
      <c r="V524" s="359"/>
      <c r="W524" s="359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  <c r="AI524" s="358"/>
      <c r="AJ524" s="358"/>
      <c r="AK524" s="358"/>
      <c r="AO524" s="323" t="s">
        <v>1578</v>
      </c>
      <c r="AP524" s="323"/>
      <c r="AQ524" s="323"/>
      <c r="AR524" s="327" t="s">
        <v>2224</v>
      </c>
      <c r="AS524" s="326" t="s">
        <v>1733</v>
      </c>
    </row>
    <row r="525" spans="1:45" ht="15" customHeight="1">
      <c r="A525" s="359"/>
      <c r="B525" s="359"/>
      <c r="C525" s="359"/>
      <c r="D525" s="359"/>
      <c r="E525" s="359"/>
      <c r="F525" s="359"/>
      <c r="G525" s="359"/>
      <c r="H525" s="359"/>
      <c r="I525" s="359"/>
      <c r="J525" s="359"/>
      <c r="K525" s="359"/>
      <c r="L525" s="359"/>
      <c r="M525" s="359"/>
      <c r="N525" s="359"/>
      <c r="O525" s="359"/>
      <c r="P525" s="359"/>
      <c r="Q525" s="359"/>
      <c r="R525" s="359"/>
      <c r="S525" s="359"/>
      <c r="T525" s="359"/>
      <c r="U525" s="359"/>
      <c r="V525" s="359"/>
      <c r="W525" s="359"/>
      <c r="X525" s="358"/>
      <c r="Y525" s="358"/>
      <c r="Z525" s="358"/>
      <c r="AA525" s="358"/>
      <c r="AB525" s="358"/>
      <c r="AC525" s="358"/>
      <c r="AD525" s="358"/>
      <c r="AE525" s="358"/>
      <c r="AF525" s="358"/>
      <c r="AG525" s="358"/>
      <c r="AH525" s="358"/>
      <c r="AI525" s="358"/>
      <c r="AJ525" s="358"/>
      <c r="AK525" s="358"/>
      <c r="AO525" s="323" t="s">
        <v>1579</v>
      </c>
      <c r="AP525" s="323"/>
      <c r="AQ525" s="323"/>
      <c r="AR525" s="327" t="s">
        <v>2225</v>
      </c>
      <c r="AS525" s="326" t="s">
        <v>1733</v>
      </c>
    </row>
    <row r="526" spans="1:45" ht="15" customHeight="1">
      <c r="A526" s="359"/>
      <c r="B526" s="359"/>
      <c r="C526" s="359"/>
      <c r="D526" s="359"/>
      <c r="E526" s="359"/>
      <c r="F526" s="359"/>
      <c r="G526" s="359"/>
      <c r="H526" s="359"/>
      <c r="I526" s="359"/>
      <c r="J526" s="359"/>
      <c r="K526" s="359"/>
      <c r="L526" s="359"/>
      <c r="M526" s="359"/>
      <c r="N526" s="359"/>
      <c r="O526" s="359"/>
      <c r="P526" s="359"/>
      <c r="Q526" s="359"/>
      <c r="R526" s="359"/>
      <c r="S526" s="359"/>
      <c r="T526" s="359"/>
      <c r="U526" s="359"/>
      <c r="V526" s="359"/>
      <c r="W526" s="359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  <c r="AI526" s="358"/>
      <c r="AJ526" s="358"/>
      <c r="AK526" s="358"/>
      <c r="AO526" s="323" t="s">
        <v>1580</v>
      </c>
      <c r="AP526" s="323"/>
      <c r="AQ526" s="323"/>
      <c r="AR526" s="327" t="s">
        <v>2226</v>
      </c>
      <c r="AS526" s="326" t="s">
        <v>1733</v>
      </c>
    </row>
    <row r="527" spans="1:45" ht="15" customHeight="1">
      <c r="A527" s="359"/>
      <c r="B527" s="359"/>
      <c r="C527" s="359"/>
      <c r="D527" s="359"/>
      <c r="E527" s="359"/>
      <c r="F527" s="359"/>
      <c r="G527" s="359"/>
      <c r="H527" s="359"/>
      <c r="I527" s="359"/>
      <c r="J527" s="359"/>
      <c r="K527" s="359"/>
      <c r="L527" s="359"/>
      <c r="M527" s="359"/>
      <c r="N527" s="359"/>
      <c r="O527" s="359"/>
      <c r="P527" s="359"/>
      <c r="Q527" s="359"/>
      <c r="R527" s="359"/>
      <c r="S527" s="359"/>
      <c r="T527" s="359"/>
      <c r="U527" s="359"/>
      <c r="V527" s="359"/>
      <c r="W527" s="359"/>
      <c r="X527" s="358"/>
      <c r="Y527" s="358"/>
      <c r="Z527" s="358"/>
      <c r="AA527" s="358"/>
      <c r="AB527" s="358"/>
      <c r="AC527" s="358"/>
      <c r="AD527" s="358"/>
      <c r="AE527" s="358"/>
      <c r="AF527" s="358"/>
      <c r="AG527" s="358"/>
      <c r="AH527" s="358"/>
      <c r="AI527" s="358"/>
      <c r="AJ527" s="358"/>
      <c r="AK527" s="358"/>
      <c r="AO527" s="323" t="s">
        <v>1581</v>
      </c>
      <c r="AP527" s="323"/>
      <c r="AQ527" s="323"/>
      <c r="AR527" s="327" t="s">
        <v>2227</v>
      </c>
      <c r="AS527" s="326" t="s">
        <v>1733</v>
      </c>
    </row>
    <row r="528" spans="1:45" ht="15" customHeight="1">
      <c r="A528" s="359"/>
      <c r="B528" s="359"/>
      <c r="C528" s="359"/>
      <c r="D528" s="359"/>
      <c r="E528" s="359"/>
      <c r="F528" s="359"/>
      <c r="G528" s="359"/>
      <c r="H528" s="359"/>
      <c r="I528" s="359"/>
      <c r="J528" s="359"/>
      <c r="K528" s="359"/>
      <c r="L528" s="359"/>
      <c r="M528" s="359"/>
      <c r="N528" s="359"/>
      <c r="O528" s="359"/>
      <c r="P528" s="359"/>
      <c r="Q528" s="359"/>
      <c r="R528" s="359"/>
      <c r="S528" s="359"/>
      <c r="T528" s="359"/>
      <c r="U528" s="359"/>
      <c r="V528" s="359"/>
      <c r="W528" s="359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  <c r="AI528" s="358"/>
      <c r="AJ528" s="358"/>
      <c r="AK528" s="358"/>
      <c r="AO528" s="323" t="s">
        <v>1582</v>
      </c>
      <c r="AP528" s="323"/>
      <c r="AQ528" s="323"/>
      <c r="AR528" s="327" t="s">
        <v>2228</v>
      </c>
      <c r="AS528" s="326" t="s">
        <v>1733</v>
      </c>
    </row>
    <row r="529" spans="1:45" ht="15" customHeight="1">
      <c r="A529" s="359"/>
      <c r="B529" s="359"/>
      <c r="C529" s="359"/>
      <c r="D529" s="359"/>
      <c r="E529" s="359"/>
      <c r="F529" s="359"/>
      <c r="G529" s="359"/>
      <c r="H529" s="359"/>
      <c r="I529" s="359"/>
      <c r="J529" s="359"/>
      <c r="K529" s="359"/>
      <c r="L529" s="35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8"/>
      <c r="Y529" s="358"/>
      <c r="Z529" s="358"/>
      <c r="AA529" s="358"/>
      <c r="AB529" s="358"/>
      <c r="AC529" s="358"/>
      <c r="AD529" s="358"/>
      <c r="AE529" s="358"/>
      <c r="AF529" s="358"/>
      <c r="AG529" s="358"/>
      <c r="AH529" s="358"/>
      <c r="AI529" s="358"/>
      <c r="AJ529" s="358"/>
      <c r="AK529" s="358"/>
      <c r="AO529" s="323" t="s">
        <v>1583</v>
      </c>
      <c r="AP529" s="323"/>
      <c r="AQ529" s="323"/>
      <c r="AR529" s="327" t="s">
        <v>2229</v>
      </c>
      <c r="AS529" s="326" t="s">
        <v>1733</v>
      </c>
    </row>
    <row r="530" spans="1:45" ht="15" customHeight="1">
      <c r="A530" s="359"/>
      <c r="B530" s="359"/>
      <c r="C530" s="359"/>
      <c r="D530" s="359"/>
      <c r="E530" s="359"/>
      <c r="F530" s="359"/>
      <c r="G530" s="359"/>
      <c r="H530" s="359"/>
      <c r="I530" s="359"/>
      <c r="J530" s="359"/>
      <c r="K530" s="359"/>
      <c r="L530" s="359"/>
      <c r="M530" s="359"/>
      <c r="N530" s="359"/>
      <c r="O530" s="359"/>
      <c r="P530" s="359"/>
      <c r="Q530" s="359"/>
      <c r="R530" s="359"/>
      <c r="S530" s="359"/>
      <c r="T530" s="359"/>
      <c r="U530" s="359"/>
      <c r="V530" s="359"/>
      <c r="W530" s="359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  <c r="AI530" s="358"/>
      <c r="AJ530" s="358"/>
      <c r="AK530" s="358"/>
      <c r="AO530" s="323" t="s">
        <v>1584</v>
      </c>
      <c r="AP530" s="323"/>
      <c r="AQ530" s="323"/>
      <c r="AR530" s="327" t="s">
        <v>2230</v>
      </c>
      <c r="AS530" s="326" t="s">
        <v>1733</v>
      </c>
    </row>
    <row r="531" spans="1:45" ht="15" customHeight="1">
      <c r="A531" s="359"/>
      <c r="B531" s="359"/>
      <c r="C531" s="359"/>
      <c r="D531" s="359"/>
      <c r="E531" s="359"/>
      <c r="F531" s="359"/>
      <c r="G531" s="359"/>
      <c r="H531" s="359"/>
      <c r="I531" s="359"/>
      <c r="J531" s="359"/>
      <c r="K531" s="359"/>
      <c r="L531" s="359"/>
      <c r="M531" s="359"/>
      <c r="N531" s="359"/>
      <c r="O531" s="359"/>
      <c r="P531" s="359"/>
      <c r="Q531" s="359"/>
      <c r="R531" s="359"/>
      <c r="S531" s="359"/>
      <c r="T531" s="359"/>
      <c r="U531" s="359"/>
      <c r="V531" s="359"/>
      <c r="W531" s="359"/>
      <c r="X531" s="358"/>
      <c r="Y531" s="358"/>
      <c r="Z531" s="358"/>
      <c r="AA531" s="358"/>
      <c r="AB531" s="358"/>
      <c r="AC531" s="358"/>
      <c r="AD531" s="358"/>
      <c r="AE531" s="358"/>
      <c r="AF531" s="358"/>
      <c r="AG531" s="358"/>
      <c r="AH531" s="358"/>
      <c r="AI531" s="358"/>
      <c r="AJ531" s="358"/>
      <c r="AK531" s="358"/>
      <c r="AO531" s="323" t="s">
        <v>1585</v>
      </c>
      <c r="AP531" s="323"/>
      <c r="AQ531" s="323"/>
      <c r="AR531" s="327" t="s">
        <v>2231</v>
      </c>
      <c r="AS531" s="326" t="s">
        <v>1733</v>
      </c>
    </row>
    <row r="532" spans="1:45" ht="15" customHeight="1">
      <c r="A532" s="359"/>
      <c r="B532" s="359"/>
      <c r="C532" s="359"/>
      <c r="D532" s="359"/>
      <c r="E532" s="359"/>
      <c r="F532" s="359"/>
      <c r="G532" s="359"/>
      <c r="H532" s="359"/>
      <c r="I532" s="359"/>
      <c r="J532" s="359"/>
      <c r="K532" s="359"/>
      <c r="L532" s="359"/>
      <c r="M532" s="359"/>
      <c r="N532" s="359"/>
      <c r="O532" s="359"/>
      <c r="P532" s="359"/>
      <c r="Q532" s="359"/>
      <c r="R532" s="359"/>
      <c r="S532" s="359"/>
      <c r="T532" s="359"/>
      <c r="U532" s="359"/>
      <c r="V532" s="359"/>
      <c r="W532" s="359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  <c r="AI532" s="358"/>
      <c r="AJ532" s="358"/>
      <c r="AK532" s="358"/>
      <c r="AO532" s="323" t="s">
        <v>1586</v>
      </c>
      <c r="AP532" s="323"/>
      <c r="AQ532" s="323"/>
      <c r="AR532" s="327" t="s">
        <v>2232</v>
      </c>
      <c r="AS532" s="326" t="s">
        <v>1733</v>
      </c>
    </row>
    <row r="533" spans="1:45" ht="15" customHeight="1">
      <c r="A533" s="359"/>
      <c r="B533" s="359"/>
      <c r="C533" s="359"/>
      <c r="D533" s="359"/>
      <c r="E533" s="359"/>
      <c r="F533" s="359"/>
      <c r="G533" s="359"/>
      <c r="H533" s="359"/>
      <c r="I533" s="359"/>
      <c r="J533" s="359"/>
      <c r="K533" s="359"/>
      <c r="L533" s="359"/>
      <c r="M533" s="359"/>
      <c r="N533" s="359"/>
      <c r="O533" s="359"/>
      <c r="P533" s="359"/>
      <c r="Q533" s="359"/>
      <c r="R533" s="359"/>
      <c r="S533" s="359"/>
      <c r="T533" s="359"/>
      <c r="U533" s="359"/>
      <c r="V533" s="359"/>
      <c r="W533" s="359"/>
      <c r="X533" s="358"/>
      <c r="Y533" s="358"/>
      <c r="Z533" s="358"/>
      <c r="AA533" s="358"/>
      <c r="AB533" s="358"/>
      <c r="AC533" s="358"/>
      <c r="AD533" s="358"/>
      <c r="AE533" s="358"/>
      <c r="AF533" s="358"/>
      <c r="AG533" s="358"/>
      <c r="AH533" s="358"/>
      <c r="AI533" s="358"/>
      <c r="AJ533" s="358"/>
      <c r="AK533" s="358"/>
      <c r="AO533" s="323" t="s">
        <v>1587</v>
      </c>
      <c r="AP533" s="323"/>
      <c r="AQ533" s="323"/>
      <c r="AR533" s="327" t="s">
        <v>2233</v>
      </c>
      <c r="AS533" s="326" t="s">
        <v>1733</v>
      </c>
    </row>
    <row r="534" spans="1:45" ht="15" customHeight="1">
      <c r="A534" s="359"/>
      <c r="B534" s="359"/>
      <c r="C534" s="359"/>
      <c r="D534" s="359"/>
      <c r="E534" s="359"/>
      <c r="F534" s="359"/>
      <c r="G534" s="359"/>
      <c r="H534" s="359"/>
      <c r="I534" s="359"/>
      <c r="J534" s="359"/>
      <c r="K534" s="359"/>
      <c r="L534" s="359"/>
      <c r="M534" s="359"/>
      <c r="N534" s="359"/>
      <c r="O534" s="359"/>
      <c r="P534" s="359"/>
      <c r="Q534" s="359"/>
      <c r="R534" s="359"/>
      <c r="S534" s="359"/>
      <c r="T534" s="359"/>
      <c r="U534" s="359"/>
      <c r="V534" s="359"/>
      <c r="W534" s="359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  <c r="AI534" s="358"/>
      <c r="AJ534" s="358"/>
      <c r="AK534" s="358"/>
      <c r="AO534" s="323" t="s">
        <v>1588</v>
      </c>
      <c r="AP534" s="323"/>
      <c r="AQ534" s="323"/>
      <c r="AR534" s="327" t="s">
        <v>2234</v>
      </c>
      <c r="AS534" s="326" t="s">
        <v>1733</v>
      </c>
    </row>
    <row r="535" spans="1:45" ht="15" customHeight="1">
      <c r="A535" s="359"/>
      <c r="B535" s="359"/>
      <c r="C535" s="359"/>
      <c r="D535" s="359"/>
      <c r="E535" s="359"/>
      <c r="F535" s="359"/>
      <c r="G535" s="359"/>
      <c r="H535" s="359"/>
      <c r="I535" s="359"/>
      <c r="J535" s="359"/>
      <c r="K535" s="359"/>
      <c r="L535" s="359"/>
      <c r="M535" s="359"/>
      <c r="N535" s="359"/>
      <c r="O535" s="359"/>
      <c r="P535" s="359"/>
      <c r="Q535" s="359"/>
      <c r="R535" s="359"/>
      <c r="S535" s="359"/>
      <c r="T535" s="359"/>
      <c r="U535" s="359"/>
      <c r="V535" s="359"/>
      <c r="W535" s="359"/>
      <c r="X535" s="358"/>
      <c r="Y535" s="358"/>
      <c r="Z535" s="358"/>
      <c r="AA535" s="358"/>
      <c r="AB535" s="358"/>
      <c r="AC535" s="358"/>
      <c r="AD535" s="358"/>
      <c r="AE535" s="358"/>
      <c r="AF535" s="358"/>
      <c r="AG535" s="358"/>
      <c r="AH535" s="358"/>
      <c r="AI535" s="358"/>
      <c r="AJ535" s="358"/>
      <c r="AK535" s="358"/>
      <c r="AO535" s="323" t="s">
        <v>1589</v>
      </c>
      <c r="AP535" s="323"/>
      <c r="AQ535" s="323"/>
      <c r="AR535" s="327" t="s">
        <v>2235</v>
      </c>
      <c r="AS535" s="326" t="s">
        <v>1733</v>
      </c>
    </row>
    <row r="536" spans="1:45" ht="15" customHeight="1">
      <c r="A536" s="359"/>
      <c r="B536" s="359"/>
      <c r="C536" s="359"/>
      <c r="D536" s="359"/>
      <c r="E536" s="359"/>
      <c r="F536" s="359"/>
      <c r="G536" s="359"/>
      <c r="H536" s="359"/>
      <c r="I536" s="359"/>
      <c r="J536" s="359"/>
      <c r="K536" s="359"/>
      <c r="L536" s="359"/>
      <c r="M536" s="359"/>
      <c r="N536" s="359"/>
      <c r="O536" s="359"/>
      <c r="P536" s="359"/>
      <c r="Q536" s="359"/>
      <c r="R536" s="359"/>
      <c r="S536" s="359"/>
      <c r="T536" s="359"/>
      <c r="U536" s="359"/>
      <c r="V536" s="359"/>
      <c r="W536" s="359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  <c r="AI536" s="358"/>
      <c r="AJ536" s="358"/>
      <c r="AK536" s="358"/>
      <c r="AO536" s="323" t="s">
        <v>1590</v>
      </c>
      <c r="AP536" s="323"/>
      <c r="AQ536" s="323"/>
      <c r="AR536" s="327" t="s">
        <v>2236</v>
      </c>
      <c r="AS536" s="326" t="s">
        <v>1733</v>
      </c>
    </row>
    <row r="537" spans="1:45" ht="15" customHeight="1">
      <c r="A537" s="359"/>
      <c r="B537" s="359"/>
      <c r="C537" s="359"/>
      <c r="D537" s="359"/>
      <c r="E537" s="359"/>
      <c r="F537" s="359"/>
      <c r="G537" s="359"/>
      <c r="H537" s="359"/>
      <c r="I537" s="359"/>
      <c r="J537" s="359"/>
      <c r="K537" s="359"/>
      <c r="L537" s="359"/>
      <c r="M537" s="359"/>
      <c r="N537" s="359"/>
      <c r="O537" s="359"/>
      <c r="P537" s="359"/>
      <c r="Q537" s="359"/>
      <c r="R537" s="359"/>
      <c r="S537" s="359"/>
      <c r="T537" s="359"/>
      <c r="U537" s="359"/>
      <c r="V537" s="359"/>
      <c r="W537" s="359"/>
      <c r="X537" s="358"/>
      <c r="Y537" s="358"/>
      <c r="Z537" s="358"/>
      <c r="AA537" s="358"/>
      <c r="AB537" s="358"/>
      <c r="AC537" s="358"/>
      <c r="AD537" s="358"/>
      <c r="AE537" s="358"/>
      <c r="AF537" s="358"/>
      <c r="AG537" s="358"/>
      <c r="AH537" s="358"/>
      <c r="AI537" s="358"/>
      <c r="AJ537" s="358"/>
      <c r="AK537" s="358"/>
      <c r="AO537" s="323" t="s">
        <v>1591</v>
      </c>
      <c r="AP537" s="323"/>
      <c r="AQ537" s="323"/>
      <c r="AR537" s="327" t="s">
        <v>2237</v>
      </c>
      <c r="AS537" s="326" t="s">
        <v>1733</v>
      </c>
    </row>
    <row r="538" spans="1:45" ht="15" customHeight="1">
      <c r="A538" s="359"/>
      <c r="B538" s="359"/>
      <c r="C538" s="359"/>
      <c r="D538" s="359"/>
      <c r="E538" s="359"/>
      <c r="F538" s="359"/>
      <c r="G538" s="359"/>
      <c r="H538" s="359"/>
      <c r="I538" s="359"/>
      <c r="J538" s="359"/>
      <c r="K538" s="359"/>
      <c r="L538" s="359"/>
      <c r="M538" s="359"/>
      <c r="N538" s="359"/>
      <c r="O538" s="359"/>
      <c r="P538" s="359"/>
      <c r="Q538" s="359"/>
      <c r="R538" s="359"/>
      <c r="S538" s="359"/>
      <c r="T538" s="359"/>
      <c r="U538" s="359"/>
      <c r="V538" s="359"/>
      <c r="W538" s="359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  <c r="AI538" s="358"/>
      <c r="AJ538" s="358"/>
      <c r="AK538" s="358"/>
      <c r="AO538" s="323" t="s">
        <v>1592</v>
      </c>
      <c r="AP538" s="323"/>
      <c r="AQ538" s="323"/>
      <c r="AR538" s="327" t="s">
        <v>2238</v>
      </c>
      <c r="AS538" s="326" t="s">
        <v>1733</v>
      </c>
    </row>
    <row r="539" spans="1:45" ht="15" customHeight="1">
      <c r="A539" s="359"/>
      <c r="B539" s="359"/>
      <c r="C539" s="359"/>
      <c r="D539" s="359"/>
      <c r="E539" s="359"/>
      <c r="F539" s="359"/>
      <c r="G539" s="359"/>
      <c r="H539" s="359"/>
      <c r="I539" s="359"/>
      <c r="J539" s="359"/>
      <c r="K539" s="359"/>
      <c r="L539" s="359"/>
      <c r="M539" s="359"/>
      <c r="N539" s="359"/>
      <c r="O539" s="359"/>
      <c r="P539" s="359"/>
      <c r="Q539" s="359"/>
      <c r="R539" s="359"/>
      <c r="S539" s="359"/>
      <c r="T539" s="359"/>
      <c r="U539" s="359"/>
      <c r="V539" s="359"/>
      <c r="W539" s="359"/>
      <c r="X539" s="358"/>
      <c r="Y539" s="358"/>
      <c r="Z539" s="358"/>
      <c r="AA539" s="358"/>
      <c r="AB539" s="358"/>
      <c r="AC539" s="358"/>
      <c r="AD539" s="358"/>
      <c r="AE539" s="358"/>
      <c r="AF539" s="358"/>
      <c r="AG539" s="358"/>
      <c r="AH539" s="358"/>
      <c r="AI539" s="358"/>
      <c r="AJ539" s="358"/>
      <c r="AK539" s="358"/>
      <c r="AO539" s="323" t="s">
        <v>1593</v>
      </c>
      <c r="AP539" s="323"/>
      <c r="AQ539" s="323"/>
      <c r="AR539" s="327" t="s">
        <v>2239</v>
      </c>
      <c r="AS539" s="326" t="s">
        <v>1733</v>
      </c>
    </row>
    <row r="540" spans="1:45" ht="15" customHeight="1">
      <c r="A540" s="359"/>
      <c r="B540" s="359"/>
      <c r="C540" s="359"/>
      <c r="D540" s="359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  <c r="S540" s="359"/>
      <c r="T540" s="359"/>
      <c r="U540" s="359"/>
      <c r="V540" s="359"/>
      <c r="W540" s="359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  <c r="AI540" s="358"/>
      <c r="AJ540" s="358"/>
      <c r="AK540" s="358"/>
      <c r="AO540" s="323" t="s">
        <v>1594</v>
      </c>
      <c r="AP540" s="323"/>
      <c r="AQ540" s="323"/>
      <c r="AR540" s="327" t="s">
        <v>2240</v>
      </c>
      <c r="AS540" s="326" t="s">
        <v>1733</v>
      </c>
    </row>
    <row r="541" spans="1:45" ht="15" customHeight="1">
      <c r="A541" s="359"/>
      <c r="B541" s="359"/>
      <c r="C541" s="359"/>
      <c r="D541" s="359"/>
      <c r="E541" s="359"/>
      <c r="F541" s="359"/>
      <c r="G541" s="359"/>
      <c r="H541" s="359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O541" s="323" t="s">
        <v>1595</v>
      </c>
      <c r="AP541" s="323"/>
      <c r="AQ541" s="323"/>
      <c r="AR541" s="327" t="s">
        <v>2241</v>
      </c>
      <c r="AS541" s="326" t="s">
        <v>1733</v>
      </c>
    </row>
    <row r="542" spans="1:45" ht="15" customHeight="1">
      <c r="A542" s="359"/>
      <c r="B542" s="359"/>
      <c r="C542" s="359"/>
      <c r="D542" s="359"/>
      <c r="E542" s="359"/>
      <c r="F542" s="359"/>
      <c r="G542" s="359"/>
      <c r="H542" s="359"/>
      <c r="I542" s="359"/>
      <c r="J542" s="359"/>
      <c r="K542" s="359"/>
      <c r="L542" s="359"/>
      <c r="M542" s="359"/>
      <c r="N542" s="359"/>
      <c r="O542" s="359"/>
      <c r="P542" s="359"/>
      <c r="Q542" s="359"/>
      <c r="R542" s="359"/>
      <c r="S542" s="359"/>
      <c r="T542" s="359"/>
      <c r="U542" s="359"/>
      <c r="V542" s="359"/>
      <c r="W542" s="359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O542" s="323" t="s">
        <v>1596</v>
      </c>
      <c r="AP542" s="323"/>
      <c r="AQ542" s="323"/>
      <c r="AR542" s="327" t="s">
        <v>2242</v>
      </c>
      <c r="AS542" s="326" t="s">
        <v>1733</v>
      </c>
    </row>
    <row r="543" spans="1:45" ht="15" customHeight="1">
      <c r="A543" s="359"/>
      <c r="B543" s="359"/>
      <c r="C543" s="359"/>
      <c r="D543" s="359"/>
      <c r="E543" s="359"/>
      <c r="F543" s="359"/>
      <c r="G543" s="359"/>
      <c r="H543" s="359"/>
      <c r="I543" s="359"/>
      <c r="J543" s="359"/>
      <c r="K543" s="359"/>
      <c r="L543" s="359"/>
      <c r="M543" s="359"/>
      <c r="N543" s="359"/>
      <c r="O543" s="359"/>
      <c r="P543" s="359"/>
      <c r="Q543" s="359"/>
      <c r="R543" s="359"/>
      <c r="S543" s="359"/>
      <c r="T543" s="359"/>
      <c r="U543" s="359"/>
      <c r="V543" s="359"/>
      <c r="W543" s="359"/>
      <c r="X543" s="358"/>
      <c r="Y543" s="358"/>
      <c r="Z543" s="358"/>
      <c r="AA543" s="358"/>
      <c r="AB543" s="358"/>
      <c r="AC543" s="358"/>
      <c r="AD543" s="358"/>
      <c r="AE543" s="358"/>
      <c r="AF543" s="358"/>
      <c r="AG543" s="358"/>
      <c r="AH543" s="358"/>
      <c r="AI543" s="358"/>
      <c r="AJ543" s="358"/>
      <c r="AK543" s="358"/>
      <c r="AO543" s="323" t="s">
        <v>1597</v>
      </c>
      <c r="AP543" s="323"/>
      <c r="AQ543" s="323"/>
      <c r="AR543" s="327" t="s">
        <v>2243</v>
      </c>
      <c r="AS543" s="326" t="s">
        <v>1733</v>
      </c>
    </row>
    <row r="544" spans="1:45" ht="15" customHeight="1">
      <c r="A544" s="359"/>
      <c r="B544" s="359"/>
      <c r="C544" s="359"/>
      <c r="D544" s="359"/>
      <c r="E544" s="359"/>
      <c r="F544" s="359"/>
      <c r="G544" s="359"/>
      <c r="H544" s="359"/>
      <c r="I544" s="359"/>
      <c r="J544" s="359"/>
      <c r="K544" s="359"/>
      <c r="L544" s="359"/>
      <c r="M544" s="359"/>
      <c r="N544" s="359"/>
      <c r="O544" s="359"/>
      <c r="P544" s="359"/>
      <c r="Q544" s="359"/>
      <c r="R544" s="359"/>
      <c r="S544" s="359"/>
      <c r="T544" s="359"/>
      <c r="U544" s="359"/>
      <c r="V544" s="359"/>
      <c r="W544" s="359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  <c r="AI544" s="358"/>
      <c r="AJ544" s="358"/>
      <c r="AK544" s="358"/>
      <c r="AO544" s="323" t="s">
        <v>1598</v>
      </c>
      <c r="AP544" s="323"/>
      <c r="AQ544" s="323"/>
      <c r="AR544" s="327" t="s">
        <v>2244</v>
      </c>
      <c r="AS544" s="326" t="s">
        <v>1733</v>
      </c>
    </row>
    <row r="545" spans="1:45" ht="15" customHeight="1">
      <c r="A545" s="359"/>
      <c r="B545" s="359"/>
      <c r="C545" s="359"/>
      <c r="D545" s="359"/>
      <c r="E545" s="359"/>
      <c r="F545" s="359"/>
      <c r="G545" s="359"/>
      <c r="H545" s="359"/>
      <c r="I545" s="359"/>
      <c r="J545" s="359"/>
      <c r="K545" s="359"/>
      <c r="L545" s="359"/>
      <c r="M545" s="359"/>
      <c r="N545" s="359"/>
      <c r="O545" s="359"/>
      <c r="P545" s="359"/>
      <c r="Q545" s="359"/>
      <c r="R545" s="359"/>
      <c r="S545" s="359"/>
      <c r="T545" s="359"/>
      <c r="U545" s="359"/>
      <c r="V545" s="359"/>
      <c r="W545" s="359"/>
      <c r="X545" s="358"/>
      <c r="Y545" s="358"/>
      <c r="Z545" s="358"/>
      <c r="AA545" s="358"/>
      <c r="AB545" s="358"/>
      <c r="AC545" s="358"/>
      <c r="AD545" s="358"/>
      <c r="AE545" s="358"/>
      <c r="AF545" s="358"/>
      <c r="AG545" s="358"/>
      <c r="AH545" s="358"/>
      <c r="AI545" s="358"/>
      <c r="AJ545" s="358"/>
      <c r="AK545" s="358"/>
      <c r="AO545" s="323" t="s">
        <v>1599</v>
      </c>
      <c r="AP545" s="323"/>
      <c r="AQ545" s="323"/>
      <c r="AR545" s="327" t="s">
        <v>2245</v>
      </c>
      <c r="AS545" s="326" t="s">
        <v>1733</v>
      </c>
    </row>
    <row r="546" spans="1:45" ht="15" customHeight="1">
      <c r="A546" s="359"/>
      <c r="B546" s="359"/>
      <c r="C546" s="359"/>
      <c r="D546" s="359"/>
      <c r="E546" s="359"/>
      <c r="F546" s="359"/>
      <c r="G546" s="359"/>
      <c r="H546" s="359"/>
      <c r="I546" s="359"/>
      <c r="J546" s="359"/>
      <c r="K546" s="359"/>
      <c r="L546" s="359"/>
      <c r="M546" s="359"/>
      <c r="N546" s="359"/>
      <c r="O546" s="359"/>
      <c r="P546" s="359"/>
      <c r="Q546" s="359"/>
      <c r="R546" s="359"/>
      <c r="S546" s="359"/>
      <c r="T546" s="359"/>
      <c r="U546" s="359"/>
      <c r="V546" s="359"/>
      <c r="W546" s="359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O546" s="323" t="s">
        <v>1600</v>
      </c>
      <c r="AP546" s="323"/>
      <c r="AQ546" s="323"/>
      <c r="AR546" s="327" t="s">
        <v>2246</v>
      </c>
      <c r="AS546" s="326" t="s">
        <v>1733</v>
      </c>
    </row>
    <row r="547" spans="1:45" ht="15" customHeight="1">
      <c r="A547" s="359"/>
      <c r="B547" s="359"/>
      <c r="C547" s="359"/>
      <c r="D547" s="359"/>
      <c r="E547" s="359"/>
      <c r="F547" s="359"/>
      <c r="G547" s="359"/>
      <c r="H547" s="359"/>
      <c r="I547" s="359"/>
      <c r="J547" s="359"/>
      <c r="K547" s="359"/>
      <c r="L547" s="359"/>
      <c r="M547" s="359"/>
      <c r="N547" s="359"/>
      <c r="O547" s="359"/>
      <c r="P547" s="359"/>
      <c r="Q547" s="359"/>
      <c r="R547" s="359"/>
      <c r="S547" s="359"/>
      <c r="T547" s="359"/>
      <c r="U547" s="359"/>
      <c r="V547" s="359"/>
      <c r="W547" s="359"/>
      <c r="X547" s="358"/>
      <c r="Y547" s="358"/>
      <c r="Z547" s="358"/>
      <c r="AA547" s="358"/>
      <c r="AB547" s="358"/>
      <c r="AC547" s="358"/>
      <c r="AD547" s="358"/>
      <c r="AE547" s="358"/>
      <c r="AF547" s="358"/>
      <c r="AG547" s="358"/>
      <c r="AH547" s="358"/>
      <c r="AI547" s="358"/>
      <c r="AJ547" s="358"/>
      <c r="AK547" s="358"/>
      <c r="AO547" s="323" t="s">
        <v>1601</v>
      </c>
      <c r="AP547" s="323"/>
      <c r="AQ547" s="323"/>
      <c r="AR547" s="327" t="s">
        <v>2247</v>
      </c>
      <c r="AS547" s="326" t="s">
        <v>1733</v>
      </c>
    </row>
    <row r="548" spans="1:45" ht="15" customHeight="1">
      <c r="A548" s="359"/>
      <c r="B548" s="359"/>
      <c r="C548" s="359"/>
      <c r="D548" s="359"/>
      <c r="E548" s="359"/>
      <c r="F548" s="359"/>
      <c r="G548" s="359"/>
      <c r="H548" s="359"/>
      <c r="I548" s="359"/>
      <c r="J548" s="359"/>
      <c r="K548" s="359"/>
      <c r="L548" s="359"/>
      <c r="M548" s="359"/>
      <c r="N548" s="359"/>
      <c r="O548" s="359"/>
      <c r="P548" s="359"/>
      <c r="Q548" s="359"/>
      <c r="R548" s="359"/>
      <c r="S548" s="359"/>
      <c r="T548" s="359"/>
      <c r="U548" s="359"/>
      <c r="V548" s="359"/>
      <c r="W548" s="359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  <c r="AI548" s="358"/>
      <c r="AJ548" s="358"/>
      <c r="AK548" s="358"/>
      <c r="AO548" s="323" t="s">
        <v>1602</v>
      </c>
      <c r="AP548" s="323"/>
      <c r="AQ548" s="323"/>
      <c r="AR548" s="327" t="s">
        <v>2248</v>
      </c>
      <c r="AS548" s="326" t="s">
        <v>1733</v>
      </c>
    </row>
    <row r="549" spans="1:45" ht="15" customHeight="1">
      <c r="A549" s="359"/>
      <c r="B549" s="359"/>
      <c r="C549" s="359"/>
      <c r="D549" s="359"/>
      <c r="E549" s="359"/>
      <c r="F549" s="359"/>
      <c r="G549" s="359"/>
      <c r="H549" s="359"/>
      <c r="I549" s="359"/>
      <c r="J549" s="359"/>
      <c r="K549" s="359"/>
      <c r="L549" s="359"/>
      <c r="M549" s="359"/>
      <c r="N549" s="359"/>
      <c r="O549" s="359"/>
      <c r="P549" s="359"/>
      <c r="Q549" s="359"/>
      <c r="R549" s="359"/>
      <c r="S549" s="359"/>
      <c r="T549" s="359"/>
      <c r="U549" s="359"/>
      <c r="V549" s="359"/>
      <c r="W549" s="359"/>
      <c r="X549" s="358"/>
      <c r="Y549" s="358"/>
      <c r="Z549" s="358"/>
      <c r="AA549" s="358"/>
      <c r="AB549" s="358"/>
      <c r="AC549" s="358"/>
      <c r="AD549" s="358"/>
      <c r="AE549" s="358"/>
      <c r="AF549" s="358"/>
      <c r="AG549" s="358"/>
      <c r="AH549" s="358"/>
      <c r="AI549" s="358"/>
      <c r="AJ549" s="358"/>
      <c r="AK549" s="358"/>
      <c r="AO549" s="323" t="s">
        <v>1603</v>
      </c>
      <c r="AP549" s="323"/>
      <c r="AQ549" s="323"/>
      <c r="AR549" s="327" t="s">
        <v>2249</v>
      </c>
      <c r="AS549" s="326" t="s">
        <v>1733</v>
      </c>
    </row>
    <row r="550" spans="1:45" ht="15" customHeight="1">
      <c r="A550" s="359"/>
      <c r="B550" s="359"/>
      <c r="C550" s="359"/>
      <c r="D550" s="359"/>
      <c r="E550" s="359"/>
      <c r="F550" s="359"/>
      <c r="G550" s="359"/>
      <c r="H550" s="359"/>
      <c r="I550" s="359"/>
      <c r="J550" s="359"/>
      <c r="K550" s="359"/>
      <c r="L550" s="359"/>
      <c r="M550" s="359"/>
      <c r="N550" s="359"/>
      <c r="O550" s="359"/>
      <c r="P550" s="359"/>
      <c r="Q550" s="359"/>
      <c r="R550" s="359"/>
      <c r="S550" s="359"/>
      <c r="T550" s="359"/>
      <c r="U550" s="359"/>
      <c r="V550" s="359"/>
      <c r="W550" s="359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  <c r="AI550" s="358"/>
      <c r="AJ550" s="358"/>
      <c r="AK550" s="358"/>
      <c r="AO550" s="323" t="s">
        <v>1604</v>
      </c>
      <c r="AP550" s="323"/>
      <c r="AQ550" s="323"/>
      <c r="AR550" s="327" t="s">
        <v>2250</v>
      </c>
      <c r="AS550" s="326" t="s">
        <v>1733</v>
      </c>
    </row>
    <row r="551" spans="1:45" ht="15" customHeight="1">
      <c r="A551" s="359"/>
      <c r="B551" s="359"/>
      <c r="C551" s="359"/>
      <c r="D551" s="359"/>
      <c r="E551" s="359"/>
      <c r="F551" s="359"/>
      <c r="G551" s="359"/>
      <c r="H551" s="359"/>
      <c r="I551" s="359"/>
      <c r="J551" s="359"/>
      <c r="K551" s="359"/>
      <c r="L551" s="359"/>
      <c r="M551" s="359"/>
      <c r="N551" s="359"/>
      <c r="O551" s="359"/>
      <c r="P551" s="359"/>
      <c r="Q551" s="359"/>
      <c r="R551" s="359"/>
      <c r="S551" s="359"/>
      <c r="T551" s="359"/>
      <c r="U551" s="359"/>
      <c r="V551" s="359"/>
      <c r="W551" s="359"/>
      <c r="X551" s="358"/>
      <c r="Y551" s="358"/>
      <c r="Z551" s="358"/>
      <c r="AA551" s="358"/>
      <c r="AB551" s="358"/>
      <c r="AC551" s="358"/>
      <c r="AD551" s="358"/>
      <c r="AE551" s="358"/>
      <c r="AF551" s="358"/>
      <c r="AG551" s="358"/>
      <c r="AH551" s="358"/>
      <c r="AI551" s="358"/>
      <c r="AJ551" s="358"/>
      <c r="AK551" s="358"/>
      <c r="AO551" s="323" t="s">
        <v>1605</v>
      </c>
      <c r="AP551" s="323"/>
      <c r="AQ551" s="323"/>
      <c r="AR551" s="327" t="s">
        <v>2251</v>
      </c>
      <c r="AS551" s="326" t="s">
        <v>1733</v>
      </c>
    </row>
    <row r="552" spans="1:45" ht="15" customHeight="1">
      <c r="A552" s="359"/>
      <c r="B552" s="359"/>
      <c r="C552" s="359"/>
      <c r="D552" s="359"/>
      <c r="E552" s="359"/>
      <c r="F552" s="359"/>
      <c r="G552" s="359"/>
      <c r="H552" s="359"/>
      <c r="I552" s="359"/>
      <c r="J552" s="359"/>
      <c r="K552" s="359"/>
      <c r="L552" s="359"/>
      <c r="M552" s="359"/>
      <c r="N552" s="359"/>
      <c r="O552" s="359"/>
      <c r="P552" s="359"/>
      <c r="Q552" s="359"/>
      <c r="R552" s="359"/>
      <c r="S552" s="359"/>
      <c r="T552" s="359"/>
      <c r="U552" s="359"/>
      <c r="V552" s="359"/>
      <c r="W552" s="359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  <c r="AI552" s="358"/>
      <c r="AJ552" s="358"/>
      <c r="AK552" s="358"/>
      <c r="AO552" s="323" t="s">
        <v>1606</v>
      </c>
      <c r="AP552" s="323"/>
      <c r="AQ552" s="323"/>
      <c r="AR552" s="327" t="s">
        <v>2252</v>
      </c>
      <c r="AS552" s="326" t="s">
        <v>1733</v>
      </c>
    </row>
    <row r="553" spans="1:45" ht="15" customHeight="1">
      <c r="A553" s="359"/>
      <c r="B553" s="359"/>
      <c r="C553" s="359"/>
      <c r="D553" s="359"/>
      <c r="E553" s="359"/>
      <c r="F553" s="359"/>
      <c r="G553" s="359"/>
      <c r="H553" s="359"/>
      <c r="I553" s="359"/>
      <c r="J553" s="359"/>
      <c r="K553" s="359"/>
      <c r="L553" s="359"/>
      <c r="M553" s="359"/>
      <c r="N553" s="359"/>
      <c r="O553" s="359"/>
      <c r="P553" s="359"/>
      <c r="Q553" s="359"/>
      <c r="R553" s="359"/>
      <c r="S553" s="359"/>
      <c r="T553" s="359"/>
      <c r="U553" s="359"/>
      <c r="V553" s="359"/>
      <c r="W553" s="359"/>
      <c r="X553" s="358"/>
      <c r="Y553" s="358"/>
      <c r="Z553" s="358"/>
      <c r="AA553" s="358"/>
      <c r="AB553" s="358"/>
      <c r="AC553" s="358"/>
      <c r="AD553" s="358"/>
      <c r="AE553" s="358"/>
      <c r="AF553" s="358"/>
      <c r="AG553" s="358"/>
      <c r="AH553" s="358"/>
      <c r="AI553" s="358"/>
      <c r="AJ553" s="358"/>
      <c r="AK553" s="358"/>
      <c r="AO553" s="323" t="s">
        <v>1607</v>
      </c>
      <c r="AP553" s="323"/>
      <c r="AQ553" s="323"/>
      <c r="AR553" s="327" t="s">
        <v>2253</v>
      </c>
      <c r="AS553" s="326" t="s">
        <v>1733</v>
      </c>
    </row>
    <row r="554" spans="1:45" ht="15" customHeight="1">
      <c r="A554" s="359"/>
      <c r="B554" s="359"/>
      <c r="C554" s="359"/>
      <c r="D554" s="359"/>
      <c r="E554" s="359"/>
      <c r="F554" s="359"/>
      <c r="G554" s="359"/>
      <c r="H554" s="359"/>
      <c r="I554" s="359"/>
      <c r="J554" s="359"/>
      <c r="K554" s="359"/>
      <c r="L554" s="359"/>
      <c r="M554" s="359"/>
      <c r="N554" s="359"/>
      <c r="O554" s="359"/>
      <c r="P554" s="359"/>
      <c r="Q554" s="359"/>
      <c r="R554" s="359"/>
      <c r="S554" s="359"/>
      <c r="T554" s="359"/>
      <c r="U554" s="359"/>
      <c r="V554" s="359"/>
      <c r="W554" s="359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  <c r="AI554" s="358"/>
      <c r="AJ554" s="358"/>
      <c r="AK554" s="358"/>
      <c r="AO554" s="323" t="s">
        <v>1608</v>
      </c>
      <c r="AP554" s="323"/>
      <c r="AQ554" s="323"/>
      <c r="AR554" s="327" t="s">
        <v>2254</v>
      </c>
      <c r="AS554" s="326" t="s">
        <v>1733</v>
      </c>
    </row>
    <row r="555" spans="1:45" ht="15" customHeight="1">
      <c r="A555" s="359"/>
      <c r="B555" s="359"/>
      <c r="C555" s="359"/>
      <c r="D555" s="359"/>
      <c r="E555" s="359"/>
      <c r="F555" s="359"/>
      <c r="G555" s="359"/>
      <c r="H555" s="359"/>
      <c r="I555" s="359"/>
      <c r="J555" s="359"/>
      <c r="K555" s="359"/>
      <c r="L555" s="359"/>
      <c r="M555" s="359"/>
      <c r="N555" s="359"/>
      <c r="O555" s="359"/>
      <c r="P555" s="359"/>
      <c r="Q555" s="359"/>
      <c r="R555" s="359"/>
      <c r="S555" s="359"/>
      <c r="T555" s="359"/>
      <c r="U555" s="359"/>
      <c r="V555" s="359"/>
      <c r="W555" s="359"/>
      <c r="X555" s="358"/>
      <c r="Y555" s="358"/>
      <c r="Z555" s="358"/>
      <c r="AA555" s="358"/>
      <c r="AB555" s="358"/>
      <c r="AC555" s="358"/>
      <c r="AD555" s="358"/>
      <c r="AE555" s="358"/>
      <c r="AF555" s="358"/>
      <c r="AG555" s="358"/>
      <c r="AH555" s="358"/>
      <c r="AI555" s="358"/>
      <c r="AJ555" s="358"/>
      <c r="AK555" s="358"/>
      <c r="AO555" s="323" t="s">
        <v>1609</v>
      </c>
      <c r="AP555" s="323"/>
      <c r="AQ555" s="323"/>
      <c r="AR555" s="327" t="s">
        <v>2255</v>
      </c>
      <c r="AS555" s="326" t="s">
        <v>1733</v>
      </c>
    </row>
    <row r="556" spans="1:45" ht="15" customHeight="1">
      <c r="A556" s="359"/>
      <c r="B556" s="359"/>
      <c r="C556" s="359"/>
      <c r="D556" s="359"/>
      <c r="E556" s="359"/>
      <c r="F556" s="359"/>
      <c r="G556" s="359"/>
      <c r="H556" s="359"/>
      <c r="I556" s="359"/>
      <c r="J556" s="359"/>
      <c r="K556" s="359"/>
      <c r="L556" s="359"/>
      <c r="M556" s="359"/>
      <c r="N556" s="359"/>
      <c r="O556" s="359"/>
      <c r="P556" s="359"/>
      <c r="Q556" s="359"/>
      <c r="R556" s="359"/>
      <c r="S556" s="359"/>
      <c r="T556" s="359"/>
      <c r="U556" s="359"/>
      <c r="V556" s="359"/>
      <c r="W556" s="359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  <c r="AI556" s="358"/>
      <c r="AJ556" s="358"/>
      <c r="AK556" s="358"/>
      <c r="AO556" s="323" t="s">
        <v>1610</v>
      </c>
      <c r="AP556" s="323"/>
      <c r="AQ556" s="323"/>
      <c r="AR556" s="327" t="s">
        <v>2256</v>
      </c>
      <c r="AS556" s="326" t="s">
        <v>1733</v>
      </c>
    </row>
    <row r="557" spans="1:45" ht="15" customHeight="1">
      <c r="A557" s="359"/>
      <c r="B557" s="359"/>
      <c r="C557" s="359"/>
      <c r="D557" s="359"/>
      <c r="E557" s="359"/>
      <c r="F557" s="359"/>
      <c r="G557" s="359"/>
      <c r="H557" s="359"/>
      <c r="I557" s="359"/>
      <c r="J557" s="359"/>
      <c r="K557" s="359"/>
      <c r="L557" s="359"/>
      <c r="M557" s="359"/>
      <c r="N557" s="359"/>
      <c r="O557" s="359"/>
      <c r="P557" s="359"/>
      <c r="Q557" s="359"/>
      <c r="R557" s="359"/>
      <c r="S557" s="359"/>
      <c r="T557" s="359"/>
      <c r="U557" s="359"/>
      <c r="V557" s="359"/>
      <c r="W557" s="359"/>
      <c r="X557" s="358"/>
      <c r="Y557" s="358"/>
      <c r="Z557" s="358"/>
      <c r="AA557" s="358"/>
      <c r="AB557" s="358"/>
      <c r="AC557" s="358"/>
      <c r="AD557" s="358"/>
      <c r="AE557" s="358"/>
      <c r="AF557" s="358"/>
      <c r="AG557" s="358"/>
      <c r="AH557" s="358"/>
      <c r="AI557" s="358"/>
      <c r="AJ557" s="358"/>
      <c r="AK557" s="358"/>
      <c r="AO557" s="323" t="s">
        <v>1611</v>
      </c>
      <c r="AP557" s="323"/>
      <c r="AQ557" s="323"/>
      <c r="AR557" s="327" t="s">
        <v>2257</v>
      </c>
      <c r="AS557" s="326" t="s">
        <v>1733</v>
      </c>
    </row>
    <row r="558" spans="1:45" ht="15" customHeight="1">
      <c r="A558" s="359"/>
      <c r="B558" s="359"/>
      <c r="C558" s="359"/>
      <c r="D558" s="359"/>
      <c r="E558" s="359"/>
      <c r="F558" s="359"/>
      <c r="G558" s="359"/>
      <c r="H558" s="359"/>
      <c r="I558" s="359"/>
      <c r="J558" s="359"/>
      <c r="K558" s="359"/>
      <c r="L558" s="359"/>
      <c r="M558" s="359"/>
      <c r="N558" s="359"/>
      <c r="O558" s="359"/>
      <c r="P558" s="359"/>
      <c r="Q558" s="359"/>
      <c r="R558" s="359"/>
      <c r="S558" s="359"/>
      <c r="T558" s="359"/>
      <c r="U558" s="359"/>
      <c r="V558" s="359"/>
      <c r="W558" s="359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  <c r="AI558" s="358"/>
      <c r="AJ558" s="358"/>
      <c r="AK558" s="358"/>
      <c r="AO558" s="323" t="s">
        <v>1612</v>
      </c>
      <c r="AP558" s="323"/>
      <c r="AQ558" s="323"/>
      <c r="AR558" s="327" t="s">
        <v>2258</v>
      </c>
      <c r="AS558" s="326" t="s">
        <v>1733</v>
      </c>
    </row>
    <row r="559" spans="1:45" ht="15" customHeight="1">
      <c r="A559" s="359"/>
      <c r="B559" s="359"/>
      <c r="C559" s="359"/>
      <c r="D559" s="359"/>
      <c r="E559" s="359"/>
      <c r="F559" s="359"/>
      <c r="G559" s="359"/>
      <c r="H559" s="359"/>
      <c r="I559" s="359"/>
      <c r="J559" s="359"/>
      <c r="K559" s="359"/>
      <c r="L559" s="359"/>
      <c r="M559" s="359"/>
      <c r="N559" s="359"/>
      <c r="O559" s="359"/>
      <c r="P559" s="359"/>
      <c r="Q559" s="359"/>
      <c r="R559" s="359"/>
      <c r="S559" s="359"/>
      <c r="T559" s="359"/>
      <c r="U559" s="359"/>
      <c r="V559" s="359"/>
      <c r="W559" s="359"/>
      <c r="X559" s="358"/>
      <c r="Y559" s="358"/>
      <c r="Z559" s="358"/>
      <c r="AA559" s="358"/>
      <c r="AB559" s="358"/>
      <c r="AC559" s="358"/>
      <c r="AD559" s="358"/>
      <c r="AE559" s="358"/>
      <c r="AF559" s="358"/>
      <c r="AG559" s="358"/>
      <c r="AH559" s="358"/>
      <c r="AI559" s="358"/>
      <c r="AJ559" s="358"/>
      <c r="AK559" s="358"/>
      <c r="AO559" s="367" t="s">
        <v>1701</v>
      </c>
      <c r="AP559" s="367"/>
      <c r="AQ559" s="367"/>
      <c r="AR559" s="327" t="s">
        <v>2259</v>
      </c>
      <c r="AS559" s="326" t="s">
        <v>1733</v>
      </c>
    </row>
    <row r="560" spans="1:45" ht="15" customHeight="1">
      <c r="A560" s="359"/>
      <c r="B560" s="359"/>
      <c r="C560" s="359"/>
      <c r="D560" s="359"/>
      <c r="E560" s="359"/>
      <c r="F560" s="359"/>
      <c r="G560" s="359"/>
      <c r="H560" s="359"/>
      <c r="I560" s="359"/>
      <c r="J560" s="359"/>
      <c r="K560" s="359"/>
      <c r="L560" s="359"/>
      <c r="M560" s="359"/>
      <c r="N560" s="359"/>
      <c r="O560" s="359"/>
      <c r="P560" s="359"/>
      <c r="Q560" s="359"/>
      <c r="R560" s="359"/>
      <c r="S560" s="359"/>
      <c r="T560" s="359"/>
      <c r="U560" s="359"/>
      <c r="V560" s="359"/>
      <c r="W560" s="359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  <c r="AI560" s="358"/>
      <c r="AJ560" s="358"/>
      <c r="AK560" s="358"/>
      <c r="AO560" s="323" t="s">
        <v>1613</v>
      </c>
      <c r="AP560" s="323" t="s">
        <v>743</v>
      </c>
      <c r="AQ560" s="323" t="s">
        <v>749</v>
      </c>
      <c r="AR560" s="327" t="s">
        <v>2260</v>
      </c>
      <c r="AS560" s="326" t="s">
        <v>1733</v>
      </c>
    </row>
    <row r="561" spans="1:45" ht="15" customHeight="1">
      <c r="A561" s="359"/>
      <c r="B561" s="359"/>
      <c r="C561" s="359"/>
      <c r="D561" s="359"/>
      <c r="E561" s="359"/>
      <c r="F561" s="359"/>
      <c r="G561" s="359"/>
      <c r="H561" s="359"/>
      <c r="I561" s="359"/>
      <c r="J561" s="359"/>
      <c r="K561" s="359"/>
      <c r="L561" s="359"/>
      <c r="M561" s="359"/>
      <c r="N561" s="359"/>
      <c r="O561" s="359"/>
      <c r="P561" s="359"/>
      <c r="Q561" s="359"/>
      <c r="R561" s="359"/>
      <c r="S561" s="359"/>
      <c r="T561" s="359"/>
      <c r="U561" s="359"/>
      <c r="V561" s="359"/>
      <c r="W561" s="359"/>
      <c r="X561" s="358"/>
      <c r="Y561" s="358"/>
      <c r="Z561" s="358"/>
      <c r="AA561" s="358"/>
      <c r="AB561" s="358"/>
      <c r="AC561" s="358"/>
      <c r="AD561" s="358"/>
      <c r="AE561" s="358"/>
      <c r="AF561" s="358"/>
      <c r="AG561" s="358"/>
      <c r="AH561" s="358"/>
      <c r="AI561" s="358"/>
      <c r="AJ561" s="358"/>
      <c r="AK561" s="358"/>
      <c r="AO561" s="323" t="s">
        <v>1614</v>
      </c>
      <c r="AP561" s="323"/>
      <c r="AQ561" s="323"/>
      <c r="AR561" s="327" t="s">
        <v>2261</v>
      </c>
      <c r="AS561" s="326" t="s">
        <v>1733</v>
      </c>
    </row>
    <row r="562" spans="1:45" ht="15" customHeight="1">
      <c r="A562" s="359"/>
      <c r="B562" s="359"/>
      <c r="C562" s="359"/>
      <c r="D562" s="359"/>
      <c r="E562" s="359"/>
      <c r="F562" s="359"/>
      <c r="G562" s="359"/>
      <c r="H562" s="359"/>
      <c r="I562" s="359"/>
      <c r="J562" s="359"/>
      <c r="K562" s="359"/>
      <c r="L562" s="359"/>
      <c r="M562" s="359"/>
      <c r="N562" s="359"/>
      <c r="O562" s="359"/>
      <c r="P562" s="359"/>
      <c r="Q562" s="359"/>
      <c r="R562" s="359"/>
      <c r="S562" s="359"/>
      <c r="T562" s="359"/>
      <c r="U562" s="359"/>
      <c r="V562" s="359"/>
      <c r="W562" s="359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O562" s="323" t="s">
        <v>1073</v>
      </c>
      <c r="AP562" s="323" t="s">
        <v>743</v>
      </c>
      <c r="AQ562" s="323" t="s">
        <v>744</v>
      </c>
      <c r="AR562" s="327" t="s">
        <v>2262</v>
      </c>
      <c r="AS562" s="326" t="s">
        <v>1733</v>
      </c>
    </row>
    <row r="563" spans="1:45" ht="15" customHeight="1">
      <c r="A563" s="359"/>
      <c r="B563" s="359"/>
      <c r="C563" s="359"/>
      <c r="D563" s="359"/>
      <c r="E563" s="359"/>
      <c r="F563" s="359"/>
      <c r="G563" s="359"/>
      <c r="H563" s="359"/>
      <c r="I563" s="359"/>
      <c r="J563" s="359"/>
      <c r="K563" s="359"/>
      <c r="L563" s="359"/>
      <c r="M563" s="359"/>
      <c r="N563" s="359"/>
      <c r="O563" s="359"/>
      <c r="P563" s="359"/>
      <c r="Q563" s="359"/>
      <c r="R563" s="359"/>
      <c r="S563" s="359"/>
      <c r="T563" s="359"/>
      <c r="U563" s="359"/>
      <c r="V563" s="359"/>
      <c r="W563" s="359"/>
      <c r="X563" s="358"/>
      <c r="Y563" s="358"/>
      <c r="Z563" s="358"/>
      <c r="AA563" s="358"/>
      <c r="AB563" s="358"/>
      <c r="AC563" s="358"/>
      <c r="AD563" s="358"/>
      <c r="AE563" s="358"/>
      <c r="AF563" s="358"/>
      <c r="AG563" s="358"/>
      <c r="AH563" s="358"/>
      <c r="AI563" s="358"/>
      <c r="AJ563" s="358"/>
      <c r="AK563" s="358"/>
      <c r="AO563" s="323" t="s">
        <v>1615</v>
      </c>
      <c r="AP563" s="323"/>
      <c r="AQ563" s="323"/>
      <c r="AR563" s="327" t="s">
        <v>2263</v>
      </c>
      <c r="AS563" s="326" t="s">
        <v>1733</v>
      </c>
    </row>
    <row r="564" spans="1:45" ht="15" customHeight="1">
      <c r="A564" s="359"/>
      <c r="B564" s="359"/>
      <c r="C564" s="359"/>
      <c r="D564" s="359"/>
      <c r="E564" s="359"/>
      <c r="F564" s="359"/>
      <c r="G564" s="359"/>
      <c r="H564" s="359"/>
      <c r="I564" s="359"/>
      <c r="J564" s="359"/>
      <c r="K564" s="359"/>
      <c r="L564" s="359"/>
      <c r="M564" s="359"/>
      <c r="N564" s="359"/>
      <c r="O564" s="359"/>
      <c r="P564" s="359"/>
      <c r="Q564" s="359"/>
      <c r="R564" s="359"/>
      <c r="S564" s="359"/>
      <c r="T564" s="359"/>
      <c r="U564" s="359"/>
      <c r="V564" s="359"/>
      <c r="W564" s="359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  <c r="AI564" s="358"/>
      <c r="AJ564" s="358"/>
      <c r="AK564" s="358"/>
      <c r="AO564" s="323" t="s">
        <v>1616</v>
      </c>
      <c r="AP564" s="323"/>
      <c r="AQ564" s="323"/>
      <c r="AR564" s="327" t="s">
        <v>2264</v>
      </c>
      <c r="AS564" s="326" t="s">
        <v>1733</v>
      </c>
    </row>
    <row r="565" spans="1:45" ht="15" customHeight="1">
      <c r="A565" s="359"/>
      <c r="B565" s="359"/>
      <c r="C565" s="359"/>
      <c r="D565" s="359"/>
      <c r="E565" s="359"/>
      <c r="F565" s="359"/>
      <c r="G565" s="359"/>
      <c r="H565" s="359"/>
      <c r="I565" s="359"/>
      <c r="J565" s="359"/>
      <c r="K565" s="359"/>
      <c r="L565" s="359"/>
      <c r="M565" s="359"/>
      <c r="N565" s="359"/>
      <c r="O565" s="359"/>
      <c r="P565" s="359"/>
      <c r="Q565" s="359"/>
      <c r="R565" s="359"/>
      <c r="S565" s="359"/>
      <c r="T565" s="359"/>
      <c r="U565" s="359"/>
      <c r="V565" s="359"/>
      <c r="W565" s="359"/>
      <c r="X565" s="358"/>
      <c r="Y565" s="358"/>
      <c r="Z565" s="358"/>
      <c r="AA565" s="358"/>
      <c r="AB565" s="358"/>
      <c r="AC565" s="358"/>
      <c r="AD565" s="358"/>
      <c r="AE565" s="358"/>
      <c r="AF565" s="358"/>
      <c r="AG565" s="358"/>
      <c r="AH565" s="358"/>
      <c r="AI565" s="358"/>
      <c r="AJ565" s="358"/>
      <c r="AK565" s="358"/>
      <c r="AO565" s="323" t="s">
        <v>1617</v>
      </c>
      <c r="AP565" s="323"/>
      <c r="AQ565" s="323"/>
      <c r="AR565" s="327" t="s">
        <v>2265</v>
      </c>
      <c r="AS565" s="326" t="s">
        <v>1733</v>
      </c>
    </row>
    <row r="566" spans="1:45" ht="15" customHeight="1">
      <c r="A566" s="359"/>
      <c r="B566" s="359"/>
      <c r="C566" s="359"/>
      <c r="D566" s="359"/>
      <c r="E566" s="359"/>
      <c r="F566" s="359"/>
      <c r="G566" s="359"/>
      <c r="H566" s="359"/>
      <c r="I566" s="359"/>
      <c r="J566" s="359"/>
      <c r="K566" s="359"/>
      <c r="L566" s="359"/>
      <c r="M566" s="359"/>
      <c r="N566" s="359"/>
      <c r="O566" s="359"/>
      <c r="P566" s="359"/>
      <c r="Q566" s="359"/>
      <c r="R566" s="359"/>
      <c r="S566" s="359"/>
      <c r="T566" s="359"/>
      <c r="U566" s="359"/>
      <c r="V566" s="359"/>
      <c r="W566" s="359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  <c r="AI566" s="358"/>
      <c r="AJ566" s="358"/>
      <c r="AK566" s="358"/>
      <c r="AO566" s="323" t="s">
        <v>1618</v>
      </c>
      <c r="AP566" s="323" t="s">
        <v>743</v>
      </c>
      <c r="AQ566" s="323" t="s">
        <v>744</v>
      </c>
      <c r="AR566" s="327" t="s">
        <v>2266</v>
      </c>
      <c r="AS566" s="326" t="s">
        <v>1733</v>
      </c>
    </row>
    <row r="567" spans="1:45" ht="15" customHeight="1">
      <c r="A567" s="359"/>
      <c r="B567" s="359"/>
      <c r="C567" s="359"/>
      <c r="D567" s="359"/>
      <c r="E567" s="359"/>
      <c r="F567" s="359"/>
      <c r="G567" s="359"/>
      <c r="H567" s="359"/>
      <c r="I567" s="359"/>
      <c r="J567" s="359"/>
      <c r="K567" s="359"/>
      <c r="L567" s="359"/>
      <c r="M567" s="359"/>
      <c r="N567" s="359"/>
      <c r="O567" s="359"/>
      <c r="P567" s="359"/>
      <c r="Q567" s="359"/>
      <c r="R567" s="359"/>
      <c r="S567" s="359"/>
      <c r="T567" s="359"/>
      <c r="U567" s="359"/>
      <c r="V567" s="359"/>
      <c r="W567" s="359"/>
      <c r="X567" s="358"/>
      <c r="Y567" s="358"/>
      <c r="Z567" s="358"/>
      <c r="AA567" s="358"/>
      <c r="AB567" s="358"/>
      <c r="AC567" s="358"/>
      <c r="AD567" s="358"/>
      <c r="AE567" s="358"/>
      <c r="AF567" s="358"/>
      <c r="AG567" s="358"/>
      <c r="AH567" s="358"/>
      <c r="AI567" s="358"/>
      <c r="AJ567" s="358"/>
      <c r="AK567" s="358"/>
      <c r="AO567" s="323" t="s">
        <v>1619</v>
      </c>
      <c r="AP567" s="323"/>
      <c r="AQ567" s="323"/>
      <c r="AR567" s="327" t="s">
        <v>2267</v>
      </c>
      <c r="AS567" s="326" t="s">
        <v>1733</v>
      </c>
    </row>
    <row r="568" spans="1:45" ht="15" customHeight="1">
      <c r="A568" s="359"/>
      <c r="B568" s="359"/>
      <c r="C568" s="359"/>
      <c r="D568" s="359"/>
      <c r="E568" s="359"/>
      <c r="F568" s="359"/>
      <c r="G568" s="359"/>
      <c r="H568" s="359"/>
      <c r="I568" s="359"/>
      <c r="J568" s="359"/>
      <c r="K568" s="359"/>
      <c r="L568" s="359"/>
      <c r="M568" s="359"/>
      <c r="N568" s="359"/>
      <c r="O568" s="359"/>
      <c r="P568" s="359"/>
      <c r="Q568" s="359"/>
      <c r="R568" s="359"/>
      <c r="S568" s="359"/>
      <c r="T568" s="359"/>
      <c r="U568" s="359"/>
      <c r="V568" s="359"/>
      <c r="W568" s="359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  <c r="AI568" s="358"/>
      <c r="AJ568" s="358"/>
      <c r="AK568" s="358"/>
      <c r="AO568" s="323" t="s">
        <v>1620</v>
      </c>
      <c r="AP568" s="323"/>
      <c r="AQ568" s="323"/>
      <c r="AR568" s="327" t="s">
        <v>2268</v>
      </c>
      <c r="AS568" s="326" t="s">
        <v>1733</v>
      </c>
    </row>
    <row r="569" spans="1:45" ht="15" customHeight="1">
      <c r="A569" s="359"/>
      <c r="B569" s="359"/>
      <c r="C569" s="359"/>
      <c r="D569" s="359"/>
      <c r="E569" s="359"/>
      <c r="F569" s="359"/>
      <c r="G569" s="359"/>
      <c r="H569" s="359"/>
      <c r="I569" s="359"/>
      <c r="J569" s="359"/>
      <c r="K569" s="359"/>
      <c r="L569" s="359"/>
      <c r="M569" s="359"/>
      <c r="N569" s="359"/>
      <c r="O569" s="359"/>
      <c r="P569" s="359"/>
      <c r="Q569" s="359"/>
      <c r="R569" s="359"/>
      <c r="S569" s="359"/>
      <c r="T569" s="359"/>
      <c r="U569" s="359"/>
      <c r="V569" s="359"/>
      <c r="W569" s="359"/>
      <c r="X569" s="358"/>
      <c r="Y569" s="358"/>
      <c r="Z569" s="358"/>
      <c r="AA569" s="358"/>
      <c r="AB569" s="358"/>
      <c r="AC569" s="358"/>
      <c r="AD569" s="358"/>
      <c r="AE569" s="358"/>
      <c r="AF569" s="358"/>
      <c r="AG569" s="358"/>
      <c r="AH569" s="358"/>
      <c r="AI569" s="358"/>
      <c r="AJ569" s="358"/>
      <c r="AK569" s="358"/>
      <c r="AO569" s="323" t="s">
        <v>1621</v>
      </c>
      <c r="AP569" s="323"/>
      <c r="AQ569" s="323"/>
      <c r="AR569" s="327" t="s">
        <v>2269</v>
      </c>
      <c r="AS569" s="326" t="s">
        <v>1733</v>
      </c>
    </row>
    <row r="570" spans="1:45" ht="15" customHeight="1">
      <c r="A570" s="359"/>
      <c r="B570" s="359"/>
      <c r="C570" s="359"/>
      <c r="D570" s="359"/>
      <c r="E570" s="359"/>
      <c r="F570" s="359"/>
      <c r="G570" s="359"/>
      <c r="H570" s="359"/>
      <c r="I570" s="359"/>
      <c r="J570" s="359"/>
      <c r="K570" s="359"/>
      <c r="L570" s="359"/>
      <c r="M570" s="359"/>
      <c r="N570" s="359"/>
      <c r="O570" s="359"/>
      <c r="P570" s="359"/>
      <c r="Q570" s="359"/>
      <c r="R570" s="359"/>
      <c r="S570" s="359"/>
      <c r="T570" s="359"/>
      <c r="U570" s="359"/>
      <c r="V570" s="359"/>
      <c r="W570" s="359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  <c r="AI570" s="358"/>
      <c r="AJ570" s="358"/>
      <c r="AK570" s="358"/>
      <c r="AO570" s="323" t="s">
        <v>1622</v>
      </c>
      <c r="AP570" s="323" t="s">
        <v>743</v>
      </c>
      <c r="AQ570" s="323" t="s">
        <v>755</v>
      </c>
      <c r="AR570" s="327" t="s">
        <v>2270</v>
      </c>
      <c r="AS570" s="326" t="s">
        <v>1733</v>
      </c>
    </row>
    <row r="571" spans="1:45" ht="15" customHeight="1">
      <c r="A571" s="359"/>
      <c r="B571" s="359"/>
      <c r="C571" s="359"/>
      <c r="D571" s="359"/>
      <c r="E571" s="359"/>
      <c r="F571" s="359"/>
      <c r="G571" s="359"/>
      <c r="H571" s="359"/>
      <c r="I571" s="359"/>
      <c r="J571" s="359"/>
      <c r="K571" s="359"/>
      <c r="L571" s="359"/>
      <c r="M571" s="359"/>
      <c r="N571" s="359"/>
      <c r="O571" s="359"/>
      <c r="P571" s="359"/>
      <c r="Q571" s="359"/>
      <c r="R571" s="359"/>
      <c r="S571" s="359"/>
      <c r="T571" s="359"/>
      <c r="U571" s="359"/>
      <c r="V571" s="359"/>
      <c r="W571" s="359"/>
      <c r="X571" s="358"/>
      <c r="Y571" s="358"/>
      <c r="Z571" s="358"/>
      <c r="AA571" s="358"/>
      <c r="AB571" s="358"/>
      <c r="AC571" s="358"/>
      <c r="AD571" s="358"/>
      <c r="AE571" s="358"/>
      <c r="AF571" s="358"/>
      <c r="AG571" s="358"/>
      <c r="AH571" s="358"/>
      <c r="AI571" s="358"/>
      <c r="AJ571" s="358"/>
      <c r="AK571" s="358"/>
      <c r="AO571" s="323" t="s">
        <v>1623</v>
      </c>
      <c r="AP571" s="323"/>
      <c r="AQ571" s="323"/>
      <c r="AR571" s="327" t="s">
        <v>2271</v>
      </c>
      <c r="AS571" s="326" t="s">
        <v>1733</v>
      </c>
    </row>
    <row r="572" spans="1:45" ht="15" customHeight="1">
      <c r="A572" s="359"/>
      <c r="B572" s="359"/>
      <c r="C572" s="359"/>
      <c r="D572" s="359"/>
      <c r="E572" s="359"/>
      <c r="F572" s="359"/>
      <c r="G572" s="359"/>
      <c r="H572" s="359"/>
      <c r="I572" s="359"/>
      <c r="J572" s="359"/>
      <c r="K572" s="359"/>
      <c r="L572" s="359"/>
      <c r="M572" s="359"/>
      <c r="N572" s="359"/>
      <c r="O572" s="359"/>
      <c r="P572" s="359"/>
      <c r="Q572" s="359"/>
      <c r="R572" s="359"/>
      <c r="S572" s="359"/>
      <c r="T572" s="359"/>
      <c r="U572" s="359"/>
      <c r="V572" s="359"/>
      <c r="W572" s="359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  <c r="AI572" s="358"/>
      <c r="AJ572" s="358"/>
      <c r="AK572" s="358"/>
      <c r="AO572" s="323" t="s">
        <v>1624</v>
      </c>
      <c r="AP572" s="323" t="s">
        <v>743</v>
      </c>
      <c r="AQ572" s="323" t="s">
        <v>747</v>
      </c>
      <c r="AR572" s="327" t="s">
        <v>2272</v>
      </c>
      <c r="AS572" s="326" t="s">
        <v>1733</v>
      </c>
    </row>
    <row r="573" spans="1:45" ht="15" customHeight="1">
      <c r="A573" s="359"/>
      <c r="B573" s="359"/>
      <c r="C573" s="359"/>
      <c r="D573" s="359"/>
      <c r="E573" s="359"/>
      <c r="F573" s="359"/>
      <c r="G573" s="359"/>
      <c r="H573" s="359"/>
      <c r="I573" s="359"/>
      <c r="J573" s="359"/>
      <c r="K573" s="359"/>
      <c r="L573" s="359"/>
      <c r="M573" s="359"/>
      <c r="N573" s="359"/>
      <c r="O573" s="359"/>
      <c r="P573" s="359"/>
      <c r="Q573" s="359"/>
      <c r="R573" s="359"/>
      <c r="S573" s="359"/>
      <c r="T573" s="359"/>
      <c r="U573" s="359"/>
      <c r="V573" s="359"/>
      <c r="W573" s="359"/>
      <c r="X573" s="358"/>
      <c r="Y573" s="358"/>
      <c r="Z573" s="358"/>
      <c r="AA573" s="358"/>
      <c r="AB573" s="358"/>
      <c r="AC573" s="358"/>
      <c r="AD573" s="358"/>
      <c r="AE573" s="358"/>
      <c r="AF573" s="358"/>
      <c r="AG573" s="358"/>
      <c r="AH573" s="358"/>
      <c r="AI573" s="358"/>
      <c r="AJ573" s="358"/>
      <c r="AK573" s="358"/>
      <c r="AO573" s="323" t="s">
        <v>1625</v>
      </c>
      <c r="AP573" s="323" t="s">
        <v>743</v>
      </c>
      <c r="AQ573" s="323" t="s">
        <v>750</v>
      </c>
      <c r="AR573" s="327" t="s">
        <v>2273</v>
      </c>
      <c r="AS573" s="326" t="s">
        <v>1733</v>
      </c>
    </row>
    <row r="574" spans="1:45" ht="15" customHeight="1">
      <c r="A574" s="359"/>
      <c r="B574" s="359"/>
      <c r="C574" s="359"/>
      <c r="D574" s="359"/>
      <c r="E574" s="359"/>
      <c r="F574" s="359"/>
      <c r="G574" s="359"/>
      <c r="H574" s="359"/>
      <c r="I574" s="359"/>
      <c r="J574" s="359"/>
      <c r="K574" s="359"/>
      <c r="L574" s="359"/>
      <c r="M574" s="359"/>
      <c r="N574" s="359"/>
      <c r="O574" s="359"/>
      <c r="P574" s="359"/>
      <c r="Q574" s="359"/>
      <c r="R574" s="359"/>
      <c r="S574" s="359"/>
      <c r="T574" s="359"/>
      <c r="U574" s="359"/>
      <c r="V574" s="359"/>
      <c r="W574" s="359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  <c r="AI574" s="358"/>
      <c r="AJ574" s="358"/>
      <c r="AK574" s="358"/>
      <c r="AO574" s="323" t="s">
        <v>1626</v>
      </c>
      <c r="AP574" s="323"/>
      <c r="AQ574" s="323"/>
      <c r="AR574" s="327" t="s">
        <v>2274</v>
      </c>
      <c r="AS574" s="326" t="s">
        <v>1733</v>
      </c>
    </row>
    <row r="575" spans="1:45" ht="15" customHeight="1">
      <c r="A575" s="359"/>
      <c r="B575" s="359"/>
      <c r="C575" s="359"/>
      <c r="D575" s="359"/>
      <c r="E575" s="359"/>
      <c r="F575" s="359"/>
      <c r="G575" s="359"/>
      <c r="H575" s="359"/>
      <c r="I575" s="359"/>
      <c r="J575" s="359"/>
      <c r="K575" s="359"/>
      <c r="L575" s="359"/>
      <c r="M575" s="359"/>
      <c r="N575" s="359"/>
      <c r="O575" s="359"/>
      <c r="P575" s="359"/>
      <c r="Q575" s="359"/>
      <c r="R575" s="359"/>
      <c r="S575" s="359"/>
      <c r="T575" s="359"/>
      <c r="U575" s="359"/>
      <c r="V575" s="359"/>
      <c r="W575" s="359"/>
      <c r="X575" s="358"/>
      <c r="Y575" s="358"/>
      <c r="Z575" s="358"/>
      <c r="AA575" s="358"/>
      <c r="AB575" s="358"/>
      <c r="AC575" s="358"/>
      <c r="AD575" s="358"/>
      <c r="AE575" s="358"/>
      <c r="AF575" s="358"/>
      <c r="AG575" s="358"/>
      <c r="AH575" s="358"/>
      <c r="AI575" s="358"/>
      <c r="AJ575" s="358"/>
      <c r="AK575" s="358"/>
      <c r="AO575" s="323" t="s">
        <v>1627</v>
      </c>
      <c r="AP575" s="323"/>
      <c r="AQ575" s="323"/>
      <c r="AR575" s="327" t="s">
        <v>2275</v>
      </c>
      <c r="AS575" s="326" t="s">
        <v>1733</v>
      </c>
    </row>
    <row r="576" spans="1:45" ht="15" customHeight="1">
      <c r="A576" s="359"/>
      <c r="B576" s="359"/>
      <c r="C576" s="359"/>
      <c r="D576" s="359"/>
      <c r="E576" s="359"/>
      <c r="F576" s="359"/>
      <c r="G576" s="359"/>
      <c r="H576" s="359"/>
      <c r="I576" s="359"/>
      <c r="J576" s="359"/>
      <c r="K576" s="359"/>
      <c r="L576" s="359"/>
      <c r="M576" s="359"/>
      <c r="N576" s="359"/>
      <c r="O576" s="359"/>
      <c r="P576" s="359"/>
      <c r="Q576" s="359"/>
      <c r="R576" s="359"/>
      <c r="S576" s="359"/>
      <c r="T576" s="359"/>
      <c r="U576" s="359"/>
      <c r="V576" s="359"/>
      <c r="W576" s="359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  <c r="AI576" s="358"/>
      <c r="AJ576" s="358"/>
      <c r="AK576" s="358"/>
      <c r="AO576" s="323" t="s">
        <v>1628</v>
      </c>
      <c r="AP576" s="323"/>
      <c r="AQ576" s="323"/>
      <c r="AR576" s="327" t="s">
        <v>2276</v>
      </c>
      <c r="AS576" s="326" t="s">
        <v>1739</v>
      </c>
    </row>
    <row r="577" spans="1:45" ht="15" customHeight="1">
      <c r="A577" s="359"/>
      <c r="B577" s="359"/>
      <c r="C577" s="359"/>
      <c r="D577" s="359"/>
      <c r="E577" s="359"/>
      <c r="F577" s="359"/>
      <c r="G577" s="359"/>
      <c r="H577" s="359"/>
      <c r="I577" s="359"/>
      <c r="J577" s="359"/>
      <c r="K577" s="359"/>
      <c r="L577" s="359"/>
      <c r="M577" s="359"/>
      <c r="N577" s="359"/>
      <c r="O577" s="359"/>
      <c r="P577" s="359"/>
      <c r="Q577" s="359"/>
      <c r="R577" s="359"/>
      <c r="S577" s="359"/>
      <c r="T577" s="359"/>
      <c r="U577" s="359"/>
      <c r="V577" s="359"/>
      <c r="W577" s="359"/>
      <c r="X577" s="358"/>
      <c r="Y577" s="358"/>
      <c r="Z577" s="358"/>
      <c r="AA577" s="358"/>
      <c r="AB577" s="358"/>
      <c r="AC577" s="358"/>
      <c r="AD577" s="358"/>
      <c r="AE577" s="358"/>
      <c r="AF577" s="358"/>
      <c r="AG577" s="358"/>
      <c r="AH577" s="358"/>
      <c r="AI577" s="358"/>
      <c r="AJ577" s="358"/>
      <c r="AK577" s="358"/>
      <c r="AO577" s="323" t="s">
        <v>1629</v>
      </c>
      <c r="AP577" s="323"/>
      <c r="AQ577" s="323"/>
      <c r="AR577" s="327" t="s">
        <v>2277</v>
      </c>
      <c r="AS577" s="326" t="s">
        <v>1733</v>
      </c>
    </row>
    <row r="578" spans="1:45" ht="15" customHeight="1">
      <c r="A578" s="359"/>
      <c r="B578" s="359"/>
      <c r="C578" s="359"/>
      <c r="D578" s="359"/>
      <c r="E578" s="359"/>
      <c r="F578" s="359"/>
      <c r="G578" s="359"/>
      <c r="H578" s="359"/>
      <c r="I578" s="359"/>
      <c r="J578" s="359"/>
      <c r="K578" s="359"/>
      <c r="L578" s="359"/>
      <c r="M578" s="359"/>
      <c r="N578" s="359"/>
      <c r="O578" s="359"/>
      <c r="P578" s="359"/>
      <c r="Q578" s="359"/>
      <c r="R578" s="359"/>
      <c r="S578" s="359"/>
      <c r="T578" s="359"/>
      <c r="U578" s="359"/>
      <c r="V578" s="359"/>
      <c r="W578" s="359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  <c r="AI578" s="358"/>
      <c r="AJ578" s="358"/>
      <c r="AK578" s="358"/>
      <c r="AO578" s="323" t="s">
        <v>1630</v>
      </c>
      <c r="AP578" s="323"/>
      <c r="AQ578" s="323"/>
      <c r="AR578" s="327" t="s">
        <v>2278</v>
      </c>
      <c r="AS578" s="326" t="s">
        <v>1733</v>
      </c>
    </row>
    <row r="579" spans="1:45" ht="15" customHeight="1">
      <c r="A579" s="359"/>
      <c r="B579" s="359"/>
      <c r="C579" s="359"/>
      <c r="D579" s="359"/>
      <c r="E579" s="359"/>
      <c r="F579" s="359"/>
      <c r="G579" s="359"/>
      <c r="H579" s="359"/>
      <c r="I579" s="359"/>
      <c r="J579" s="359"/>
      <c r="K579" s="359"/>
      <c r="L579" s="359"/>
      <c r="M579" s="359"/>
      <c r="N579" s="359"/>
      <c r="O579" s="359"/>
      <c r="P579" s="359"/>
      <c r="Q579" s="359"/>
      <c r="R579" s="359"/>
      <c r="S579" s="359"/>
      <c r="T579" s="359"/>
      <c r="U579" s="359"/>
      <c r="V579" s="359"/>
      <c r="W579" s="359"/>
      <c r="X579" s="358"/>
      <c r="Y579" s="358"/>
      <c r="Z579" s="358"/>
      <c r="AA579" s="358"/>
      <c r="AB579" s="358"/>
      <c r="AC579" s="358"/>
      <c r="AD579" s="358"/>
      <c r="AE579" s="358"/>
      <c r="AF579" s="358"/>
      <c r="AG579" s="358"/>
      <c r="AH579" s="358"/>
      <c r="AI579" s="358"/>
      <c r="AJ579" s="358"/>
      <c r="AK579" s="358"/>
      <c r="AO579" s="323" t="s">
        <v>1631</v>
      </c>
      <c r="AP579" s="323"/>
      <c r="AQ579" s="323"/>
      <c r="AR579" s="327" t="s">
        <v>2279</v>
      </c>
      <c r="AS579" s="326" t="s">
        <v>1733</v>
      </c>
    </row>
    <row r="580" spans="1:45" ht="15" customHeight="1">
      <c r="A580" s="359"/>
      <c r="B580" s="359"/>
      <c r="C580" s="359"/>
      <c r="D580" s="359"/>
      <c r="E580" s="359"/>
      <c r="F580" s="359"/>
      <c r="G580" s="359"/>
      <c r="H580" s="359"/>
      <c r="I580" s="359"/>
      <c r="J580" s="359"/>
      <c r="K580" s="359"/>
      <c r="L580" s="359"/>
      <c r="M580" s="359"/>
      <c r="N580" s="359"/>
      <c r="O580" s="359"/>
      <c r="P580" s="359"/>
      <c r="Q580" s="359"/>
      <c r="R580" s="359"/>
      <c r="S580" s="359"/>
      <c r="T580" s="359"/>
      <c r="U580" s="359"/>
      <c r="V580" s="359"/>
      <c r="W580" s="359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  <c r="AI580" s="358"/>
      <c r="AJ580" s="358"/>
      <c r="AK580" s="358"/>
      <c r="AO580" s="323" t="s">
        <v>1632</v>
      </c>
      <c r="AP580" s="323" t="s">
        <v>743</v>
      </c>
      <c r="AQ580" s="323" t="s">
        <v>749</v>
      </c>
      <c r="AR580" s="327" t="s">
        <v>2280</v>
      </c>
      <c r="AS580" s="326" t="s">
        <v>1733</v>
      </c>
    </row>
    <row r="581" spans="1:45" ht="15" customHeight="1">
      <c r="A581" s="359"/>
      <c r="B581" s="359"/>
      <c r="C581" s="359"/>
      <c r="D581" s="359"/>
      <c r="E581" s="359"/>
      <c r="F581" s="359"/>
      <c r="G581" s="359"/>
      <c r="H581" s="359"/>
      <c r="I581" s="359"/>
      <c r="J581" s="359"/>
      <c r="K581" s="359"/>
      <c r="L581" s="359"/>
      <c r="M581" s="359"/>
      <c r="N581" s="359"/>
      <c r="O581" s="359"/>
      <c r="P581" s="359"/>
      <c r="Q581" s="359"/>
      <c r="R581" s="359"/>
      <c r="S581" s="359"/>
      <c r="T581" s="359"/>
      <c r="U581" s="359"/>
      <c r="V581" s="359"/>
      <c r="W581" s="359"/>
      <c r="X581" s="358"/>
      <c r="Y581" s="358"/>
      <c r="Z581" s="358"/>
      <c r="AA581" s="358"/>
      <c r="AB581" s="358"/>
      <c r="AC581" s="358"/>
      <c r="AD581" s="358"/>
      <c r="AE581" s="358"/>
      <c r="AF581" s="358"/>
      <c r="AG581" s="358"/>
      <c r="AH581" s="358"/>
      <c r="AI581" s="358"/>
      <c r="AJ581" s="358"/>
      <c r="AK581" s="358"/>
      <c r="AO581" s="323" t="s">
        <v>1633</v>
      </c>
      <c r="AP581" s="323"/>
      <c r="AQ581" s="323"/>
      <c r="AR581" s="327" t="s">
        <v>2281</v>
      </c>
      <c r="AS581" s="326" t="s">
        <v>1733</v>
      </c>
    </row>
    <row r="582" spans="1:45" ht="15" customHeight="1">
      <c r="A582" s="359"/>
      <c r="B582" s="359"/>
      <c r="C582" s="359"/>
      <c r="D582" s="359"/>
      <c r="E582" s="359"/>
      <c r="F582" s="359"/>
      <c r="G582" s="359"/>
      <c r="H582" s="359"/>
      <c r="I582" s="359"/>
      <c r="J582" s="359"/>
      <c r="K582" s="359"/>
      <c r="L582" s="359"/>
      <c r="M582" s="359"/>
      <c r="N582" s="359"/>
      <c r="O582" s="359"/>
      <c r="P582" s="359"/>
      <c r="Q582" s="359"/>
      <c r="R582" s="359"/>
      <c r="S582" s="359"/>
      <c r="T582" s="359"/>
      <c r="U582" s="359"/>
      <c r="V582" s="359"/>
      <c r="W582" s="359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  <c r="AI582" s="358"/>
      <c r="AJ582" s="358"/>
      <c r="AK582" s="358"/>
      <c r="AO582" s="323" t="s">
        <v>1634</v>
      </c>
      <c r="AP582" s="323"/>
      <c r="AQ582" s="323"/>
      <c r="AR582" s="327" t="s">
        <v>2282</v>
      </c>
      <c r="AS582" s="326" t="s">
        <v>1733</v>
      </c>
    </row>
    <row r="583" spans="1:45" ht="15" customHeight="1">
      <c r="A583" s="359"/>
      <c r="B583" s="359"/>
      <c r="C583" s="359"/>
      <c r="D583" s="359"/>
      <c r="E583" s="359"/>
      <c r="F583" s="359"/>
      <c r="G583" s="359"/>
      <c r="H583" s="359"/>
      <c r="I583" s="359"/>
      <c r="J583" s="359"/>
      <c r="K583" s="359"/>
      <c r="L583" s="359"/>
      <c r="M583" s="359"/>
      <c r="N583" s="359"/>
      <c r="O583" s="359"/>
      <c r="P583" s="359"/>
      <c r="Q583" s="359"/>
      <c r="R583" s="359"/>
      <c r="S583" s="359"/>
      <c r="T583" s="359"/>
      <c r="U583" s="359"/>
      <c r="V583" s="359"/>
      <c r="W583" s="359"/>
      <c r="X583" s="358"/>
      <c r="Y583" s="358"/>
      <c r="Z583" s="358"/>
      <c r="AA583" s="358"/>
      <c r="AB583" s="358"/>
      <c r="AC583" s="358"/>
      <c r="AD583" s="358"/>
      <c r="AE583" s="358"/>
      <c r="AF583" s="358"/>
      <c r="AG583" s="358"/>
      <c r="AH583" s="358"/>
      <c r="AI583" s="358"/>
      <c r="AJ583" s="358"/>
      <c r="AK583" s="358"/>
      <c r="AO583" s="323" t="s">
        <v>1635</v>
      </c>
      <c r="AP583" s="323"/>
      <c r="AQ583" s="323"/>
      <c r="AR583" s="327" t="s">
        <v>2283</v>
      </c>
      <c r="AS583" s="326" t="s">
        <v>1733</v>
      </c>
    </row>
    <row r="584" spans="1:45" ht="15" customHeight="1">
      <c r="A584" s="359"/>
      <c r="B584" s="359"/>
      <c r="C584" s="359"/>
      <c r="D584" s="359"/>
      <c r="E584" s="359"/>
      <c r="F584" s="359"/>
      <c r="G584" s="359"/>
      <c r="H584" s="359"/>
      <c r="I584" s="359"/>
      <c r="J584" s="359"/>
      <c r="K584" s="359"/>
      <c r="L584" s="359"/>
      <c r="M584" s="359"/>
      <c r="N584" s="359"/>
      <c r="O584" s="359"/>
      <c r="P584" s="359"/>
      <c r="Q584" s="359"/>
      <c r="R584" s="359"/>
      <c r="S584" s="359"/>
      <c r="T584" s="359"/>
      <c r="U584" s="359"/>
      <c r="V584" s="359"/>
      <c r="W584" s="359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  <c r="AI584" s="358"/>
      <c r="AJ584" s="358"/>
      <c r="AK584" s="358"/>
      <c r="AO584" s="323" t="s">
        <v>1636</v>
      </c>
      <c r="AP584" s="323"/>
      <c r="AQ584" s="323"/>
      <c r="AR584" s="327" t="s">
        <v>949</v>
      </c>
      <c r="AS584" s="326" t="s">
        <v>1876</v>
      </c>
    </row>
    <row r="585" spans="1:45" ht="15" customHeight="1">
      <c r="A585" s="359"/>
      <c r="B585" s="359"/>
      <c r="C585" s="359"/>
      <c r="D585" s="359"/>
      <c r="E585" s="359"/>
      <c r="F585" s="359"/>
      <c r="G585" s="359"/>
      <c r="H585" s="359"/>
      <c r="I585" s="359"/>
      <c r="J585" s="359"/>
      <c r="K585" s="359"/>
      <c r="L585" s="359"/>
      <c r="M585" s="359"/>
      <c r="N585" s="359"/>
      <c r="O585" s="359"/>
      <c r="P585" s="359"/>
      <c r="Q585" s="359"/>
      <c r="R585" s="359"/>
      <c r="S585" s="359"/>
      <c r="T585" s="359"/>
      <c r="U585" s="359"/>
      <c r="V585" s="359"/>
      <c r="W585" s="359"/>
      <c r="X585" s="358"/>
      <c r="Y585" s="358"/>
      <c r="Z585" s="358"/>
      <c r="AA585" s="358"/>
      <c r="AB585" s="358"/>
      <c r="AC585" s="358"/>
      <c r="AD585" s="358"/>
      <c r="AE585" s="358"/>
      <c r="AF585" s="358"/>
      <c r="AG585" s="358"/>
      <c r="AH585" s="358"/>
      <c r="AI585" s="358"/>
      <c r="AJ585" s="358"/>
      <c r="AK585" s="358"/>
      <c r="AO585" s="323" t="s">
        <v>1637</v>
      </c>
      <c r="AP585" s="323"/>
      <c r="AQ585" s="323"/>
      <c r="AR585" s="327" t="s">
        <v>1034</v>
      </c>
      <c r="AS585" s="326" t="s">
        <v>1876</v>
      </c>
    </row>
    <row r="586" spans="1:45" ht="15" customHeight="1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V586" s="359"/>
      <c r="W586" s="359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  <c r="AI586" s="358"/>
      <c r="AJ586" s="358"/>
      <c r="AK586" s="358"/>
      <c r="AO586" s="323" t="s">
        <v>1638</v>
      </c>
      <c r="AP586" s="323" t="s">
        <v>743</v>
      </c>
      <c r="AQ586" s="323" t="s">
        <v>747</v>
      </c>
      <c r="AR586" s="327" t="s">
        <v>2284</v>
      </c>
      <c r="AS586" s="326" t="s">
        <v>1733</v>
      </c>
    </row>
    <row r="587" spans="1:45" ht="15" customHeight="1">
      <c r="A587" s="359"/>
      <c r="B587" s="359"/>
      <c r="C587" s="359"/>
      <c r="D587" s="359"/>
      <c r="E587" s="359"/>
      <c r="F587" s="359"/>
      <c r="G587" s="359"/>
      <c r="H587" s="359"/>
      <c r="I587" s="359"/>
      <c r="J587" s="359"/>
      <c r="K587" s="359"/>
      <c r="L587" s="359"/>
      <c r="M587" s="359"/>
      <c r="N587" s="359"/>
      <c r="O587" s="359"/>
      <c r="P587" s="359"/>
      <c r="Q587" s="359"/>
      <c r="R587" s="359"/>
      <c r="S587" s="359"/>
      <c r="T587" s="359"/>
      <c r="U587" s="359"/>
      <c r="V587" s="359"/>
      <c r="W587" s="359"/>
      <c r="X587" s="358"/>
      <c r="Y587" s="358"/>
      <c r="Z587" s="358"/>
      <c r="AA587" s="358"/>
      <c r="AB587" s="358"/>
      <c r="AC587" s="358"/>
      <c r="AD587" s="358"/>
      <c r="AE587" s="358"/>
      <c r="AF587" s="358"/>
      <c r="AG587" s="358"/>
      <c r="AH587" s="358"/>
      <c r="AI587" s="358"/>
      <c r="AJ587" s="358"/>
      <c r="AK587" s="358"/>
      <c r="AO587" s="323" t="s">
        <v>1639</v>
      </c>
      <c r="AP587" s="323" t="s">
        <v>743</v>
      </c>
      <c r="AQ587" s="323" t="s">
        <v>752</v>
      </c>
      <c r="AR587" s="327" t="s">
        <v>2285</v>
      </c>
      <c r="AS587" s="326" t="s">
        <v>1733</v>
      </c>
    </row>
    <row r="588" spans="1:45" ht="15" customHeight="1">
      <c r="A588" s="359"/>
      <c r="B588" s="359"/>
      <c r="C588" s="359"/>
      <c r="D588" s="359"/>
      <c r="E588" s="359"/>
      <c r="F588" s="359"/>
      <c r="G588" s="359"/>
      <c r="H588" s="359"/>
      <c r="I588" s="359"/>
      <c r="J588" s="359"/>
      <c r="K588" s="359"/>
      <c r="L588" s="359"/>
      <c r="M588" s="359"/>
      <c r="N588" s="359"/>
      <c r="O588" s="359"/>
      <c r="P588" s="359"/>
      <c r="Q588" s="359"/>
      <c r="R588" s="359"/>
      <c r="S588" s="359"/>
      <c r="T588" s="359"/>
      <c r="U588" s="359"/>
      <c r="V588" s="359"/>
      <c r="W588" s="359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  <c r="AI588" s="358"/>
      <c r="AJ588" s="358"/>
      <c r="AK588" s="358"/>
      <c r="AO588" s="323" t="s">
        <v>1640</v>
      </c>
      <c r="AP588" s="323" t="s">
        <v>743</v>
      </c>
      <c r="AQ588" s="323" t="s">
        <v>750</v>
      </c>
      <c r="AR588" s="327" t="s">
        <v>2286</v>
      </c>
      <c r="AS588" s="326" t="s">
        <v>1733</v>
      </c>
    </row>
    <row r="589" spans="1:45" ht="15" customHeight="1">
      <c r="A589" s="359"/>
      <c r="B589" s="359"/>
      <c r="C589" s="359"/>
      <c r="D589" s="359"/>
      <c r="E589" s="359"/>
      <c r="F589" s="359"/>
      <c r="G589" s="359"/>
      <c r="H589" s="359"/>
      <c r="I589" s="359"/>
      <c r="J589" s="359"/>
      <c r="K589" s="359"/>
      <c r="L589" s="359"/>
      <c r="M589" s="359"/>
      <c r="N589" s="359"/>
      <c r="O589" s="359"/>
      <c r="P589" s="359"/>
      <c r="Q589" s="359"/>
      <c r="R589" s="359"/>
      <c r="S589" s="359"/>
      <c r="T589" s="359"/>
      <c r="U589" s="359"/>
      <c r="V589" s="359"/>
      <c r="W589" s="359"/>
      <c r="X589" s="358"/>
      <c r="Y589" s="358"/>
      <c r="Z589" s="358"/>
      <c r="AA589" s="358"/>
      <c r="AB589" s="358"/>
      <c r="AC589" s="358"/>
      <c r="AD589" s="358"/>
      <c r="AE589" s="358"/>
      <c r="AF589" s="358"/>
      <c r="AG589" s="358"/>
      <c r="AH589" s="358"/>
      <c r="AI589" s="358"/>
      <c r="AJ589" s="358"/>
      <c r="AK589" s="358"/>
      <c r="AO589" s="323" t="s">
        <v>1641</v>
      </c>
      <c r="AP589" s="323" t="s">
        <v>743</v>
      </c>
      <c r="AQ589" s="323" t="s">
        <v>748</v>
      </c>
      <c r="AR589" s="327" t="s">
        <v>2287</v>
      </c>
      <c r="AS589" s="326" t="s">
        <v>1733</v>
      </c>
    </row>
    <row r="590" spans="1:45" ht="15" customHeight="1">
      <c r="A590" s="359"/>
      <c r="B590" s="359"/>
      <c r="C590" s="359"/>
      <c r="D590" s="359"/>
      <c r="E590" s="359"/>
      <c r="F590" s="359"/>
      <c r="G590" s="359"/>
      <c r="H590" s="359"/>
      <c r="I590" s="359"/>
      <c r="J590" s="359"/>
      <c r="K590" s="359"/>
      <c r="L590" s="359"/>
      <c r="M590" s="359"/>
      <c r="N590" s="359"/>
      <c r="O590" s="359"/>
      <c r="P590" s="359"/>
      <c r="Q590" s="359"/>
      <c r="R590" s="359"/>
      <c r="S590" s="359"/>
      <c r="T590" s="359"/>
      <c r="U590" s="359"/>
      <c r="V590" s="359"/>
      <c r="W590" s="359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  <c r="AI590" s="358"/>
      <c r="AJ590" s="358"/>
      <c r="AK590" s="358"/>
      <c r="AO590" s="323" t="s">
        <v>1642</v>
      </c>
      <c r="AP590" s="323" t="s">
        <v>743</v>
      </c>
      <c r="AQ590" s="323" t="s">
        <v>747</v>
      </c>
      <c r="AR590" s="327" t="s">
        <v>1035</v>
      </c>
      <c r="AS590" s="326" t="s">
        <v>1876</v>
      </c>
    </row>
    <row r="591" spans="1:45" ht="15" customHeight="1">
      <c r="A591" s="359"/>
      <c r="B591" s="359"/>
      <c r="C591" s="359"/>
      <c r="D591" s="359"/>
      <c r="E591" s="359"/>
      <c r="F591" s="359"/>
      <c r="G591" s="359"/>
      <c r="H591" s="359"/>
      <c r="I591" s="359"/>
      <c r="J591" s="359"/>
      <c r="K591" s="359"/>
      <c r="L591" s="359"/>
      <c r="M591" s="359"/>
      <c r="N591" s="359"/>
      <c r="O591" s="359"/>
      <c r="P591" s="359"/>
      <c r="Q591" s="359"/>
      <c r="R591" s="359"/>
      <c r="S591" s="359"/>
      <c r="T591" s="359"/>
      <c r="U591" s="359"/>
      <c r="V591" s="359"/>
      <c r="W591" s="359"/>
      <c r="X591" s="358"/>
      <c r="Y591" s="358"/>
      <c r="Z591" s="358"/>
      <c r="AA591" s="358"/>
      <c r="AB591" s="358"/>
      <c r="AC591" s="358"/>
      <c r="AD591" s="358"/>
      <c r="AE591" s="358"/>
      <c r="AF591" s="358"/>
      <c r="AG591" s="358"/>
      <c r="AH591" s="358"/>
      <c r="AI591" s="358"/>
      <c r="AJ591" s="358"/>
      <c r="AK591" s="358"/>
      <c r="AO591" s="323" t="s">
        <v>1643</v>
      </c>
      <c r="AP591" s="323" t="s">
        <v>743</v>
      </c>
      <c r="AQ591" s="323" t="s">
        <v>754</v>
      </c>
      <c r="AR591" s="327" t="s">
        <v>950</v>
      </c>
      <c r="AS591" s="326" t="s">
        <v>1876</v>
      </c>
    </row>
    <row r="592" spans="1:45" ht="15" customHeight="1">
      <c r="A592" s="359"/>
      <c r="B592" s="359"/>
      <c r="C592" s="359"/>
      <c r="D592" s="359"/>
      <c r="E592" s="359"/>
      <c r="F592" s="359"/>
      <c r="G592" s="359"/>
      <c r="H592" s="359"/>
      <c r="I592" s="359"/>
      <c r="J592" s="359"/>
      <c r="K592" s="359"/>
      <c r="L592" s="359"/>
      <c r="M592" s="359"/>
      <c r="N592" s="359"/>
      <c r="O592" s="359"/>
      <c r="P592" s="359"/>
      <c r="Q592" s="359"/>
      <c r="R592" s="359"/>
      <c r="S592" s="359"/>
      <c r="T592" s="359"/>
      <c r="U592" s="359"/>
      <c r="V592" s="359"/>
      <c r="W592" s="359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  <c r="AI592" s="358"/>
      <c r="AJ592" s="358"/>
      <c r="AK592" s="358"/>
      <c r="AO592" s="323" t="s">
        <v>1644</v>
      </c>
      <c r="AP592" s="323"/>
      <c r="AQ592" s="323"/>
      <c r="AR592" s="327" t="s">
        <v>1036</v>
      </c>
      <c r="AS592" s="326" t="s">
        <v>1876</v>
      </c>
    </row>
    <row r="593" spans="1:45" ht="15" customHeight="1">
      <c r="A593" s="359"/>
      <c r="B593" s="359"/>
      <c r="C593" s="359"/>
      <c r="D593" s="359"/>
      <c r="E593" s="359"/>
      <c r="F593" s="359"/>
      <c r="G593" s="359"/>
      <c r="H593" s="359"/>
      <c r="I593" s="359"/>
      <c r="J593" s="359"/>
      <c r="K593" s="359"/>
      <c r="L593" s="359"/>
      <c r="M593" s="359"/>
      <c r="N593" s="359"/>
      <c r="O593" s="359"/>
      <c r="P593" s="359"/>
      <c r="Q593" s="359"/>
      <c r="R593" s="359"/>
      <c r="S593" s="359"/>
      <c r="T593" s="359"/>
      <c r="U593" s="359"/>
      <c r="V593" s="359"/>
      <c r="W593" s="359"/>
      <c r="X593" s="358"/>
      <c r="Y593" s="358"/>
      <c r="Z593" s="358"/>
      <c r="AA593" s="358"/>
      <c r="AB593" s="358"/>
      <c r="AC593" s="358"/>
      <c r="AD593" s="358"/>
      <c r="AE593" s="358"/>
      <c r="AF593" s="358"/>
      <c r="AG593" s="358"/>
      <c r="AH593" s="358"/>
      <c r="AI593" s="358"/>
      <c r="AJ593" s="358"/>
      <c r="AK593" s="358"/>
      <c r="AO593" s="323" t="s">
        <v>1645</v>
      </c>
      <c r="AP593" s="323" t="s">
        <v>743</v>
      </c>
      <c r="AQ593" s="323" t="s">
        <v>748</v>
      </c>
      <c r="AR593" s="327" t="s">
        <v>951</v>
      </c>
      <c r="AS593" s="326" t="s">
        <v>1876</v>
      </c>
    </row>
    <row r="594" spans="1:45" ht="15" customHeight="1">
      <c r="A594" s="359"/>
      <c r="B594" s="359"/>
      <c r="C594" s="359"/>
      <c r="D594" s="359"/>
      <c r="E594" s="359"/>
      <c r="F594" s="359"/>
      <c r="G594" s="359"/>
      <c r="H594" s="359"/>
      <c r="I594" s="359"/>
      <c r="J594" s="359"/>
      <c r="K594" s="359"/>
      <c r="L594" s="359"/>
      <c r="M594" s="359"/>
      <c r="N594" s="359"/>
      <c r="O594" s="359"/>
      <c r="P594" s="359"/>
      <c r="Q594" s="359"/>
      <c r="R594" s="359"/>
      <c r="S594" s="359"/>
      <c r="T594" s="359"/>
      <c r="U594" s="359"/>
      <c r="V594" s="359"/>
      <c r="W594" s="359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  <c r="AI594" s="358"/>
      <c r="AJ594" s="358"/>
      <c r="AK594" s="358"/>
      <c r="AO594" s="323" t="s">
        <v>1646</v>
      </c>
      <c r="AP594" s="323" t="s">
        <v>743</v>
      </c>
      <c r="AQ594" s="323" t="s">
        <v>758</v>
      </c>
      <c r="AR594" s="327" t="s">
        <v>952</v>
      </c>
      <c r="AS594" s="326" t="s">
        <v>1876</v>
      </c>
    </row>
    <row r="595" spans="1:45" ht="15" customHeight="1">
      <c r="A595" s="359"/>
      <c r="B595" s="359"/>
      <c r="C595" s="359"/>
      <c r="D595" s="359"/>
      <c r="E595" s="359"/>
      <c r="F595" s="359"/>
      <c r="G595" s="359"/>
      <c r="H595" s="359"/>
      <c r="I595" s="359"/>
      <c r="J595" s="359"/>
      <c r="K595" s="359"/>
      <c r="L595" s="359"/>
      <c r="M595" s="359"/>
      <c r="N595" s="359"/>
      <c r="O595" s="359"/>
      <c r="P595" s="359"/>
      <c r="Q595" s="359"/>
      <c r="R595" s="359"/>
      <c r="S595" s="359"/>
      <c r="T595" s="359"/>
      <c r="U595" s="359"/>
      <c r="V595" s="359"/>
      <c r="W595" s="359"/>
      <c r="X595" s="358"/>
      <c r="Y595" s="358"/>
      <c r="Z595" s="358"/>
      <c r="AA595" s="358"/>
      <c r="AB595" s="358"/>
      <c r="AC595" s="358"/>
      <c r="AD595" s="358"/>
      <c r="AE595" s="358"/>
      <c r="AF595" s="358"/>
      <c r="AG595" s="358"/>
      <c r="AH595" s="358"/>
      <c r="AI595" s="358"/>
      <c r="AJ595" s="358"/>
      <c r="AK595" s="358"/>
      <c r="AO595" s="323" t="s">
        <v>1647</v>
      </c>
      <c r="AP595" s="323" t="s">
        <v>743</v>
      </c>
      <c r="AQ595" s="323" t="s">
        <v>748</v>
      </c>
      <c r="AR595" s="327" t="s">
        <v>953</v>
      </c>
      <c r="AS595" s="326" t="s">
        <v>1876</v>
      </c>
    </row>
    <row r="596" spans="1:45" ht="15" customHeight="1">
      <c r="A596" s="359"/>
      <c r="B596" s="359"/>
      <c r="C596" s="359"/>
      <c r="D596" s="359"/>
      <c r="E596" s="359"/>
      <c r="F596" s="359"/>
      <c r="G596" s="359"/>
      <c r="H596" s="359"/>
      <c r="I596" s="359"/>
      <c r="J596" s="359"/>
      <c r="K596" s="359"/>
      <c r="L596" s="359"/>
      <c r="M596" s="359"/>
      <c r="N596" s="359"/>
      <c r="O596" s="359"/>
      <c r="P596" s="359"/>
      <c r="Q596" s="359"/>
      <c r="R596" s="359"/>
      <c r="S596" s="359"/>
      <c r="T596" s="359"/>
      <c r="U596" s="359"/>
      <c r="V596" s="359"/>
      <c r="W596" s="359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  <c r="AI596" s="358"/>
      <c r="AJ596" s="358"/>
      <c r="AK596" s="358"/>
      <c r="AO596" s="323" t="s">
        <v>1648</v>
      </c>
      <c r="AP596" s="323"/>
      <c r="AQ596" s="323"/>
      <c r="AR596" s="327" t="s">
        <v>954</v>
      </c>
      <c r="AS596" s="326" t="s">
        <v>1876</v>
      </c>
    </row>
    <row r="597" spans="1:45" ht="15" customHeight="1">
      <c r="A597" s="359"/>
      <c r="B597" s="359"/>
      <c r="C597" s="359"/>
      <c r="D597" s="359"/>
      <c r="E597" s="359"/>
      <c r="F597" s="359"/>
      <c r="G597" s="359"/>
      <c r="H597" s="359"/>
      <c r="I597" s="359"/>
      <c r="J597" s="359"/>
      <c r="K597" s="359"/>
      <c r="L597" s="359"/>
      <c r="M597" s="359"/>
      <c r="N597" s="359"/>
      <c r="O597" s="359"/>
      <c r="P597" s="359"/>
      <c r="Q597" s="359"/>
      <c r="R597" s="359"/>
      <c r="S597" s="359"/>
      <c r="T597" s="359"/>
      <c r="U597" s="359"/>
      <c r="V597" s="359"/>
      <c r="W597" s="359"/>
      <c r="X597" s="358"/>
      <c r="Y597" s="358"/>
      <c r="Z597" s="358"/>
      <c r="AA597" s="358"/>
      <c r="AB597" s="358"/>
      <c r="AC597" s="358"/>
      <c r="AD597" s="358"/>
      <c r="AE597" s="358"/>
      <c r="AF597" s="358"/>
      <c r="AG597" s="358"/>
      <c r="AH597" s="358"/>
      <c r="AI597" s="358"/>
      <c r="AJ597" s="358"/>
      <c r="AK597" s="358"/>
      <c r="AO597" s="323" t="s">
        <v>1649</v>
      </c>
      <c r="AP597" s="323" t="s">
        <v>743</v>
      </c>
      <c r="AQ597" s="323" t="s">
        <v>750</v>
      </c>
      <c r="AR597" s="327" t="s">
        <v>955</v>
      </c>
      <c r="AS597" s="326" t="s">
        <v>1876</v>
      </c>
    </row>
    <row r="598" spans="1:45" ht="15" customHeight="1">
      <c r="A598" s="359"/>
      <c r="B598" s="359"/>
      <c r="C598" s="359"/>
      <c r="D598" s="359"/>
      <c r="E598" s="359"/>
      <c r="F598" s="359"/>
      <c r="G598" s="359"/>
      <c r="H598" s="359"/>
      <c r="I598" s="359"/>
      <c r="J598" s="359"/>
      <c r="K598" s="359"/>
      <c r="L598" s="359"/>
      <c r="M598" s="359"/>
      <c r="N598" s="359"/>
      <c r="O598" s="359"/>
      <c r="P598" s="359"/>
      <c r="Q598" s="359"/>
      <c r="R598" s="359"/>
      <c r="S598" s="359"/>
      <c r="T598" s="359"/>
      <c r="U598" s="359"/>
      <c r="V598" s="359"/>
      <c r="W598" s="359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  <c r="AI598" s="358"/>
      <c r="AJ598" s="358"/>
      <c r="AK598" s="358"/>
      <c r="AO598" s="323" t="s">
        <v>1650</v>
      </c>
      <c r="AP598" s="323"/>
      <c r="AQ598" s="323"/>
      <c r="AR598" s="327" t="s">
        <v>1037</v>
      </c>
      <c r="AS598" s="326" t="s">
        <v>1876</v>
      </c>
    </row>
    <row r="599" spans="1:45" ht="15" customHeight="1">
      <c r="A599" s="359"/>
      <c r="B599" s="359"/>
      <c r="C599" s="359"/>
      <c r="D599" s="359"/>
      <c r="E599" s="359"/>
      <c r="F599" s="359"/>
      <c r="G599" s="359"/>
      <c r="H599" s="359"/>
      <c r="I599" s="359"/>
      <c r="J599" s="359"/>
      <c r="K599" s="359"/>
      <c r="L599" s="359"/>
      <c r="M599" s="359"/>
      <c r="N599" s="359"/>
      <c r="O599" s="359"/>
      <c r="P599" s="359"/>
      <c r="Q599" s="359"/>
      <c r="R599" s="359"/>
      <c r="S599" s="359"/>
      <c r="T599" s="359"/>
      <c r="U599" s="359"/>
      <c r="V599" s="359"/>
      <c r="W599" s="359"/>
      <c r="X599" s="358"/>
      <c r="Y599" s="358"/>
      <c r="Z599" s="358"/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O599" s="323" t="s">
        <v>1651</v>
      </c>
      <c r="AP599" s="323" t="s">
        <v>743</v>
      </c>
      <c r="AQ599" s="323" t="s">
        <v>750</v>
      </c>
      <c r="AR599" s="327" t="s">
        <v>956</v>
      </c>
      <c r="AS599" s="326" t="s">
        <v>1876</v>
      </c>
    </row>
    <row r="600" spans="1:45" ht="15" customHeight="1">
      <c r="A600" s="359"/>
      <c r="B600" s="359"/>
      <c r="C600" s="359"/>
      <c r="D600" s="359"/>
      <c r="E600" s="359"/>
      <c r="F600" s="359"/>
      <c r="G600" s="359"/>
      <c r="H600" s="359"/>
      <c r="I600" s="359"/>
      <c r="J600" s="359"/>
      <c r="K600" s="359"/>
      <c r="L600" s="359"/>
      <c r="M600" s="359"/>
      <c r="N600" s="359"/>
      <c r="O600" s="359"/>
      <c r="P600" s="359"/>
      <c r="Q600" s="359"/>
      <c r="R600" s="359"/>
      <c r="S600" s="359"/>
      <c r="T600" s="359"/>
      <c r="U600" s="359"/>
      <c r="V600" s="359"/>
      <c r="W600" s="359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O600" s="323" t="s">
        <v>1652</v>
      </c>
      <c r="AP600" s="323"/>
      <c r="AQ600" s="323"/>
      <c r="AR600" s="327" t="s">
        <v>957</v>
      </c>
      <c r="AS600" s="326" t="s">
        <v>1876</v>
      </c>
    </row>
    <row r="601" spans="1:45" ht="15" customHeight="1">
      <c r="A601" s="359"/>
      <c r="B601" s="359"/>
      <c r="C601" s="359"/>
      <c r="D601" s="359"/>
      <c r="E601" s="359"/>
      <c r="F601" s="359"/>
      <c r="G601" s="359"/>
      <c r="H601" s="359"/>
      <c r="I601" s="359"/>
      <c r="J601" s="359"/>
      <c r="K601" s="359"/>
      <c r="L601" s="359"/>
      <c r="M601" s="359"/>
      <c r="N601" s="359"/>
      <c r="O601" s="359"/>
      <c r="P601" s="359"/>
      <c r="Q601" s="359"/>
      <c r="R601" s="359"/>
      <c r="S601" s="359"/>
      <c r="T601" s="359"/>
      <c r="U601" s="359"/>
      <c r="V601" s="359"/>
      <c r="W601" s="359"/>
      <c r="X601" s="358"/>
      <c r="Y601" s="358"/>
      <c r="Z601" s="358"/>
      <c r="AA601" s="358"/>
      <c r="AB601" s="358"/>
      <c r="AC601" s="358"/>
      <c r="AD601" s="358"/>
      <c r="AE601" s="358"/>
      <c r="AF601" s="358"/>
      <c r="AG601" s="358"/>
      <c r="AH601" s="358"/>
      <c r="AI601" s="358"/>
      <c r="AJ601" s="358"/>
      <c r="AK601" s="358"/>
      <c r="AO601" s="323" t="s">
        <v>1653</v>
      </c>
      <c r="AP601" s="323" t="s">
        <v>743</v>
      </c>
      <c r="AQ601" s="323" t="s">
        <v>749</v>
      </c>
      <c r="AR601" s="327" t="s">
        <v>958</v>
      </c>
      <c r="AS601" s="326" t="s">
        <v>1876</v>
      </c>
    </row>
    <row r="602" spans="1:45" ht="15" customHeight="1">
      <c r="A602" s="359"/>
      <c r="B602" s="359"/>
      <c r="C602" s="359"/>
      <c r="D602" s="359"/>
      <c r="E602" s="359"/>
      <c r="F602" s="359"/>
      <c r="G602" s="359"/>
      <c r="H602" s="359"/>
      <c r="I602" s="359"/>
      <c r="J602" s="359"/>
      <c r="K602" s="359"/>
      <c r="L602" s="359"/>
      <c r="M602" s="359"/>
      <c r="N602" s="359"/>
      <c r="O602" s="359"/>
      <c r="P602" s="359"/>
      <c r="Q602" s="359"/>
      <c r="R602" s="359"/>
      <c r="S602" s="359"/>
      <c r="T602" s="359"/>
      <c r="U602" s="359"/>
      <c r="V602" s="359"/>
      <c r="W602" s="359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  <c r="AI602" s="358"/>
      <c r="AJ602" s="358"/>
      <c r="AK602" s="358"/>
      <c r="AO602" s="323" t="s">
        <v>1654</v>
      </c>
      <c r="AP602" s="323"/>
      <c r="AQ602" s="323"/>
      <c r="AR602" s="327" t="s">
        <v>1038</v>
      </c>
      <c r="AS602" s="326" t="s">
        <v>1876</v>
      </c>
    </row>
    <row r="603" spans="1:45" ht="15" customHeight="1">
      <c r="A603" s="359"/>
      <c r="B603" s="359"/>
      <c r="C603" s="359"/>
      <c r="D603" s="359"/>
      <c r="E603" s="359"/>
      <c r="F603" s="359"/>
      <c r="G603" s="359"/>
      <c r="H603" s="359"/>
      <c r="I603" s="359"/>
      <c r="J603" s="359"/>
      <c r="K603" s="359"/>
      <c r="L603" s="359"/>
      <c r="M603" s="359"/>
      <c r="N603" s="359"/>
      <c r="O603" s="359"/>
      <c r="P603" s="359"/>
      <c r="Q603" s="359"/>
      <c r="R603" s="359"/>
      <c r="S603" s="359"/>
      <c r="T603" s="359"/>
      <c r="U603" s="359"/>
      <c r="V603" s="359"/>
      <c r="W603" s="359"/>
      <c r="X603" s="358"/>
      <c r="Y603" s="358"/>
      <c r="Z603" s="358"/>
      <c r="AA603" s="358"/>
      <c r="AB603" s="358"/>
      <c r="AC603" s="358"/>
      <c r="AD603" s="358"/>
      <c r="AE603" s="358"/>
      <c r="AF603" s="358"/>
      <c r="AG603" s="358"/>
      <c r="AH603" s="358"/>
      <c r="AI603" s="358"/>
      <c r="AJ603" s="358"/>
      <c r="AK603" s="358"/>
      <c r="AO603" s="323" t="s">
        <v>1655</v>
      </c>
      <c r="AP603" s="323" t="s">
        <v>743</v>
      </c>
      <c r="AQ603" s="323" t="s">
        <v>750</v>
      </c>
      <c r="AR603" s="327" t="s">
        <v>2288</v>
      </c>
      <c r="AS603" s="326" t="s">
        <v>1733</v>
      </c>
    </row>
    <row r="604" spans="1:45" ht="15" customHeight="1">
      <c r="A604" s="359"/>
      <c r="B604" s="359"/>
      <c r="C604" s="359"/>
      <c r="D604" s="359"/>
      <c r="E604" s="359"/>
      <c r="F604" s="359"/>
      <c r="G604" s="359"/>
      <c r="H604" s="359"/>
      <c r="I604" s="359"/>
      <c r="J604" s="359"/>
      <c r="K604" s="359"/>
      <c r="L604" s="359"/>
      <c r="M604" s="359"/>
      <c r="N604" s="359"/>
      <c r="O604" s="359"/>
      <c r="P604" s="359"/>
      <c r="Q604" s="359"/>
      <c r="R604" s="359"/>
      <c r="S604" s="359"/>
      <c r="T604" s="359"/>
      <c r="U604" s="359"/>
      <c r="V604" s="359"/>
      <c r="W604" s="359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  <c r="AI604" s="358"/>
      <c r="AJ604" s="358"/>
      <c r="AK604" s="358"/>
      <c r="AO604" s="323" t="s">
        <v>1656</v>
      </c>
      <c r="AP604" s="323" t="s">
        <v>743</v>
      </c>
      <c r="AQ604" s="323" t="s">
        <v>756</v>
      </c>
      <c r="AR604" s="327" t="s">
        <v>2289</v>
      </c>
      <c r="AS604" s="326" t="s">
        <v>1733</v>
      </c>
    </row>
    <row r="605" spans="1:45" ht="15" customHeight="1">
      <c r="A605" s="359"/>
      <c r="B605" s="359"/>
      <c r="C605" s="359"/>
      <c r="D605" s="359"/>
      <c r="E605" s="359"/>
      <c r="F605" s="359"/>
      <c r="G605" s="359"/>
      <c r="H605" s="359"/>
      <c r="I605" s="359"/>
      <c r="J605" s="359"/>
      <c r="K605" s="359"/>
      <c r="L605" s="359"/>
      <c r="M605" s="359"/>
      <c r="N605" s="359"/>
      <c r="O605" s="359"/>
      <c r="P605" s="359"/>
      <c r="Q605" s="359"/>
      <c r="R605" s="359"/>
      <c r="S605" s="359"/>
      <c r="T605" s="359"/>
      <c r="U605" s="359"/>
      <c r="V605" s="359"/>
      <c r="W605" s="359"/>
      <c r="X605" s="358"/>
      <c r="Y605" s="358"/>
      <c r="Z605" s="358"/>
      <c r="AA605" s="358"/>
      <c r="AB605" s="358"/>
      <c r="AC605" s="358"/>
      <c r="AD605" s="358"/>
      <c r="AE605" s="358"/>
      <c r="AF605" s="358"/>
      <c r="AG605" s="358"/>
      <c r="AH605" s="358"/>
      <c r="AI605" s="358"/>
      <c r="AJ605" s="358"/>
      <c r="AK605" s="358"/>
      <c r="AO605" s="323" t="s">
        <v>1657</v>
      </c>
      <c r="AP605" s="323" t="s">
        <v>743</v>
      </c>
      <c r="AQ605" s="323" t="s">
        <v>751</v>
      </c>
      <c r="AR605" s="327" t="s">
        <v>2290</v>
      </c>
      <c r="AS605" s="326" t="s">
        <v>1733</v>
      </c>
    </row>
    <row r="606" spans="1:45" ht="15" customHeight="1">
      <c r="A606" s="359"/>
      <c r="B606" s="359"/>
      <c r="C606" s="359"/>
      <c r="D606" s="359"/>
      <c r="E606" s="359"/>
      <c r="F606" s="359"/>
      <c r="G606" s="359"/>
      <c r="H606" s="359"/>
      <c r="I606" s="359"/>
      <c r="J606" s="359"/>
      <c r="K606" s="359"/>
      <c r="L606" s="359"/>
      <c r="M606" s="359"/>
      <c r="N606" s="359"/>
      <c r="O606" s="359"/>
      <c r="P606" s="359"/>
      <c r="Q606" s="359"/>
      <c r="R606" s="359"/>
      <c r="S606" s="359"/>
      <c r="T606" s="359"/>
      <c r="U606" s="359"/>
      <c r="V606" s="359"/>
      <c r="W606" s="359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  <c r="AI606" s="358"/>
      <c r="AJ606" s="358"/>
      <c r="AK606" s="358"/>
      <c r="AO606" s="323" t="s">
        <v>1658</v>
      </c>
      <c r="AP606" s="323" t="s">
        <v>743</v>
      </c>
      <c r="AQ606" s="323" t="s">
        <v>744</v>
      </c>
      <c r="AR606" s="327" t="s">
        <v>2291</v>
      </c>
      <c r="AS606" s="326" t="s">
        <v>1733</v>
      </c>
    </row>
    <row r="607" spans="1:45" ht="15" customHeight="1">
      <c r="A607" s="359"/>
      <c r="B607" s="359"/>
      <c r="C607" s="359"/>
      <c r="D607" s="359"/>
      <c r="E607" s="359"/>
      <c r="F607" s="359"/>
      <c r="G607" s="359"/>
      <c r="H607" s="359"/>
      <c r="I607" s="359"/>
      <c r="J607" s="359"/>
      <c r="K607" s="359"/>
      <c r="L607" s="359"/>
      <c r="M607" s="359"/>
      <c r="N607" s="359"/>
      <c r="O607" s="359"/>
      <c r="P607" s="359"/>
      <c r="Q607" s="359"/>
      <c r="R607" s="359"/>
      <c r="S607" s="359"/>
      <c r="T607" s="359"/>
      <c r="U607" s="359"/>
      <c r="V607" s="359"/>
      <c r="W607" s="359"/>
      <c r="X607" s="358"/>
      <c r="Y607" s="358"/>
      <c r="Z607" s="358"/>
      <c r="AA607" s="358"/>
      <c r="AB607" s="358"/>
      <c r="AC607" s="358"/>
      <c r="AD607" s="358"/>
      <c r="AE607" s="358"/>
      <c r="AF607" s="358"/>
      <c r="AG607" s="358"/>
      <c r="AH607" s="358"/>
      <c r="AI607" s="358"/>
      <c r="AJ607" s="358"/>
      <c r="AK607" s="358"/>
      <c r="AO607" s="323" t="s">
        <v>1659</v>
      </c>
      <c r="AP607" s="323"/>
      <c r="AQ607" s="323"/>
      <c r="AR607" s="327" t="s">
        <v>2292</v>
      </c>
      <c r="AS607" s="326" t="s">
        <v>1733</v>
      </c>
    </row>
    <row r="608" spans="1:45" ht="15" customHeight="1">
      <c r="A608" s="359"/>
      <c r="B608" s="359"/>
      <c r="C608" s="359"/>
      <c r="D608" s="359"/>
      <c r="E608" s="359"/>
      <c r="F608" s="359"/>
      <c r="G608" s="359"/>
      <c r="H608" s="359"/>
      <c r="I608" s="359"/>
      <c r="J608" s="359"/>
      <c r="K608" s="359"/>
      <c r="L608" s="359"/>
      <c r="M608" s="359"/>
      <c r="N608" s="359"/>
      <c r="O608" s="359"/>
      <c r="P608" s="359"/>
      <c r="Q608" s="359"/>
      <c r="R608" s="359"/>
      <c r="S608" s="359"/>
      <c r="T608" s="359"/>
      <c r="U608" s="359"/>
      <c r="V608" s="359"/>
      <c r="W608" s="359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  <c r="AI608" s="358"/>
      <c r="AJ608" s="358"/>
      <c r="AK608" s="358"/>
      <c r="AO608" s="323" t="s">
        <v>1660</v>
      </c>
      <c r="AP608" s="323" t="s">
        <v>743</v>
      </c>
      <c r="AQ608" s="323" t="s">
        <v>750</v>
      </c>
      <c r="AR608" s="327" t="s">
        <v>2293</v>
      </c>
      <c r="AS608" s="326" t="s">
        <v>1733</v>
      </c>
    </row>
    <row r="609" spans="1:45" ht="15" customHeight="1">
      <c r="A609" s="359"/>
      <c r="B609" s="359"/>
      <c r="C609" s="359"/>
      <c r="D609" s="359"/>
      <c r="E609" s="359"/>
      <c r="F609" s="359"/>
      <c r="G609" s="359"/>
      <c r="H609" s="359"/>
      <c r="I609" s="359"/>
      <c r="J609" s="359"/>
      <c r="K609" s="359"/>
      <c r="L609" s="359"/>
      <c r="M609" s="359"/>
      <c r="N609" s="359"/>
      <c r="O609" s="359"/>
      <c r="P609" s="359"/>
      <c r="Q609" s="359"/>
      <c r="R609" s="359"/>
      <c r="S609" s="359"/>
      <c r="T609" s="359"/>
      <c r="U609" s="359"/>
      <c r="V609" s="359"/>
      <c r="W609" s="359"/>
      <c r="X609" s="358"/>
      <c r="Y609" s="358"/>
      <c r="Z609" s="358"/>
      <c r="AA609" s="358"/>
      <c r="AB609" s="358"/>
      <c r="AC609" s="358"/>
      <c r="AD609" s="358"/>
      <c r="AE609" s="358"/>
      <c r="AF609" s="358"/>
      <c r="AG609" s="358"/>
      <c r="AH609" s="358"/>
      <c r="AI609" s="358"/>
      <c r="AJ609" s="358"/>
      <c r="AK609" s="358"/>
      <c r="AO609" s="323" t="s">
        <v>1661</v>
      </c>
      <c r="AP609" s="323" t="s">
        <v>743</v>
      </c>
      <c r="AQ609" s="323" t="s">
        <v>755</v>
      </c>
      <c r="AR609" s="327" t="s">
        <v>2294</v>
      </c>
      <c r="AS609" s="326" t="s">
        <v>1733</v>
      </c>
    </row>
    <row r="610" spans="1:45" ht="15" customHeight="1">
      <c r="A610" s="359"/>
      <c r="B610" s="359"/>
      <c r="C610" s="359"/>
      <c r="D610" s="359"/>
      <c r="E610" s="359"/>
      <c r="F610" s="359"/>
      <c r="G610" s="359"/>
      <c r="H610" s="359"/>
      <c r="I610" s="359"/>
      <c r="J610" s="359"/>
      <c r="K610" s="359"/>
      <c r="L610" s="359"/>
      <c r="M610" s="359"/>
      <c r="N610" s="359"/>
      <c r="O610" s="359"/>
      <c r="P610" s="359"/>
      <c r="Q610" s="359"/>
      <c r="R610" s="359"/>
      <c r="S610" s="359"/>
      <c r="T610" s="359"/>
      <c r="U610" s="359"/>
      <c r="V610" s="359"/>
      <c r="W610" s="359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  <c r="AI610" s="358"/>
      <c r="AJ610" s="358"/>
      <c r="AK610" s="358"/>
      <c r="AO610" s="323" t="s">
        <v>1662</v>
      </c>
      <c r="AP610" s="323"/>
      <c r="AQ610" s="323"/>
      <c r="AR610" s="327" t="s">
        <v>2295</v>
      </c>
      <c r="AS610" s="326" t="s">
        <v>1733</v>
      </c>
    </row>
    <row r="611" spans="1:45" ht="15" customHeight="1">
      <c r="A611" s="359"/>
      <c r="B611" s="359"/>
      <c r="C611" s="359"/>
      <c r="D611" s="359"/>
      <c r="E611" s="359"/>
      <c r="F611" s="359"/>
      <c r="G611" s="359"/>
      <c r="H611" s="359"/>
      <c r="I611" s="359"/>
      <c r="J611" s="359"/>
      <c r="K611" s="359"/>
      <c r="L611" s="359"/>
      <c r="M611" s="359"/>
      <c r="N611" s="359"/>
      <c r="O611" s="359"/>
      <c r="P611" s="359"/>
      <c r="Q611" s="359"/>
      <c r="R611" s="359"/>
      <c r="S611" s="359"/>
      <c r="T611" s="359"/>
      <c r="U611" s="359"/>
      <c r="V611" s="359"/>
      <c r="W611" s="359"/>
      <c r="X611" s="358"/>
      <c r="Y611" s="358"/>
      <c r="Z611" s="358"/>
      <c r="AA611" s="358"/>
      <c r="AB611" s="358"/>
      <c r="AC611" s="358"/>
      <c r="AD611" s="358"/>
      <c r="AE611" s="358"/>
      <c r="AF611" s="358"/>
      <c r="AG611" s="358"/>
      <c r="AH611" s="358"/>
      <c r="AI611" s="358"/>
      <c r="AJ611" s="358"/>
      <c r="AK611" s="358"/>
      <c r="AO611" s="323" t="s">
        <v>1663</v>
      </c>
      <c r="AP611" s="323" t="s">
        <v>743</v>
      </c>
      <c r="AQ611" s="323" t="s">
        <v>750</v>
      </c>
      <c r="AR611" s="327" t="s">
        <v>2296</v>
      </c>
      <c r="AS611" s="326" t="s">
        <v>1733</v>
      </c>
    </row>
    <row r="612" spans="1:45" ht="15" customHeight="1">
      <c r="A612" s="359"/>
      <c r="B612" s="359"/>
      <c r="C612" s="359"/>
      <c r="D612" s="359"/>
      <c r="E612" s="359"/>
      <c r="F612" s="359"/>
      <c r="G612" s="359"/>
      <c r="H612" s="359"/>
      <c r="I612" s="359"/>
      <c r="J612" s="359"/>
      <c r="K612" s="359"/>
      <c r="L612" s="359"/>
      <c r="M612" s="359"/>
      <c r="N612" s="359"/>
      <c r="O612" s="359"/>
      <c r="P612" s="359"/>
      <c r="Q612" s="359"/>
      <c r="R612" s="359"/>
      <c r="S612" s="359"/>
      <c r="T612" s="359"/>
      <c r="U612" s="359"/>
      <c r="V612" s="359"/>
      <c r="W612" s="359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  <c r="AI612" s="358"/>
      <c r="AJ612" s="358"/>
      <c r="AK612" s="358"/>
      <c r="AO612" s="323" t="s">
        <v>1664</v>
      </c>
      <c r="AP612" s="323"/>
      <c r="AQ612" s="323"/>
      <c r="AR612" s="327" t="s">
        <v>2297</v>
      </c>
      <c r="AS612" s="326" t="s">
        <v>1733</v>
      </c>
    </row>
    <row r="613" spans="1:45" ht="15" customHeight="1">
      <c r="A613" s="359"/>
      <c r="B613" s="359"/>
      <c r="C613" s="359"/>
      <c r="D613" s="359"/>
      <c r="E613" s="359"/>
      <c r="F613" s="359"/>
      <c r="G613" s="359"/>
      <c r="H613" s="359"/>
      <c r="I613" s="359"/>
      <c r="J613" s="359"/>
      <c r="K613" s="359"/>
      <c r="L613" s="359"/>
      <c r="M613" s="359"/>
      <c r="N613" s="359"/>
      <c r="O613" s="359"/>
      <c r="P613" s="359"/>
      <c r="Q613" s="359"/>
      <c r="R613" s="359"/>
      <c r="S613" s="359"/>
      <c r="T613" s="359"/>
      <c r="U613" s="359"/>
      <c r="V613" s="359"/>
      <c r="W613" s="359"/>
      <c r="X613" s="358"/>
      <c r="Y613" s="358"/>
      <c r="Z613" s="358"/>
      <c r="AA613" s="358"/>
      <c r="AB613" s="358"/>
      <c r="AC613" s="358"/>
      <c r="AD613" s="358"/>
      <c r="AE613" s="358"/>
      <c r="AF613" s="358"/>
      <c r="AG613" s="358"/>
      <c r="AH613" s="358"/>
      <c r="AI613" s="358"/>
      <c r="AJ613" s="358"/>
      <c r="AK613" s="358"/>
      <c r="AO613" s="323" t="s">
        <v>1665</v>
      </c>
      <c r="AP613" s="323" t="s">
        <v>743</v>
      </c>
      <c r="AQ613" s="323" t="s">
        <v>745</v>
      </c>
      <c r="AR613" s="327" t="s">
        <v>2298</v>
      </c>
      <c r="AS613" s="326" t="s">
        <v>1739</v>
      </c>
    </row>
    <row r="614" spans="1:45" ht="15" customHeight="1">
      <c r="A614" s="359"/>
      <c r="B614" s="359"/>
      <c r="C614" s="359"/>
      <c r="D614" s="359"/>
      <c r="E614" s="359"/>
      <c r="F614" s="359"/>
      <c r="G614" s="359"/>
      <c r="H614" s="359"/>
      <c r="I614" s="359"/>
      <c r="J614" s="359"/>
      <c r="K614" s="359"/>
      <c r="L614" s="359"/>
      <c r="M614" s="359"/>
      <c r="N614" s="359"/>
      <c r="O614" s="359"/>
      <c r="P614" s="359"/>
      <c r="Q614" s="359"/>
      <c r="R614" s="359"/>
      <c r="S614" s="359"/>
      <c r="T614" s="359"/>
      <c r="U614" s="359"/>
      <c r="V614" s="359"/>
      <c r="W614" s="359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O614" s="323" t="s">
        <v>1666</v>
      </c>
      <c r="AP614" s="323" t="s">
        <v>743</v>
      </c>
      <c r="AQ614" s="323" t="s">
        <v>750</v>
      </c>
      <c r="AR614" s="327" t="s">
        <v>2299</v>
      </c>
      <c r="AS614" s="326" t="s">
        <v>1739</v>
      </c>
    </row>
    <row r="615" spans="1:45" ht="15" customHeight="1">
      <c r="A615" s="359"/>
      <c r="B615" s="359"/>
      <c r="C615" s="359"/>
      <c r="D615" s="359"/>
      <c r="E615" s="359"/>
      <c r="F615" s="359"/>
      <c r="G615" s="359"/>
      <c r="H615" s="359"/>
      <c r="I615" s="359"/>
      <c r="J615" s="359"/>
      <c r="K615" s="359"/>
      <c r="L615" s="359"/>
      <c r="M615" s="359"/>
      <c r="N615" s="359"/>
      <c r="O615" s="359"/>
      <c r="P615" s="359"/>
      <c r="Q615" s="359"/>
      <c r="R615" s="359"/>
      <c r="S615" s="359"/>
      <c r="T615" s="359"/>
      <c r="U615" s="359"/>
      <c r="V615" s="359"/>
      <c r="W615" s="359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O615" s="323" t="s">
        <v>1667</v>
      </c>
      <c r="AP615" s="323"/>
      <c r="AQ615" s="323"/>
      <c r="AR615" s="327" t="s">
        <v>2300</v>
      </c>
      <c r="AS615" s="326" t="s">
        <v>1733</v>
      </c>
    </row>
    <row r="616" spans="1:45" ht="15" customHeight="1">
      <c r="A616" s="359"/>
      <c r="B616" s="359"/>
      <c r="C616" s="359"/>
      <c r="D616" s="359"/>
      <c r="E616" s="359"/>
      <c r="F616" s="359"/>
      <c r="G616" s="359"/>
      <c r="H616" s="359"/>
      <c r="I616" s="359"/>
      <c r="J616" s="359"/>
      <c r="K616" s="359"/>
      <c r="L616" s="359"/>
      <c r="M616" s="359"/>
      <c r="N616" s="359"/>
      <c r="O616" s="359"/>
      <c r="P616" s="359"/>
      <c r="Q616" s="359"/>
      <c r="R616" s="359"/>
      <c r="S616" s="359"/>
      <c r="T616" s="359"/>
      <c r="U616" s="359"/>
      <c r="V616" s="359"/>
      <c r="W616" s="359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  <c r="AI616" s="358"/>
      <c r="AJ616" s="358"/>
      <c r="AK616" s="358"/>
      <c r="AO616" s="323" t="s">
        <v>1668</v>
      </c>
      <c r="AP616" s="323" t="s">
        <v>743</v>
      </c>
      <c r="AQ616" s="323" t="s">
        <v>755</v>
      </c>
      <c r="AR616" s="327" t="s">
        <v>2301</v>
      </c>
      <c r="AS616" s="326" t="s">
        <v>1733</v>
      </c>
    </row>
    <row r="617" spans="1:45" ht="15" customHeight="1">
      <c r="A617" s="359"/>
      <c r="B617" s="359"/>
      <c r="C617" s="359"/>
      <c r="D617" s="359"/>
      <c r="E617" s="359"/>
      <c r="F617" s="359"/>
      <c r="G617" s="359"/>
      <c r="H617" s="359"/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8"/>
      <c r="Y617" s="358"/>
      <c r="Z617" s="358"/>
      <c r="AA617" s="358"/>
      <c r="AB617" s="358"/>
      <c r="AC617" s="358"/>
      <c r="AD617" s="358"/>
      <c r="AE617" s="358"/>
      <c r="AF617" s="358"/>
      <c r="AG617" s="358"/>
      <c r="AH617" s="358"/>
      <c r="AI617" s="358"/>
      <c r="AJ617" s="358"/>
      <c r="AK617" s="358"/>
      <c r="AO617" s="323" t="s">
        <v>1669</v>
      </c>
      <c r="AP617" s="323" t="s">
        <v>743</v>
      </c>
      <c r="AQ617" s="323" t="s">
        <v>755</v>
      </c>
      <c r="AR617" s="327" t="s">
        <v>2302</v>
      </c>
      <c r="AS617" s="326" t="s">
        <v>1733</v>
      </c>
    </row>
    <row r="618" spans="1:45" ht="15" customHeight="1">
      <c r="A618" s="359"/>
      <c r="B618" s="359"/>
      <c r="C618" s="359"/>
      <c r="D618" s="359"/>
      <c r="E618" s="359"/>
      <c r="F618" s="359"/>
      <c r="G618" s="359"/>
      <c r="H618" s="359"/>
      <c r="I618" s="359"/>
      <c r="J618" s="359"/>
      <c r="K618" s="359"/>
      <c r="L618" s="359"/>
      <c r="M618" s="359"/>
      <c r="N618" s="359"/>
      <c r="O618" s="359"/>
      <c r="P618" s="359"/>
      <c r="Q618" s="359"/>
      <c r="R618" s="359"/>
      <c r="S618" s="359"/>
      <c r="T618" s="359"/>
      <c r="U618" s="359"/>
      <c r="V618" s="359"/>
      <c r="W618" s="359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  <c r="AI618" s="358"/>
      <c r="AJ618" s="358"/>
      <c r="AK618" s="358"/>
      <c r="AO618" s="323" t="s">
        <v>1670</v>
      </c>
      <c r="AP618" s="323"/>
      <c r="AQ618" s="323"/>
      <c r="AR618" s="327" t="s">
        <v>959</v>
      </c>
      <c r="AS618" s="326" t="s">
        <v>1876</v>
      </c>
    </row>
    <row r="619" spans="1:45" ht="15" customHeight="1">
      <c r="A619" s="359"/>
      <c r="B619" s="359"/>
      <c r="C619" s="359"/>
      <c r="D619" s="359"/>
      <c r="E619" s="359"/>
      <c r="F619" s="359"/>
      <c r="G619" s="359"/>
      <c r="H619" s="359"/>
      <c r="I619" s="359"/>
      <c r="J619" s="359"/>
      <c r="K619" s="359"/>
      <c r="L619" s="359"/>
      <c r="M619" s="359"/>
      <c r="N619" s="359"/>
      <c r="O619" s="359"/>
      <c r="P619" s="359"/>
      <c r="Q619" s="359"/>
      <c r="R619" s="359"/>
      <c r="S619" s="359"/>
      <c r="T619" s="359"/>
      <c r="U619" s="359"/>
      <c r="V619" s="359"/>
      <c r="W619" s="359"/>
      <c r="X619" s="358"/>
      <c r="Y619" s="358"/>
      <c r="Z619" s="358"/>
      <c r="AA619" s="358"/>
      <c r="AB619" s="358"/>
      <c r="AC619" s="358"/>
      <c r="AD619" s="358"/>
      <c r="AE619" s="358"/>
      <c r="AF619" s="358"/>
      <c r="AG619" s="358"/>
      <c r="AH619" s="358"/>
      <c r="AI619" s="358"/>
      <c r="AJ619" s="358"/>
      <c r="AK619" s="358"/>
      <c r="AO619" s="323" t="s">
        <v>1671</v>
      </c>
      <c r="AP619" s="323" t="s">
        <v>743</v>
      </c>
      <c r="AQ619" s="323" t="s">
        <v>753</v>
      </c>
      <c r="AR619" s="327" t="s">
        <v>2303</v>
      </c>
      <c r="AS619" s="326" t="s">
        <v>1733</v>
      </c>
    </row>
    <row r="620" spans="1:45" ht="15" customHeight="1">
      <c r="A620" s="359"/>
      <c r="B620" s="359"/>
      <c r="C620" s="359"/>
      <c r="D620" s="359"/>
      <c r="E620" s="359"/>
      <c r="F620" s="359"/>
      <c r="G620" s="359"/>
      <c r="H620" s="359"/>
      <c r="I620" s="359"/>
      <c r="J620" s="359"/>
      <c r="K620" s="359"/>
      <c r="L620" s="359"/>
      <c r="M620" s="359"/>
      <c r="N620" s="359"/>
      <c r="O620" s="359"/>
      <c r="P620" s="359"/>
      <c r="Q620" s="359"/>
      <c r="R620" s="359"/>
      <c r="S620" s="359"/>
      <c r="T620" s="359"/>
      <c r="U620" s="359"/>
      <c r="V620" s="359"/>
      <c r="W620" s="359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  <c r="AI620" s="358"/>
      <c r="AJ620" s="358"/>
      <c r="AK620" s="358"/>
      <c r="AO620" s="323" t="s">
        <v>1672</v>
      </c>
      <c r="AP620" s="323" t="s">
        <v>743</v>
      </c>
      <c r="AQ620" s="323" t="s">
        <v>754</v>
      </c>
      <c r="AR620" s="327" t="s">
        <v>2304</v>
      </c>
      <c r="AS620" s="326" t="s">
        <v>1733</v>
      </c>
    </row>
    <row r="621" spans="1:45" ht="15" customHeight="1">
      <c r="A621" s="359"/>
      <c r="B621" s="359"/>
      <c r="C621" s="359"/>
      <c r="D621" s="359"/>
      <c r="E621" s="359"/>
      <c r="F621" s="359"/>
      <c r="G621" s="359"/>
      <c r="H621" s="359"/>
      <c r="I621" s="359"/>
      <c r="J621" s="359"/>
      <c r="K621" s="359"/>
      <c r="L621" s="359"/>
      <c r="M621" s="359"/>
      <c r="N621" s="359"/>
      <c r="O621" s="359"/>
      <c r="P621" s="359"/>
      <c r="Q621" s="359"/>
      <c r="R621" s="359"/>
      <c r="S621" s="359"/>
      <c r="T621" s="359"/>
      <c r="U621" s="359"/>
      <c r="V621" s="359"/>
      <c r="W621" s="359"/>
      <c r="X621" s="358"/>
      <c r="Y621" s="358"/>
      <c r="Z621" s="358"/>
      <c r="AA621" s="358"/>
      <c r="AB621" s="358"/>
      <c r="AC621" s="358"/>
      <c r="AD621" s="358"/>
      <c r="AE621" s="358"/>
      <c r="AF621" s="358"/>
      <c r="AG621" s="358"/>
      <c r="AH621" s="358"/>
      <c r="AI621" s="358"/>
      <c r="AJ621" s="358"/>
      <c r="AK621" s="358"/>
      <c r="AO621" s="323" t="s">
        <v>1673</v>
      </c>
      <c r="AP621" s="323"/>
      <c r="AQ621" s="323"/>
      <c r="AR621" s="327" t="s">
        <v>2305</v>
      </c>
      <c r="AS621" s="326" t="s">
        <v>1733</v>
      </c>
    </row>
    <row r="622" spans="1:45" ht="15" customHeight="1">
      <c r="A622" s="359"/>
      <c r="B622" s="359"/>
      <c r="C622" s="359"/>
      <c r="D622" s="359"/>
      <c r="E622" s="359"/>
      <c r="F622" s="359"/>
      <c r="G622" s="359"/>
      <c r="H622" s="359"/>
      <c r="I622" s="359"/>
      <c r="J622" s="359"/>
      <c r="K622" s="359"/>
      <c r="L622" s="359"/>
      <c r="M622" s="359"/>
      <c r="N622" s="359"/>
      <c r="O622" s="359"/>
      <c r="P622" s="359"/>
      <c r="Q622" s="359"/>
      <c r="R622" s="359"/>
      <c r="S622" s="359"/>
      <c r="T622" s="359"/>
      <c r="U622" s="359"/>
      <c r="V622" s="359"/>
      <c r="W622" s="359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  <c r="AI622" s="358"/>
      <c r="AJ622" s="358"/>
      <c r="AK622" s="358"/>
      <c r="AO622" s="323" t="s">
        <v>1674</v>
      </c>
      <c r="AP622" s="323"/>
      <c r="AQ622" s="323"/>
      <c r="AR622" s="327" t="s">
        <v>2306</v>
      </c>
      <c r="AS622" s="326" t="s">
        <v>1733</v>
      </c>
    </row>
    <row r="623" spans="1:45" ht="15" customHeight="1">
      <c r="A623" s="359"/>
      <c r="B623" s="359"/>
      <c r="C623" s="359"/>
      <c r="D623" s="359"/>
      <c r="E623" s="359"/>
      <c r="F623" s="359"/>
      <c r="G623" s="359"/>
      <c r="H623" s="359"/>
      <c r="I623" s="359"/>
      <c r="J623" s="359"/>
      <c r="K623" s="359"/>
      <c r="L623" s="359"/>
      <c r="M623" s="359"/>
      <c r="N623" s="359"/>
      <c r="O623" s="359"/>
      <c r="P623" s="359"/>
      <c r="Q623" s="359"/>
      <c r="R623" s="359"/>
      <c r="S623" s="359"/>
      <c r="T623" s="359"/>
      <c r="U623" s="359"/>
      <c r="V623" s="359"/>
      <c r="W623" s="359"/>
      <c r="X623" s="358"/>
      <c r="Y623" s="358"/>
      <c r="Z623" s="358"/>
      <c r="AA623" s="358"/>
      <c r="AB623" s="358"/>
      <c r="AC623" s="358"/>
      <c r="AD623" s="358"/>
      <c r="AE623" s="358"/>
      <c r="AF623" s="358"/>
      <c r="AG623" s="358"/>
      <c r="AH623" s="358"/>
      <c r="AI623" s="358"/>
      <c r="AJ623" s="358"/>
      <c r="AK623" s="358"/>
      <c r="AO623" s="323" t="s">
        <v>1675</v>
      </c>
      <c r="AP623" s="323"/>
      <c r="AQ623" s="323"/>
      <c r="AR623" s="327" t="s">
        <v>2307</v>
      </c>
      <c r="AS623" s="326" t="s">
        <v>1733</v>
      </c>
    </row>
    <row r="624" spans="1:45" ht="15" customHeight="1">
      <c r="A624" s="359"/>
      <c r="B624" s="359"/>
      <c r="C624" s="359"/>
      <c r="D624" s="359"/>
      <c r="E624" s="359"/>
      <c r="F624" s="359"/>
      <c r="G624" s="359"/>
      <c r="H624" s="359"/>
      <c r="I624" s="359"/>
      <c r="J624" s="359"/>
      <c r="K624" s="359"/>
      <c r="L624" s="359"/>
      <c r="M624" s="359"/>
      <c r="N624" s="359"/>
      <c r="O624" s="359"/>
      <c r="P624" s="359"/>
      <c r="Q624" s="359"/>
      <c r="R624" s="359"/>
      <c r="S624" s="359"/>
      <c r="T624" s="359"/>
      <c r="U624" s="359"/>
      <c r="V624" s="359"/>
      <c r="W624" s="359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  <c r="AI624" s="358"/>
      <c r="AJ624" s="358"/>
      <c r="AK624" s="358"/>
      <c r="AO624" s="323" t="s">
        <v>1676</v>
      </c>
      <c r="AP624" s="323"/>
      <c r="AQ624" s="323"/>
      <c r="AR624" s="327" t="s">
        <v>2308</v>
      </c>
      <c r="AS624" s="326" t="s">
        <v>1733</v>
      </c>
    </row>
    <row r="625" spans="1:45" ht="15" customHeight="1">
      <c r="A625" s="359"/>
      <c r="B625" s="359"/>
      <c r="C625" s="359"/>
      <c r="D625" s="359"/>
      <c r="E625" s="359"/>
      <c r="F625" s="359"/>
      <c r="G625" s="359"/>
      <c r="H625" s="359"/>
      <c r="I625" s="359"/>
      <c r="J625" s="359"/>
      <c r="K625" s="359"/>
      <c r="L625" s="359"/>
      <c r="M625" s="359"/>
      <c r="N625" s="359"/>
      <c r="O625" s="359"/>
      <c r="P625" s="359"/>
      <c r="Q625" s="359"/>
      <c r="R625" s="359"/>
      <c r="S625" s="359"/>
      <c r="T625" s="359"/>
      <c r="U625" s="359"/>
      <c r="V625" s="359"/>
      <c r="W625" s="359"/>
      <c r="X625" s="358"/>
      <c r="Y625" s="358"/>
      <c r="Z625" s="358"/>
      <c r="AA625" s="358"/>
      <c r="AB625" s="358"/>
      <c r="AC625" s="358"/>
      <c r="AD625" s="358"/>
      <c r="AE625" s="358"/>
      <c r="AF625" s="358"/>
      <c r="AG625" s="358"/>
      <c r="AH625" s="358"/>
      <c r="AI625" s="358"/>
      <c r="AJ625" s="358"/>
      <c r="AK625" s="358"/>
      <c r="AO625" s="323" t="s">
        <v>1677</v>
      </c>
      <c r="AP625" s="323"/>
      <c r="AQ625" s="323"/>
      <c r="AR625" s="327" t="s">
        <v>2309</v>
      </c>
      <c r="AS625" s="326" t="s">
        <v>1733</v>
      </c>
    </row>
    <row r="626" spans="1:45" ht="15" customHeight="1">
      <c r="A626" s="359"/>
      <c r="B626" s="359"/>
      <c r="C626" s="359"/>
      <c r="D626" s="359"/>
      <c r="E626" s="359"/>
      <c r="F626" s="359"/>
      <c r="G626" s="359"/>
      <c r="H626" s="359"/>
      <c r="I626" s="359"/>
      <c r="J626" s="359"/>
      <c r="K626" s="359"/>
      <c r="L626" s="359"/>
      <c r="M626" s="359"/>
      <c r="N626" s="359"/>
      <c r="O626" s="359"/>
      <c r="P626" s="359"/>
      <c r="Q626" s="359"/>
      <c r="R626" s="359"/>
      <c r="S626" s="359"/>
      <c r="T626" s="359"/>
      <c r="U626" s="359"/>
      <c r="V626" s="359"/>
      <c r="W626" s="359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  <c r="AI626" s="358"/>
      <c r="AJ626" s="358"/>
      <c r="AK626" s="358"/>
      <c r="AO626" s="323" t="s">
        <v>1678</v>
      </c>
      <c r="AP626" s="323"/>
      <c r="AQ626" s="323"/>
      <c r="AR626" s="327" t="s">
        <v>2310</v>
      </c>
      <c r="AS626" s="326" t="s">
        <v>1733</v>
      </c>
    </row>
    <row r="627" spans="1:45" ht="15" customHeight="1">
      <c r="A627" s="359"/>
      <c r="B627" s="359"/>
      <c r="C627" s="359"/>
      <c r="D627" s="359"/>
      <c r="E627" s="359"/>
      <c r="F627" s="359"/>
      <c r="G627" s="359"/>
      <c r="H627" s="359"/>
      <c r="I627" s="359"/>
      <c r="J627" s="359"/>
      <c r="K627" s="359"/>
      <c r="L627" s="359"/>
      <c r="M627" s="359"/>
      <c r="N627" s="359"/>
      <c r="O627" s="359"/>
      <c r="P627" s="359"/>
      <c r="Q627" s="359"/>
      <c r="R627" s="359"/>
      <c r="S627" s="359"/>
      <c r="T627" s="359"/>
      <c r="U627" s="359"/>
      <c r="V627" s="359"/>
      <c r="W627" s="359"/>
      <c r="X627" s="358"/>
      <c r="Y627" s="358"/>
      <c r="Z627" s="358"/>
      <c r="AA627" s="358"/>
      <c r="AB627" s="358"/>
      <c r="AC627" s="358"/>
      <c r="AD627" s="358"/>
      <c r="AE627" s="358"/>
      <c r="AF627" s="358"/>
      <c r="AG627" s="358"/>
      <c r="AH627" s="358"/>
      <c r="AI627" s="358"/>
      <c r="AJ627" s="358"/>
      <c r="AK627" s="358"/>
      <c r="AO627" s="323" t="s">
        <v>1679</v>
      </c>
      <c r="AP627" s="323"/>
      <c r="AQ627" s="323"/>
      <c r="AR627" s="327" t="s">
        <v>2311</v>
      </c>
      <c r="AS627" s="326" t="s">
        <v>1733</v>
      </c>
    </row>
    <row r="628" spans="1:45" ht="15" customHeight="1">
      <c r="A628" s="359"/>
      <c r="B628" s="359"/>
      <c r="C628" s="359"/>
      <c r="D628" s="359"/>
      <c r="E628" s="359"/>
      <c r="F628" s="359"/>
      <c r="G628" s="359"/>
      <c r="H628" s="359"/>
      <c r="I628" s="359"/>
      <c r="J628" s="359"/>
      <c r="K628" s="359"/>
      <c r="L628" s="359"/>
      <c r="M628" s="359"/>
      <c r="N628" s="359"/>
      <c r="O628" s="359"/>
      <c r="P628" s="359"/>
      <c r="Q628" s="359"/>
      <c r="R628" s="359"/>
      <c r="S628" s="359"/>
      <c r="T628" s="359"/>
      <c r="U628" s="359"/>
      <c r="V628" s="359"/>
      <c r="W628" s="359"/>
      <c r="X628" s="358"/>
      <c r="Y628" s="358"/>
      <c r="Z628" s="358"/>
      <c r="AA628" s="358"/>
      <c r="AB628" s="358"/>
      <c r="AC628" s="358"/>
      <c r="AD628" s="358"/>
      <c r="AE628" s="358"/>
      <c r="AF628" s="358"/>
      <c r="AG628" s="358"/>
      <c r="AH628" s="358"/>
      <c r="AI628" s="358"/>
      <c r="AJ628" s="358"/>
      <c r="AK628" s="358"/>
      <c r="AO628" s="323" t="s">
        <v>1680</v>
      </c>
      <c r="AP628" s="323" t="s">
        <v>743</v>
      </c>
      <c r="AQ628" s="323" t="s">
        <v>752</v>
      </c>
      <c r="AR628" s="327" t="s">
        <v>2312</v>
      </c>
      <c r="AS628" s="326" t="s">
        <v>1733</v>
      </c>
    </row>
    <row r="629" spans="1:45" ht="15" customHeight="1">
      <c r="A629" s="359"/>
      <c r="B629" s="359"/>
      <c r="C629" s="359"/>
      <c r="D629" s="359"/>
      <c r="E629" s="359"/>
      <c r="F629" s="359"/>
      <c r="G629" s="359"/>
      <c r="H629" s="359"/>
      <c r="I629" s="359"/>
      <c r="J629" s="359"/>
      <c r="K629" s="359"/>
      <c r="L629" s="359"/>
      <c r="M629" s="359"/>
      <c r="N629" s="359"/>
      <c r="O629" s="359"/>
      <c r="P629" s="359"/>
      <c r="Q629" s="359"/>
      <c r="R629" s="359"/>
      <c r="S629" s="359"/>
      <c r="T629" s="359"/>
      <c r="U629" s="359"/>
      <c r="V629" s="359"/>
      <c r="W629" s="359"/>
      <c r="X629" s="358"/>
      <c r="Y629" s="358"/>
      <c r="Z629" s="358"/>
      <c r="AA629" s="358"/>
      <c r="AB629" s="358"/>
      <c r="AC629" s="358"/>
      <c r="AD629" s="358"/>
      <c r="AE629" s="358"/>
      <c r="AF629" s="358"/>
      <c r="AG629" s="358"/>
      <c r="AH629" s="358"/>
      <c r="AI629" s="358"/>
      <c r="AJ629" s="358"/>
      <c r="AK629" s="358"/>
      <c r="AO629" s="323" t="s">
        <v>1681</v>
      </c>
      <c r="AP629" s="323" t="s">
        <v>743</v>
      </c>
      <c r="AQ629" s="323" t="s">
        <v>753</v>
      </c>
      <c r="AR629" s="327" t="s">
        <v>2313</v>
      </c>
      <c r="AS629" s="326" t="s">
        <v>1733</v>
      </c>
    </row>
    <row r="630" spans="1:45" ht="15" customHeight="1">
      <c r="A630" s="359"/>
      <c r="B630" s="359"/>
      <c r="C630" s="359"/>
      <c r="D630" s="359"/>
      <c r="E630" s="359"/>
      <c r="F630" s="359"/>
      <c r="G630" s="359"/>
      <c r="H630" s="359"/>
      <c r="I630" s="359"/>
      <c r="J630" s="359"/>
      <c r="K630" s="359"/>
      <c r="L630" s="359"/>
      <c r="M630" s="359"/>
      <c r="N630" s="359"/>
      <c r="O630" s="359"/>
      <c r="P630" s="359"/>
      <c r="Q630" s="359"/>
      <c r="R630" s="359"/>
      <c r="S630" s="359"/>
      <c r="T630" s="359"/>
      <c r="U630" s="359"/>
      <c r="V630" s="359"/>
      <c r="W630" s="359"/>
      <c r="X630" s="358"/>
      <c r="Y630" s="358"/>
      <c r="Z630" s="358"/>
      <c r="AA630" s="358"/>
      <c r="AB630" s="358"/>
      <c r="AC630" s="358"/>
      <c r="AD630" s="358"/>
      <c r="AE630" s="358"/>
      <c r="AF630" s="358"/>
      <c r="AG630" s="358"/>
      <c r="AH630" s="358"/>
      <c r="AI630" s="358"/>
      <c r="AJ630" s="358"/>
      <c r="AK630" s="358"/>
      <c r="AO630" s="323" t="s">
        <v>1682</v>
      </c>
      <c r="AP630" s="323"/>
      <c r="AQ630" s="323"/>
      <c r="AR630" s="327" t="s">
        <v>2314</v>
      </c>
      <c r="AS630" s="326" t="s">
        <v>1733</v>
      </c>
    </row>
    <row r="631" spans="1:45" ht="15" customHeight="1">
      <c r="A631" s="359"/>
      <c r="B631" s="359"/>
      <c r="C631" s="359"/>
      <c r="D631" s="359"/>
      <c r="E631" s="359"/>
      <c r="F631" s="359"/>
      <c r="G631" s="359"/>
      <c r="H631" s="359"/>
      <c r="I631" s="359"/>
      <c r="J631" s="359"/>
      <c r="K631" s="359"/>
      <c r="L631" s="359"/>
      <c r="M631" s="359"/>
      <c r="N631" s="359"/>
      <c r="O631" s="359"/>
      <c r="P631" s="359"/>
      <c r="Q631" s="359"/>
      <c r="R631" s="359"/>
      <c r="S631" s="359"/>
      <c r="T631" s="359"/>
      <c r="U631" s="359"/>
      <c r="V631" s="359"/>
      <c r="W631" s="359"/>
      <c r="X631" s="358"/>
      <c r="Y631" s="358"/>
      <c r="Z631" s="358"/>
      <c r="AA631" s="358"/>
      <c r="AB631" s="358"/>
      <c r="AC631" s="358"/>
      <c r="AD631" s="358"/>
      <c r="AE631" s="358"/>
      <c r="AF631" s="358"/>
      <c r="AG631" s="358"/>
      <c r="AH631" s="358"/>
      <c r="AI631" s="358"/>
      <c r="AJ631" s="358"/>
      <c r="AK631" s="358"/>
      <c r="AO631" s="323" t="s">
        <v>1683</v>
      </c>
      <c r="AP631" s="323"/>
      <c r="AQ631" s="323"/>
      <c r="AR631" s="327" t="s">
        <v>960</v>
      </c>
      <c r="AS631" s="326" t="s">
        <v>1827</v>
      </c>
    </row>
    <row r="632" spans="1:45" ht="15" customHeight="1">
      <c r="A632" s="359"/>
      <c r="B632" s="359"/>
      <c r="C632" s="359"/>
      <c r="D632" s="359"/>
      <c r="E632" s="359"/>
      <c r="F632" s="359"/>
      <c r="G632" s="359"/>
      <c r="H632" s="359"/>
      <c r="I632" s="359"/>
      <c r="J632" s="359"/>
      <c r="K632" s="359"/>
      <c r="L632" s="359"/>
      <c r="M632" s="359"/>
      <c r="N632" s="359"/>
      <c r="O632" s="359"/>
      <c r="P632" s="359"/>
      <c r="Q632" s="359"/>
      <c r="R632" s="359"/>
      <c r="S632" s="359"/>
      <c r="T632" s="359"/>
      <c r="U632" s="359"/>
      <c r="V632" s="359"/>
      <c r="W632" s="359"/>
      <c r="X632" s="358"/>
      <c r="Y632" s="358"/>
      <c r="Z632" s="358"/>
      <c r="AA632" s="358"/>
      <c r="AB632" s="358"/>
      <c r="AC632" s="358"/>
      <c r="AD632" s="358"/>
      <c r="AE632" s="358"/>
      <c r="AF632" s="358"/>
      <c r="AG632" s="358"/>
      <c r="AH632" s="358"/>
      <c r="AI632" s="358"/>
      <c r="AJ632" s="358"/>
      <c r="AK632" s="358"/>
      <c r="AO632" s="323" t="s">
        <v>1684</v>
      </c>
      <c r="AP632" s="323"/>
      <c r="AQ632" s="323"/>
      <c r="AR632" s="327" t="s">
        <v>961</v>
      </c>
      <c r="AS632" s="326" t="s">
        <v>1827</v>
      </c>
    </row>
    <row r="633" spans="1:45" ht="15" customHeight="1">
      <c r="A633" s="359"/>
      <c r="B633" s="359"/>
      <c r="C633" s="359"/>
      <c r="D633" s="359"/>
      <c r="E633" s="359"/>
      <c r="F633" s="359"/>
      <c r="G633" s="359"/>
      <c r="H633" s="359"/>
      <c r="I633" s="359"/>
      <c r="J633" s="359"/>
      <c r="K633" s="359"/>
      <c r="L633" s="359"/>
      <c r="M633" s="359"/>
      <c r="N633" s="359"/>
      <c r="O633" s="359"/>
      <c r="P633" s="359"/>
      <c r="Q633" s="359"/>
      <c r="R633" s="359"/>
      <c r="S633" s="359"/>
      <c r="T633" s="359"/>
      <c r="U633" s="359"/>
      <c r="V633" s="359"/>
      <c r="W633" s="359"/>
      <c r="X633" s="358"/>
      <c r="Y633" s="358"/>
      <c r="Z633" s="358"/>
      <c r="AA633" s="358"/>
      <c r="AB633" s="358"/>
      <c r="AC633" s="358"/>
      <c r="AD633" s="358"/>
      <c r="AE633" s="358"/>
      <c r="AF633" s="358"/>
      <c r="AG633" s="358"/>
      <c r="AH633" s="358"/>
      <c r="AI633" s="358"/>
      <c r="AJ633" s="358"/>
      <c r="AK633" s="358"/>
      <c r="AO633" s="323" t="s">
        <v>1685</v>
      </c>
      <c r="AP633" s="323" t="s">
        <v>743</v>
      </c>
      <c r="AQ633" s="323" t="s">
        <v>753</v>
      </c>
      <c r="AR633" s="327" t="s">
        <v>2315</v>
      </c>
      <c r="AS633" s="326" t="s">
        <v>1733</v>
      </c>
    </row>
    <row r="634" spans="1:45" ht="15" customHeight="1">
      <c r="A634" s="359"/>
      <c r="B634" s="359"/>
      <c r="C634" s="359"/>
      <c r="D634" s="359"/>
      <c r="E634" s="359"/>
      <c r="F634" s="359"/>
      <c r="G634" s="359"/>
      <c r="H634" s="359"/>
      <c r="I634" s="359"/>
      <c r="J634" s="359"/>
      <c r="K634" s="359"/>
      <c r="L634" s="359"/>
      <c r="M634" s="359"/>
      <c r="N634" s="359"/>
      <c r="O634" s="359"/>
      <c r="P634" s="359"/>
      <c r="Q634" s="359"/>
      <c r="R634" s="359"/>
      <c r="S634" s="359"/>
      <c r="T634" s="359"/>
      <c r="U634" s="359"/>
      <c r="V634" s="359"/>
      <c r="W634" s="359"/>
      <c r="X634" s="358"/>
      <c r="Y634" s="358"/>
      <c r="Z634" s="358"/>
      <c r="AA634" s="358"/>
      <c r="AB634" s="358"/>
      <c r="AC634" s="358"/>
      <c r="AD634" s="358"/>
      <c r="AE634" s="358"/>
      <c r="AF634" s="358"/>
      <c r="AG634" s="358"/>
      <c r="AH634" s="358"/>
      <c r="AI634" s="358"/>
      <c r="AJ634" s="358"/>
      <c r="AK634" s="358"/>
      <c r="AO634" s="323" t="s">
        <v>1686</v>
      </c>
      <c r="AP634" s="323" t="s">
        <v>743</v>
      </c>
      <c r="AQ634" s="323" t="s">
        <v>749</v>
      </c>
      <c r="AR634" s="327" t="s">
        <v>2316</v>
      </c>
      <c r="AS634" s="326" t="s">
        <v>1733</v>
      </c>
    </row>
    <row r="635" spans="1:45" ht="15" customHeight="1">
      <c r="A635" s="359"/>
      <c r="B635" s="359"/>
      <c r="C635" s="359"/>
      <c r="D635" s="359"/>
      <c r="E635" s="359"/>
      <c r="F635" s="359"/>
      <c r="G635" s="359"/>
      <c r="H635" s="359"/>
      <c r="I635" s="359"/>
      <c r="J635" s="359"/>
      <c r="K635" s="359"/>
      <c r="L635" s="359"/>
      <c r="M635" s="359"/>
      <c r="N635" s="359"/>
      <c r="O635" s="359"/>
      <c r="P635" s="359"/>
      <c r="Q635" s="359"/>
      <c r="R635" s="359"/>
      <c r="S635" s="359"/>
      <c r="T635" s="359"/>
      <c r="U635" s="359"/>
      <c r="V635" s="359"/>
      <c r="W635" s="359"/>
      <c r="X635" s="358"/>
      <c r="Y635" s="358"/>
      <c r="Z635" s="358"/>
      <c r="AA635" s="358"/>
      <c r="AB635" s="358"/>
      <c r="AC635" s="358"/>
      <c r="AD635" s="358"/>
      <c r="AE635" s="358"/>
      <c r="AF635" s="358"/>
      <c r="AG635" s="358"/>
      <c r="AH635" s="358"/>
      <c r="AI635" s="358"/>
      <c r="AJ635" s="358"/>
      <c r="AK635" s="358"/>
      <c r="AO635" s="323" t="s">
        <v>1687</v>
      </c>
      <c r="AP635" s="323" t="s">
        <v>743</v>
      </c>
      <c r="AQ635" s="323" t="s">
        <v>750</v>
      </c>
      <c r="AR635" s="327" t="s">
        <v>2317</v>
      </c>
      <c r="AS635" s="326" t="s">
        <v>1733</v>
      </c>
    </row>
    <row r="636" spans="1:45" ht="15" customHeight="1">
      <c r="A636" s="359"/>
      <c r="B636" s="359"/>
      <c r="C636" s="359"/>
      <c r="D636" s="359"/>
      <c r="E636" s="359"/>
      <c r="F636" s="359"/>
      <c r="G636" s="359"/>
      <c r="H636" s="359"/>
      <c r="I636" s="359"/>
      <c r="J636" s="359"/>
      <c r="K636" s="359"/>
      <c r="L636" s="359"/>
      <c r="M636" s="359"/>
      <c r="N636" s="359"/>
      <c r="O636" s="359"/>
      <c r="P636" s="359"/>
      <c r="Q636" s="359"/>
      <c r="R636" s="359"/>
      <c r="S636" s="359"/>
      <c r="T636" s="359"/>
      <c r="U636" s="359"/>
      <c r="V636" s="359"/>
      <c r="W636" s="359"/>
      <c r="X636" s="358"/>
      <c r="Y636" s="358"/>
      <c r="Z636" s="358"/>
      <c r="AA636" s="358"/>
      <c r="AB636" s="358"/>
      <c r="AC636" s="358"/>
      <c r="AD636" s="358"/>
      <c r="AE636" s="358"/>
      <c r="AF636" s="358"/>
      <c r="AG636" s="358"/>
      <c r="AH636" s="358"/>
      <c r="AI636" s="358"/>
      <c r="AJ636" s="358"/>
      <c r="AK636" s="358"/>
      <c r="AO636" s="323" t="s">
        <v>1688</v>
      </c>
      <c r="AP636" s="323" t="s">
        <v>743</v>
      </c>
      <c r="AQ636" s="323" t="s">
        <v>746</v>
      </c>
      <c r="AR636" s="327" t="s">
        <v>2318</v>
      </c>
      <c r="AS636" s="326" t="s">
        <v>1733</v>
      </c>
    </row>
    <row r="637" spans="1:45" ht="15" customHeight="1">
      <c r="A637" s="359"/>
      <c r="B637" s="359"/>
      <c r="C637" s="359"/>
      <c r="D637" s="359"/>
      <c r="E637" s="359"/>
      <c r="F637" s="359"/>
      <c r="G637" s="359"/>
      <c r="H637" s="359"/>
      <c r="I637" s="359"/>
      <c r="J637" s="359"/>
      <c r="K637" s="359"/>
      <c r="L637" s="359"/>
      <c r="M637" s="359"/>
      <c r="N637" s="359"/>
      <c r="O637" s="359"/>
      <c r="P637" s="359"/>
      <c r="Q637" s="359"/>
      <c r="R637" s="359"/>
      <c r="S637" s="359"/>
      <c r="T637" s="359"/>
      <c r="U637" s="359"/>
      <c r="V637" s="359"/>
      <c r="W637" s="359"/>
      <c r="X637" s="358"/>
      <c r="Y637" s="358"/>
      <c r="Z637" s="358"/>
      <c r="AA637" s="358"/>
      <c r="AB637" s="358"/>
      <c r="AC637" s="358"/>
      <c r="AD637" s="358"/>
      <c r="AE637" s="358"/>
      <c r="AF637" s="358"/>
      <c r="AG637" s="358"/>
      <c r="AH637" s="358"/>
      <c r="AI637" s="358"/>
      <c r="AJ637" s="358"/>
      <c r="AK637" s="358"/>
      <c r="AO637" s="323" t="s">
        <v>1689</v>
      </c>
      <c r="AP637" s="323" t="s">
        <v>743</v>
      </c>
      <c r="AQ637" s="323" t="s">
        <v>757</v>
      </c>
      <c r="AR637" s="327" t="s">
        <v>2319</v>
      </c>
      <c r="AS637" s="326" t="s">
        <v>1733</v>
      </c>
    </row>
    <row r="638" spans="1:45" ht="15" customHeight="1">
      <c r="A638" s="359"/>
      <c r="B638" s="359"/>
      <c r="C638" s="359"/>
      <c r="D638" s="359"/>
      <c r="E638" s="359"/>
      <c r="F638" s="359"/>
      <c r="G638" s="359"/>
      <c r="H638" s="359"/>
      <c r="I638" s="359"/>
      <c r="J638" s="359"/>
      <c r="K638" s="359"/>
      <c r="L638" s="359"/>
      <c r="M638" s="359"/>
      <c r="N638" s="359"/>
      <c r="O638" s="359"/>
      <c r="P638" s="359"/>
      <c r="Q638" s="359"/>
      <c r="R638" s="359"/>
      <c r="S638" s="359"/>
      <c r="T638" s="359"/>
      <c r="U638" s="359"/>
      <c r="V638" s="359"/>
      <c r="W638" s="359"/>
      <c r="X638" s="358"/>
      <c r="Y638" s="358"/>
      <c r="Z638" s="358"/>
      <c r="AA638" s="358"/>
      <c r="AB638" s="358"/>
      <c r="AC638" s="358"/>
      <c r="AD638" s="358"/>
      <c r="AE638" s="358"/>
      <c r="AF638" s="358"/>
      <c r="AG638" s="358"/>
      <c r="AH638" s="358"/>
      <c r="AI638" s="358"/>
      <c r="AJ638" s="358"/>
      <c r="AK638" s="358"/>
      <c r="AO638" s="323" t="s">
        <v>1690</v>
      </c>
      <c r="AP638" s="323" t="s">
        <v>743</v>
      </c>
      <c r="AQ638" s="323" t="s">
        <v>746</v>
      </c>
      <c r="AR638" s="327" t="s">
        <v>2320</v>
      </c>
      <c r="AS638" s="326" t="s">
        <v>1733</v>
      </c>
    </row>
    <row r="639" spans="1:45" ht="15" customHeight="1">
      <c r="A639" s="359"/>
      <c r="B639" s="359"/>
      <c r="C639" s="359"/>
      <c r="D639" s="359"/>
      <c r="E639" s="359"/>
      <c r="F639" s="359"/>
      <c r="G639" s="359"/>
      <c r="H639" s="359"/>
      <c r="I639" s="359"/>
      <c r="J639" s="359"/>
      <c r="K639" s="359"/>
      <c r="L639" s="359"/>
      <c r="M639" s="359"/>
      <c r="N639" s="359"/>
      <c r="O639" s="359"/>
      <c r="P639" s="359"/>
      <c r="Q639" s="359"/>
      <c r="R639" s="359"/>
      <c r="S639" s="359"/>
      <c r="T639" s="359"/>
      <c r="U639" s="359"/>
      <c r="V639" s="359"/>
      <c r="W639" s="359"/>
      <c r="X639" s="358"/>
      <c r="Y639" s="358"/>
      <c r="Z639" s="358"/>
      <c r="AA639" s="358"/>
      <c r="AB639" s="358"/>
      <c r="AC639" s="358"/>
      <c r="AD639" s="358"/>
      <c r="AE639" s="358"/>
      <c r="AF639" s="358"/>
      <c r="AG639" s="358"/>
      <c r="AH639" s="358"/>
      <c r="AI639" s="358"/>
      <c r="AJ639" s="358"/>
      <c r="AK639" s="358"/>
      <c r="AO639" s="323" t="s">
        <v>1691</v>
      </c>
      <c r="AP639" s="323"/>
      <c r="AQ639" s="323"/>
      <c r="AR639" s="327" t="s">
        <v>2321</v>
      </c>
      <c r="AS639" s="326" t="s">
        <v>1733</v>
      </c>
    </row>
    <row r="640" spans="1:45" ht="15" customHeight="1">
      <c r="A640" s="359"/>
      <c r="B640" s="359"/>
      <c r="C640" s="359"/>
      <c r="D640" s="359"/>
      <c r="E640" s="359"/>
      <c r="F640" s="359"/>
      <c r="G640" s="359"/>
      <c r="H640" s="359"/>
      <c r="I640" s="359"/>
      <c r="J640" s="359"/>
      <c r="K640" s="359"/>
      <c r="L640" s="359"/>
      <c r="M640" s="359"/>
      <c r="N640" s="359"/>
      <c r="O640" s="359"/>
      <c r="P640" s="359"/>
      <c r="Q640" s="359"/>
      <c r="R640" s="359"/>
      <c r="S640" s="359"/>
      <c r="T640" s="359"/>
      <c r="U640" s="359"/>
      <c r="V640" s="359"/>
      <c r="W640" s="359"/>
      <c r="X640" s="358"/>
      <c r="Y640" s="358"/>
      <c r="Z640" s="358"/>
      <c r="AA640" s="358"/>
      <c r="AB640" s="358"/>
      <c r="AC640" s="358"/>
      <c r="AD640" s="358"/>
      <c r="AE640" s="358"/>
      <c r="AF640" s="358"/>
      <c r="AG640" s="358"/>
      <c r="AH640" s="358"/>
      <c r="AI640" s="358"/>
      <c r="AJ640" s="358"/>
      <c r="AK640" s="358"/>
      <c r="AO640" s="323" t="s">
        <v>1692</v>
      </c>
      <c r="AP640" s="323"/>
      <c r="AQ640" s="323"/>
      <c r="AR640" s="327" t="s">
        <v>2322</v>
      </c>
      <c r="AS640" s="326" t="s">
        <v>1733</v>
      </c>
    </row>
    <row r="641" spans="1:45" ht="15" customHeight="1">
      <c r="A641" s="359"/>
      <c r="B641" s="359"/>
      <c r="C641" s="359"/>
      <c r="D641" s="359"/>
      <c r="E641" s="359"/>
      <c r="F641" s="359"/>
      <c r="G641" s="359"/>
      <c r="H641" s="359"/>
      <c r="I641" s="359"/>
      <c r="J641" s="359"/>
      <c r="K641" s="359"/>
      <c r="L641" s="359"/>
      <c r="M641" s="359"/>
      <c r="N641" s="359"/>
      <c r="O641" s="359"/>
      <c r="P641" s="359"/>
      <c r="Q641" s="359"/>
      <c r="R641" s="359"/>
      <c r="S641" s="359"/>
      <c r="T641" s="359"/>
      <c r="U641" s="359"/>
      <c r="V641" s="359"/>
      <c r="W641" s="359"/>
      <c r="X641" s="358"/>
      <c r="Y641" s="358"/>
      <c r="Z641" s="358"/>
      <c r="AA641" s="358"/>
      <c r="AB641" s="358"/>
      <c r="AC641" s="358"/>
      <c r="AD641" s="358"/>
      <c r="AE641" s="358"/>
      <c r="AF641" s="358"/>
      <c r="AG641" s="358"/>
      <c r="AH641" s="358"/>
      <c r="AI641" s="358"/>
      <c r="AJ641" s="358"/>
      <c r="AK641" s="358"/>
      <c r="AO641" s="367" t="s">
        <v>1693</v>
      </c>
      <c r="AP641" s="367"/>
      <c r="AQ641" s="367"/>
      <c r="AR641" s="327" t="s">
        <v>2323</v>
      </c>
      <c r="AS641" s="326" t="s">
        <v>1733</v>
      </c>
    </row>
    <row r="642" spans="1:45" ht="15" customHeight="1">
      <c r="A642" s="359"/>
      <c r="B642" s="359"/>
      <c r="C642" s="359"/>
      <c r="D642" s="359"/>
      <c r="E642" s="359"/>
      <c r="F642" s="359"/>
      <c r="G642" s="359"/>
      <c r="H642" s="359"/>
      <c r="I642" s="359"/>
      <c r="J642" s="359"/>
      <c r="K642" s="359"/>
      <c r="L642" s="359"/>
      <c r="M642" s="359"/>
      <c r="N642" s="359"/>
      <c r="O642" s="359"/>
      <c r="P642" s="359"/>
      <c r="Q642" s="359"/>
      <c r="R642" s="359"/>
      <c r="S642" s="359"/>
      <c r="T642" s="359"/>
      <c r="U642" s="359"/>
      <c r="V642" s="359"/>
      <c r="W642" s="359"/>
      <c r="X642" s="358"/>
      <c r="Y642" s="358"/>
      <c r="Z642" s="358"/>
      <c r="AA642" s="358"/>
      <c r="AB642" s="358"/>
      <c r="AC642" s="358"/>
      <c r="AD642" s="358"/>
      <c r="AE642" s="358"/>
      <c r="AF642" s="358"/>
      <c r="AG642" s="358"/>
      <c r="AH642" s="358"/>
      <c r="AI642" s="358"/>
      <c r="AJ642" s="358"/>
      <c r="AK642" s="358"/>
      <c r="AO642" s="323" t="s">
        <v>946</v>
      </c>
      <c r="AP642" s="323"/>
      <c r="AQ642" s="323"/>
      <c r="AR642" s="327" t="s">
        <v>2324</v>
      </c>
      <c r="AS642" s="326" t="s">
        <v>1733</v>
      </c>
    </row>
    <row r="643" spans="1:45" ht="15" customHeight="1">
      <c r="A643" s="359"/>
      <c r="B643" s="359"/>
      <c r="C643" s="359"/>
      <c r="D643" s="359"/>
      <c r="E643" s="359"/>
      <c r="F643" s="359"/>
      <c r="G643" s="359"/>
      <c r="H643" s="359"/>
      <c r="I643" s="359"/>
      <c r="J643" s="359"/>
      <c r="K643" s="359"/>
      <c r="L643" s="359"/>
      <c r="M643" s="359"/>
      <c r="N643" s="359"/>
      <c r="O643" s="359"/>
      <c r="P643" s="359"/>
      <c r="Q643" s="359"/>
      <c r="R643" s="359"/>
      <c r="S643" s="359"/>
      <c r="T643" s="359"/>
      <c r="U643" s="359"/>
      <c r="V643" s="359"/>
      <c r="W643" s="359"/>
      <c r="X643" s="358"/>
      <c r="Y643" s="358"/>
      <c r="Z643" s="358"/>
      <c r="AA643" s="358"/>
      <c r="AB643" s="358"/>
      <c r="AC643" s="358"/>
      <c r="AD643" s="358"/>
      <c r="AE643" s="358"/>
      <c r="AF643" s="358"/>
      <c r="AG643" s="358"/>
      <c r="AH643" s="358"/>
      <c r="AI643" s="358"/>
      <c r="AJ643" s="358"/>
      <c r="AK643" s="358"/>
      <c r="AO643" s="323" t="s">
        <v>983</v>
      </c>
      <c r="AP643" s="323"/>
      <c r="AQ643" s="323"/>
      <c r="AR643" s="327" t="s">
        <v>2325</v>
      </c>
      <c r="AS643" s="326" t="s">
        <v>1733</v>
      </c>
    </row>
    <row r="644" spans="1:45" ht="15" customHeight="1">
      <c r="A644" s="359"/>
      <c r="B644" s="359"/>
      <c r="C644" s="359"/>
      <c r="D644" s="359"/>
      <c r="E644" s="359"/>
      <c r="F644" s="359"/>
      <c r="G644" s="359"/>
      <c r="H644" s="359"/>
      <c r="I644" s="359"/>
      <c r="J644" s="359"/>
      <c r="K644" s="359"/>
      <c r="L644" s="359"/>
      <c r="M644" s="359"/>
      <c r="N644" s="359"/>
      <c r="O644" s="359"/>
      <c r="P644" s="359"/>
      <c r="Q644" s="359"/>
      <c r="R644" s="359"/>
      <c r="S644" s="359"/>
      <c r="T644" s="359"/>
      <c r="U644" s="359"/>
      <c r="V644" s="359"/>
      <c r="W644" s="359"/>
      <c r="X644" s="358"/>
      <c r="Y644" s="358"/>
      <c r="Z644" s="358"/>
      <c r="AA644" s="358"/>
      <c r="AB644" s="358"/>
      <c r="AC644" s="358"/>
      <c r="AD644" s="358"/>
      <c r="AE644" s="358"/>
      <c r="AF644" s="358"/>
      <c r="AG644" s="358"/>
      <c r="AH644" s="358"/>
      <c r="AI644" s="358"/>
      <c r="AJ644" s="358"/>
      <c r="AK644" s="358"/>
      <c r="AO644" s="323" t="s">
        <v>984</v>
      </c>
      <c r="AP644" s="323"/>
      <c r="AQ644" s="323"/>
      <c r="AR644" s="327" t="s">
        <v>2326</v>
      </c>
      <c r="AS644" s="326" t="s">
        <v>1733</v>
      </c>
    </row>
    <row r="645" spans="1:45" ht="15" customHeight="1">
      <c r="A645" s="359"/>
      <c r="B645" s="359"/>
      <c r="C645" s="359"/>
      <c r="D645" s="359"/>
      <c r="E645" s="359"/>
      <c r="F645" s="359"/>
      <c r="G645" s="359"/>
      <c r="H645" s="359"/>
      <c r="I645" s="359"/>
      <c r="J645" s="359"/>
      <c r="K645" s="359"/>
      <c r="L645" s="359"/>
      <c r="M645" s="359"/>
      <c r="N645" s="359"/>
      <c r="O645" s="359"/>
      <c r="P645" s="359"/>
      <c r="Q645" s="359"/>
      <c r="R645" s="359"/>
      <c r="S645" s="359"/>
      <c r="T645" s="359"/>
      <c r="U645" s="359"/>
      <c r="V645" s="359"/>
      <c r="W645" s="359"/>
      <c r="X645" s="358"/>
      <c r="Y645" s="358"/>
      <c r="Z645" s="358"/>
      <c r="AA645" s="358"/>
      <c r="AB645" s="358"/>
      <c r="AC645" s="358"/>
      <c r="AD645" s="358"/>
      <c r="AE645" s="358"/>
      <c r="AF645" s="358"/>
      <c r="AG645" s="358"/>
      <c r="AH645" s="358"/>
      <c r="AI645" s="358"/>
      <c r="AJ645" s="358"/>
      <c r="AK645" s="358"/>
      <c r="AO645" s="323" t="s">
        <v>1022</v>
      </c>
      <c r="AP645" s="323"/>
      <c r="AQ645" s="323"/>
      <c r="AR645" s="327" t="s">
        <v>2327</v>
      </c>
      <c r="AS645" s="326" t="s">
        <v>1733</v>
      </c>
    </row>
    <row r="646" spans="1:45" ht="15" customHeight="1">
      <c r="A646" s="359"/>
      <c r="B646" s="359"/>
      <c r="C646" s="359"/>
      <c r="D646" s="359"/>
      <c r="E646" s="359"/>
      <c r="F646" s="359"/>
      <c r="G646" s="359"/>
      <c r="H646" s="359"/>
      <c r="I646" s="359"/>
      <c r="J646" s="359"/>
      <c r="K646" s="359"/>
      <c r="L646" s="359"/>
      <c r="M646" s="359"/>
      <c r="N646" s="359"/>
      <c r="O646" s="359"/>
      <c r="P646" s="359"/>
      <c r="Q646" s="359"/>
      <c r="R646" s="359"/>
      <c r="S646" s="359"/>
      <c r="T646" s="359"/>
      <c r="U646" s="359"/>
      <c r="V646" s="359"/>
      <c r="W646" s="359"/>
      <c r="X646" s="358"/>
      <c r="Y646" s="358"/>
      <c r="Z646" s="358"/>
      <c r="AA646" s="358"/>
      <c r="AB646" s="358"/>
      <c r="AC646" s="358"/>
      <c r="AD646" s="358"/>
      <c r="AE646" s="358"/>
      <c r="AF646" s="358"/>
      <c r="AG646" s="358"/>
      <c r="AH646" s="358"/>
      <c r="AI646" s="358"/>
      <c r="AJ646" s="358"/>
      <c r="AK646" s="358"/>
      <c r="AO646" s="323" t="s">
        <v>915</v>
      </c>
      <c r="AP646" s="323"/>
      <c r="AQ646" s="323"/>
      <c r="AR646" s="327" t="s">
        <v>2328</v>
      </c>
      <c r="AS646" s="326" t="s">
        <v>1733</v>
      </c>
    </row>
    <row r="647" spans="1:45" ht="15" customHeight="1">
      <c r="A647" s="359"/>
      <c r="B647" s="359"/>
      <c r="C647" s="359"/>
      <c r="D647" s="359"/>
      <c r="E647" s="359"/>
      <c r="F647" s="359"/>
      <c r="G647" s="359"/>
      <c r="H647" s="359"/>
      <c r="I647" s="359"/>
      <c r="J647" s="359"/>
      <c r="K647" s="359"/>
      <c r="L647" s="359"/>
      <c r="M647" s="359"/>
      <c r="N647" s="359"/>
      <c r="O647" s="359"/>
      <c r="P647" s="359"/>
      <c r="Q647" s="359"/>
      <c r="R647" s="359"/>
      <c r="S647" s="359"/>
      <c r="T647" s="359"/>
      <c r="U647" s="359"/>
      <c r="V647" s="359"/>
      <c r="W647" s="359"/>
      <c r="X647" s="358"/>
      <c r="Y647" s="358"/>
      <c r="Z647" s="358"/>
      <c r="AA647" s="358"/>
      <c r="AB647" s="358"/>
      <c r="AC647" s="358"/>
      <c r="AD647" s="358"/>
      <c r="AE647" s="358"/>
      <c r="AF647" s="358"/>
      <c r="AG647" s="358"/>
      <c r="AH647" s="358"/>
      <c r="AI647" s="358"/>
      <c r="AJ647" s="358"/>
      <c r="AK647" s="358"/>
      <c r="AO647" s="367" t="s">
        <v>1694</v>
      </c>
      <c r="AP647" s="367"/>
      <c r="AQ647" s="367"/>
      <c r="AR647" s="327" t="s">
        <v>2329</v>
      </c>
      <c r="AS647" s="326" t="s">
        <v>1739</v>
      </c>
    </row>
    <row r="648" spans="1:45" ht="15" customHeight="1">
      <c r="A648" s="359"/>
      <c r="B648" s="359"/>
      <c r="C648" s="359"/>
      <c r="D648" s="359"/>
      <c r="E648" s="359"/>
      <c r="F648" s="359"/>
      <c r="G648" s="359"/>
      <c r="H648" s="359"/>
      <c r="I648" s="359"/>
      <c r="J648" s="359"/>
      <c r="K648" s="359"/>
      <c r="L648" s="359"/>
      <c r="M648" s="359"/>
      <c r="N648" s="359"/>
      <c r="O648" s="359"/>
      <c r="P648" s="359"/>
      <c r="Q648" s="359"/>
      <c r="R648" s="359"/>
      <c r="S648" s="359"/>
      <c r="T648" s="359"/>
      <c r="U648" s="359"/>
      <c r="V648" s="359"/>
      <c r="W648" s="359"/>
      <c r="X648" s="358"/>
      <c r="Y648" s="358"/>
      <c r="Z648" s="358"/>
      <c r="AA648" s="358"/>
      <c r="AB648" s="358"/>
      <c r="AC648" s="358"/>
      <c r="AD648" s="358"/>
      <c r="AE648" s="358"/>
      <c r="AF648" s="358"/>
      <c r="AG648" s="358"/>
      <c r="AH648" s="358"/>
      <c r="AI648" s="358"/>
      <c r="AJ648" s="358"/>
      <c r="AK648" s="358"/>
      <c r="AO648" s="323" t="s">
        <v>927</v>
      </c>
      <c r="AP648" s="323"/>
      <c r="AQ648" s="323"/>
      <c r="AR648" s="327" t="s">
        <v>2330</v>
      </c>
      <c r="AS648" s="326" t="s">
        <v>1739</v>
      </c>
    </row>
    <row r="649" spans="1:45" ht="15" customHeight="1">
      <c r="A649" s="359"/>
      <c r="B649" s="359"/>
      <c r="C649" s="359"/>
      <c r="D649" s="359"/>
      <c r="E649" s="359"/>
      <c r="F649" s="359"/>
      <c r="G649" s="359"/>
      <c r="H649" s="359"/>
      <c r="I649" s="359"/>
      <c r="J649" s="359"/>
      <c r="K649" s="359"/>
      <c r="L649" s="359"/>
      <c r="M649" s="359"/>
      <c r="N649" s="359"/>
      <c r="O649" s="359"/>
      <c r="P649" s="359"/>
      <c r="Q649" s="359"/>
      <c r="R649" s="359"/>
      <c r="S649" s="359"/>
      <c r="T649" s="359"/>
      <c r="U649" s="359"/>
      <c r="V649" s="359"/>
      <c r="W649" s="359"/>
      <c r="X649" s="358"/>
      <c r="Y649" s="358"/>
      <c r="Z649" s="358"/>
      <c r="AA649" s="358"/>
      <c r="AB649" s="358"/>
      <c r="AC649" s="358"/>
      <c r="AD649" s="358"/>
      <c r="AE649" s="358"/>
      <c r="AF649" s="358"/>
      <c r="AG649" s="358"/>
      <c r="AH649" s="358"/>
      <c r="AI649" s="358"/>
      <c r="AJ649" s="358"/>
      <c r="AK649" s="358"/>
      <c r="AO649" s="323" t="s">
        <v>931</v>
      </c>
      <c r="AP649" s="323"/>
      <c r="AQ649" s="323"/>
      <c r="AR649" s="327" t="s">
        <v>2331</v>
      </c>
      <c r="AS649" s="326" t="s">
        <v>1733</v>
      </c>
    </row>
    <row r="650" spans="1:45" ht="15" customHeight="1">
      <c r="A650" s="359"/>
      <c r="B650" s="359"/>
      <c r="C650" s="359"/>
      <c r="D650" s="359"/>
      <c r="E650" s="359"/>
      <c r="F650" s="359"/>
      <c r="G650" s="359"/>
      <c r="H650" s="359"/>
      <c r="I650" s="359"/>
      <c r="J650" s="359"/>
      <c r="K650" s="359"/>
      <c r="L650" s="359"/>
      <c r="M650" s="359"/>
      <c r="N650" s="359"/>
      <c r="O650" s="359"/>
      <c r="P650" s="359"/>
      <c r="Q650" s="359"/>
      <c r="R650" s="359"/>
      <c r="S650" s="359"/>
      <c r="T650" s="359"/>
      <c r="U650" s="359"/>
      <c r="V650" s="359"/>
      <c r="W650" s="359"/>
      <c r="X650" s="358"/>
      <c r="Y650" s="358"/>
      <c r="Z650" s="358"/>
      <c r="AA650" s="358"/>
      <c r="AB650" s="358"/>
      <c r="AC650" s="358"/>
      <c r="AD650" s="358"/>
      <c r="AE650" s="358"/>
      <c r="AF650" s="358"/>
      <c r="AG650" s="358"/>
      <c r="AH650" s="358"/>
      <c r="AI650" s="358"/>
      <c r="AJ650" s="358"/>
      <c r="AK650" s="358"/>
      <c r="AO650" s="323" t="s">
        <v>933</v>
      </c>
      <c r="AP650" s="323"/>
      <c r="AQ650" s="323"/>
      <c r="AR650" s="327" t="s">
        <v>2332</v>
      </c>
      <c r="AS650" s="326" t="s">
        <v>1733</v>
      </c>
    </row>
    <row r="651" spans="1:45" ht="15" customHeight="1">
      <c r="A651" s="359"/>
      <c r="B651" s="359"/>
      <c r="C651" s="359"/>
      <c r="D651" s="359"/>
      <c r="E651" s="359"/>
      <c r="F651" s="359"/>
      <c r="G651" s="359"/>
      <c r="H651" s="359"/>
      <c r="I651" s="359"/>
      <c r="J651" s="359"/>
      <c r="K651" s="359"/>
      <c r="L651" s="359"/>
      <c r="M651" s="359"/>
      <c r="N651" s="359"/>
      <c r="O651" s="359"/>
      <c r="P651" s="359"/>
      <c r="Q651" s="359"/>
      <c r="R651" s="359"/>
      <c r="S651" s="359"/>
      <c r="T651" s="359"/>
      <c r="U651" s="359"/>
      <c r="V651" s="359"/>
      <c r="W651" s="359"/>
      <c r="X651" s="358"/>
      <c r="Y651" s="358"/>
      <c r="Z651" s="358"/>
      <c r="AA651" s="358"/>
      <c r="AB651" s="358"/>
      <c r="AC651" s="358"/>
      <c r="AD651" s="358"/>
      <c r="AE651" s="358"/>
      <c r="AF651" s="358"/>
      <c r="AG651" s="358"/>
      <c r="AH651" s="358"/>
      <c r="AI651" s="358"/>
      <c r="AJ651" s="358"/>
      <c r="AK651" s="358"/>
      <c r="AO651" s="323" t="s">
        <v>934</v>
      </c>
      <c r="AP651" s="323"/>
      <c r="AQ651" s="323"/>
      <c r="AR651" s="327" t="s">
        <v>2333</v>
      </c>
      <c r="AS651" s="326" t="s">
        <v>1733</v>
      </c>
    </row>
    <row r="652" spans="1:45" ht="15" customHeight="1">
      <c r="A652" s="359"/>
      <c r="B652" s="359"/>
      <c r="C652" s="359"/>
      <c r="D652" s="359"/>
      <c r="E652" s="359"/>
      <c r="F652" s="359"/>
      <c r="G652" s="359"/>
      <c r="H652" s="359"/>
      <c r="I652" s="359"/>
      <c r="J652" s="359"/>
      <c r="K652" s="359"/>
      <c r="L652" s="359"/>
      <c r="M652" s="359"/>
      <c r="N652" s="359"/>
      <c r="O652" s="359"/>
      <c r="P652" s="359"/>
      <c r="Q652" s="359"/>
      <c r="R652" s="359"/>
      <c r="S652" s="359"/>
      <c r="T652" s="359"/>
      <c r="U652" s="359"/>
      <c r="V652" s="359"/>
      <c r="W652" s="359"/>
      <c r="X652" s="358"/>
      <c r="Y652" s="358"/>
      <c r="Z652" s="358"/>
      <c r="AA652" s="358"/>
      <c r="AB652" s="358"/>
      <c r="AC652" s="358"/>
      <c r="AD652" s="358"/>
      <c r="AE652" s="358"/>
      <c r="AF652" s="358"/>
      <c r="AG652" s="358"/>
      <c r="AH652" s="358"/>
      <c r="AI652" s="358"/>
      <c r="AJ652" s="358"/>
      <c r="AK652" s="358"/>
      <c r="AO652" s="323" t="s">
        <v>935</v>
      </c>
      <c r="AP652" s="323"/>
      <c r="AQ652" s="323"/>
      <c r="AR652" s="327" t="s">
        <v>2334</v>
      </c>
      <c r="AS652" s="326" t="s">
        <v>1733</v>
      </c>
    </row>
    <row r="653" spans="1:45" ht="15" customHeight="1">
      <c r="A653" s="359"/>
      <c r="B653" s="359"/>
      <c r="C653" s="359"/>
      <c r="D653" s="359"/>
      <c r="E653" s="359"/>
      <c r="F653" s="359"/>
      <c r="G653" s="359"/>
      <c r="H653" s="359"/>
      <c r="I653" s="359"/>
      <c r="J653" s="359"/>
      <c r="K653" s="359"/>
      <c r="L653" s="359"/>
      <c r="M653" s="359"/>
      <c r="N653" s="359"/>
      <c r="O653" s="359"/>
      <c r="P653" s="359"/>
      <c r="Q653" s="359"/>
      <c r="R653" s="359"/>
      <c r="S653" s="359"/>
      <c r="T653" s="359"/>
      <c r="U653" s="359"/>
      <c r="V653" s="359"/>
      <c r="W653" s="359"/>
      <c r="X653" s="358"/>
      <c r="Y653" s="358"/>
      <c r="Z653" s="358"/>
      <c r="AA653" s="358"/>
      <c r="AB653" s="358"/>
      <c r="AC653" s="358"/>
      <c r="AD653" s="358"/>
      <c r="AE653" s="358"/>
      <c r="AF653" s="358"/>
      <c r="AG653" s="358"/>
      <c r="AH653" s="358"/>
      <c r="AI653" s="358"/>
      <c r="AJ653" s="358"/>
      <c r="AK653" s="358"/>
      <c r="AO653" s="323" t="s">
        <v>941</v>
      </c>
      <c r="AP653" s="323"/>
      <c r="AQ653" s="323"/>
      <c r="AR653" s="327" t="s">
        <v>962</v>
      </c>
      <c r="AS653" s="326" t="s">
        <v>2335</v>
      </c>
    </row>
    <row r="654" spans="1:45" ht="15" customHeight="1">
      <c r="A654" s="359"/>
      <c r="B654" s="359"/>
      <c r="C654" s="359"/>
      <c r="D654" s="359"/>
      <c r="E654" s="359"/>
      <c r="F654" s="359"/>
      <c r="G654" s="359"/>
      <c r="H654" s="359"/>
      <c r="I654" s="359"/>
      <c r="J654" s="359"/>
      <c r="K654" s="359"/>
      <c r="L654" s="359"/>
      <c r="M654" s="359"/>
      <c r="N654" s="359"/>
      <c r="O654" s="359"/>
      <c r="P654" s="359"/>
      <c r="Q654" s="359"/>
      <c r="R654" s="359"/>
      <c r="S654" s="359"/>
      <c r="T654" s="359"/>
      <c r="U654" s="359"/>
      <c r="V654" s="359"/>
      <c r="W654" s="359"/>
      <c r="X654" s="358"/>
      <c r="Y654" s="358"/>
      <c r="Z654" s="358"/>
      <c r="AA654" s="358"/>
      <c r="AB654" s="358"/>
      <c r="AC654" s="358"/>
      <c r="AD654" s="358"/>
      <c r="AE654" s="358"/>
      <c r="AF654" s="358"/>
      <c r="AG654" s="358"/>
      <c r="AH654" s="358"/>
      <c r="AI654" s="358"/>
      <c r="AJ654" s="358"/>
      <c r="AK654" s="358"/>
      <c r="AO654" s="323" t="s">
        <v>942</v>
      </c>
      <c r="AP654" s="323"/>
      <c r="AQ654" s="323"/>
      <c r="AR654" s="327" t="s">
        <v>2336</v>
      </c>
      <c r="AS654" s="326" t="s">
        <v>1733</v>
      </c>
    </row>
    <row r="655" spans="1:45" ht="15" customHeight="1">
      <c r="A655" s="359"/>
      <c r="B655" s="359"/>
      <c r="C655" s="359"/>
      <c r="D655" s="359"/>
      <c r="E655" s="359"/>
      <c r="F655" s="359"/>
      <c r="G655" s="359"/>
      <c r="H655" s="359"/>
      <c r="I655" s="359"/>
      <c r="J655" s="359"/>
      <c r="K655" s="359"/>
      <c r="L655" s="359"/>
      <c r="M655" s="359"/>
      <c r="N655" s="359"/>
      <c r="O655" s="359"/>
      <c r="P655" s="359"/>
      <c r="Q655" s="359"/>
      <c r="R655" s="359"/>
      <c r="S655" s="359"/>
      <c r="T655" s="359"/>
      <c r="U655" s="359"/>
      <c r="V655" s="359"/>
      <c r="W655" s="359"/>
      <c r="X655" s="358"/>
      <c r="Y655" s="358"/>
      <c r="Z655" s="358"/>
      <c r="AA655" s="358"/>
      <c r="AB655" s="358"/>
      <c r="AC655" s="358"/>
      <c r="AD655" s="358"/>
      <c r="AE655" s="358"/>
      <c r="AF655" s="358"/>
      <c r="AG655" s="358"/>
      <c r="AH655" s="358"/>
      <c r="AI655" s="358"/>
      <c r="AJ655" s="358"/>
      <c r="AK655" s="358"/>
      <c r="AO655" s="323" t="s">
        <v>1033</v>
      </c>
      <c r="AP655" s="323"/>
      <c r="AQ655" s="323"/>
      <c r="AR655" s="327" t="s">
        <v>2337</v>
      </c>
      <c r="AS655" s="326" t="s">
        <v>1733</v>
      </c>
    </row>
    <row r="656" spans="1:45" ht="15" customHeight="1">
      <c r="A656" s="359"/>
      <c r="B656" s="359"/>
      <c r="C656" s="359"/>
      <c r="D656" s="359"/>
      <c r="E656" s="359"/>
      <c r="F656" s="359"/>
      <c r="G656" s="359"/>
      <c r="H656" s="359"/>
      <c r="I656" s="359"/>
      <c r="J656" s="359"/>
      <c r="K656" s="359"/>
      <c r="L656" s="359"/>
      <c r="M656" s="359"/>
      <c r="N656" s="359"/>
      <c r="O656" s="359"/>
      <c r="P656" s="359"/>
      <c r="Q656" s="359"/>
      <c r="R656" s="359"/>
      <c r="S656" s="359"/>
      <c r="T656" s="359"/>
      <c r="U656" s="359"/>
      <c r="V656" s="359"/>
      <c r="W656" s="359"/>
      <c r="X656" s="358"/>
      <c r="Y656" s="358"/>
      <c r="Z656" s="358"/>
      <c r="AA656" s="358"/>
      <c r="AB656" s="358"/>
      <c r="AC656" s="358"/>
      <c r="AD656" s="358"/>
      <c r="AE656" s="358"/>
      <c r="AF656" s="358"/>
      <c r="AG656" s="358"/>
      <c r="AH656" s="358"/>
      <c r="AI656" s="358"/>
      <c r="AJ656" s="358"/>
      <c r="AK656" s="358"/>
      <c r="AO656" s="323" t="s">
        <v>943</v>
      </c>
      <c r="AP656" s="323"/>
      <c r="AQ656" s="323"/>
      <c r="AR656" s="327" t="s">
        <v>2338</v>
      </c>
      <c r="AS656" s="326" t="s">
        <v>1733</v>
      </c>
    </row>
    <row r="657" spans="1:45" ht="15" customHeight="1">
      <c r="A657" s="359"/>
      <c r="B657" s="359"/>
      <c r="C657" s="359"/>
      <c r="D657" s="359"/>
      <c r="E657" s="359"/>
      <c r="F657" s="359"/>
      <c r="G657" s="359"/>
      <c r="H657" s="359"/>
      <c r="I657" s="359"/>
      <c r="J657" s="359"/>
      <c r="K657" s="359"/>
      <c r="L657" s="359"/>
      <c r="M657" s="359"/>
      <c r="N657" s="359"/>
      <c r="O657" s="359"/>
      <c r="P657" s="359"/>
      <c r="Q657" s="359"/>
      <c r="R657" s="359"/>
      <c r="S657" s="359"/>
      <c r="T657" s="359"/>
      <c r="U657" s="359"/>
      <c r="V657" s="359"/>
      <c r="W657" s="359"/>
      <c r="X657" s="358"/>
      <c r="Y657" s="358"/>
      <c r="Z657" s="358"/>
      <c r="AA657" s="358"/>
      <c r="AB657" s="358"/>
      <c r="AC657" s="358"/>
      <c r="AD657" s="358"/>
      <c r="AE657" s="358"/>
      <c r="AF657" s="358"/>
      <c r="AG657" s="358"/>
      <c r="AH657" s="358"/>
      <c r="AI657" s="358"/>
      <c r="AJ657" s="358"/>
      <c r="AK657" s="358"/>
      <c r="AO657" s="323" t="s">
        <v>947</v>
      </c>
      <c r="AP657" s="323"/>
      <c r="AQ657" s="323"/>
      <c r="AR657" s="327" t="s">
        <v>2339</v>
      </c>
      <c r="AS657" s="326" t="s">
        <v>1733</v>
      </c>
    </row>
    <row r="658" spans="1:45" ht="15" customHeight="1">
      <c r="A658" s="359"/>
      <c r="B658" s="359"/>
      <c r="C658" s="359"/>
      <c r="D658" s="359"/>
      <c r="E658" s="359"/>
      <c r="F658" s="359"/>
      <c r="G658" s="359"/>
      <c r="H658" s="359"/>
      <c r="I658" s="359"/>
      <c r="J658" s="359"/>
      <c r="K658" s="359"/>
      <c r="L658" s="359"/>
      <c r="M658" s="359"/>
      <c r="N658" s="359"/>
      <c r="O658" s="359"/>
      <c r="P658" s="359"/>
      <c r="Q658" s="359"/>
      <c r="R658" s="359"/>
      <c r="S658" s="359"/>
      <c r="T658" s="359"/>
      <c r="U658" s="359"/>
      <c r="V658" s="359"/>
      <c r="W658" s="359"/>
      <c r="X658" s="358"/>
      <c r="Y658" s="358"/>
      <c r="Z658" s="358"/>
      <c r="AA658" s="358"/>
      <c r="AB658" s="358"/>
      <c r="AC658" s="358"/>
      <c r="AD658" s="358"/>
      <c r="AE658" s="358"/>
      <c r="AF658" s="358"/>
      <c r="AG658" s="358"/>
      <c r="AH658" s="358"/>
      <c r="AI658" s="358"/>
      <c r="AJ658" s="358"/>
      <c r="AK658" s="358"/>
      <c r="AO658" s="323" t="s">
        <v>948</v>
      </c>
      <c r="AP658" s="323"/>
      <c r="AQ658" s="323"/>
      <c r="AR658" s="327" t="s">
        <v>963</v>
      </c>
      <c r="AS658" s="326" t="s">
        <v>1876</v>
      </c>
    </row>
    <row r="659" spans="1:45" ht="15" customHeight="1">
      <c r="A659" s="359"/>
      <c r="B659" s="359"/>
      <c r="C659" s="359"/>
      <c r="D659" s="359"/>
      <c r="E659" s="359"/>
      <c r="F659" s="359"/>
      <c r="G659" s="359"/>
      <c r="H659" s="359"/>
      <c r="I659" s="359"/>
      <c r="J659" s="359"/>
      <c r="K659" s="359"/>
      <c r="L659" s="359"/>
      <c r="M659" s="359"/>
      <c r="N659" s="359"/>
      <c r="O659" s="359"/>
      <c r="P659" s="359"/>
      <c r="Q659" s="359"/>
      <c r="R659" s="359"/>
      <c r="S659" s="359"/>
      <c r="T659" s="359"/>
      <c r="U659" s="359"/>
      <c r="V659" s="359"/>
      <c r="W659" s="359"/>
      <c r="X659" s="358"/>
      <c r="Y659" s="358"/>
      <c r="Z659" s="358"/>
      <c r="AA659" s="358"/>
      <c r="AB659" s="358"/>
      <c r="AC659" s="358"/>
      <c r="AD659" s="358"/>
      <c r="AE659" s="358"/>
      <c r="AF659" s="358"/>
      <c r="AG659" s="358"/>
      <c r="AH659" s="358"/>
      <c r="AI659" s="358"/>
      <c r="AJ659" s="358"/>
      <c r="AK659" s="358"/>
      <c r="AO659" s="323" t="s">
        <v>960</v>
      </c>
      <c r="AP659" s="323"/>
      <c r="AQ659" s="323"/>
      <c r="AR659" s="327" t="s">
        <v>2340</v>
      </c>
      <c r="AS659" s="326" t="s">
        <v>1733</v>
      </c>
    </row>
    <row r="660" spans="1:45" ht="15" customHeight="1">
      <c r="A660" s="359"/>
      <c r="B660" s="359"/>
      <c r="C660" s="359"/>
      <c r="D660" s="359"/>
      <c r="E660" s="359"/>
      <c r="F660" s="359"/>
      <c r="G660" s="359"/>
      <c r="H660" s="359"/>
      <c r="I660" s="359"/>
      <c r="J660" s="359"/>
      <c r="K660" s="359"/>
      <c r="L660" s="359"/>
      <c r="M660" s="359"/>
      <c r="N660" s="359"/>
      <c r="O660" s="359"/>
      <c r="P660" s="359"/>
      <c r="Q660" s="359"/>
      <c r="R660" s="359"/>
      <c r="S660" s="359"/>
      <c r="T660" s="359"/>
      <c r="U660" s="359"/>
      <c r="V660" s="359"/>
      <c r="W660" s="359"/>
      <c r="X660" s="358"/>
      <c r="Y660" s="358"/>
      <c r="Z660" s="358"/>
      <c r="AA660" s="358"/>
      <c r="AB660" s="358"/>
      <c r="AC660" s="358"/>
      <c r="AD660" s="358"/>
      <c r="AE660" s="358"/>
      <c r="AF660" s="358"/>
      <c r="AG660" s="358"/>
      <c r="AH660" s="358"/>
      <c r="AI660" s="358"/>
      <c r="AJ660" s="358"/>
      <c r="AK660" s="358"/>
      <c r="AO660" s="323" t="s">
        <v>961</v>
      </c>
      <c r="AP660" s="323"/>
      <c r="AQ660" s="323"/>
      <c r="AR660" s="327" t="s">
        <v>2341</v>
      </c>
      <c r="AS660" s="326" t="s">
        <v>1739</v>
      </c>
    </row>
    <row r="661" spans="1:45" ht="15" customHeight="1">
      <c r="A661" s="359"/>
      <c r="B661" s="359"/>
      <c r="C661" s="359"/>
      <c r="D661" s="359"/>
      <c r="E661" s="359"/>
      <c r="F661" s="359"/>
      <c r="G661" s="359"/>
      <c r="H661" s="359"/>
      <c r="I661" s="359"/>
      <c r="J661" s="359"/>
      <c r="K661" s="359"/>
      <c r="L661" s="359"/>
      <c r="M661" s="359"/>
      <c r="N661" s="359"/>
      <c r="O661" s="359"/>
      <c r="P661" s="359"/>
      <c r="Q661" s="359"/>
      <c r="R661" s="359"/>
      <c r="S661" s="359"/>
      <c r="T661" s="359"/>
      <c r="U661" s="359"/>
      <c r="V661" s="359"/>
      <c r="W661" s="359"/>
      <c r="X661" s="358"/>
      <c r="Y661" s="358"/>
      <c r="Z661" s="358"/>
      <c r="AA661" s="358"/>
      <c r="AB661" s="358"/>
      <c r="AC661" s="358"/>
      <c r="AD661" s="358"/>
      <c r="AE661" s="358"/>
      <c r="AF661" s="358"/>
      <c r="AG661" s="358"/>
      <c r="AH661" s="358"/>
      <c r="AI661" s="358"/>
      <c r="AJ661" s="358"/>
      <c r="AK661" s="358"/>
      <c r="AO661" s="323" t="s">
        <v>989</v>
      </c>
      <c r="AP661" s="323"/>
      <c r="AQ661" s="323"/>
      <c r="AR661" s="327" t="s">
        <v>2342</v>
      </c>
      <c r="AS661" s="326" t="s">
        <v>1733</v>
      </c>
    </row>
    <row r="662" spans="1:45" ht="15" customHeight="1">
      <c r="A662" s="359"/>
      <c r="B662" s="359"/>
      <c r="C662" s="359"/>
      <c r="D662" s="359"/>
      <c r="E662" s="359"/>
      <c r="F662" s="359"/>
      <c r="G662" s="359"/>
      <c r="H662" s="359"/>
      <c r="I662" s="359"/>
      <c r="J662" s="359"/>
      <c r="K662" s="359"/>
      <c r="L662" s="359"/>
      <c r="M662" s="359"/>
      <c r="N662" s="359"/>
      <c r="O662" s="359"/>
      <c r="P662" s="359"/>
      <c r="Q662" s="359"/>
      <c r="R662" s="359"/>
      <c r="S662" s="359"/>
      <c r="T662" s="359"/>
      <c r="U662" s="359"/>
      <c r="V662" s="359"/>
      <c r="W662" s="359"/>
      <c r="X662" s="358"/>
      <c r="Y662" s="358"/>
      <c r="Z662" s="358"/>
      <c r="AA662" s="358"/>
      <c r="AB662" s="358"/>
      <c r="AC662" s="358"/>
      <c r="AD662" s="358"/>
      <c r="AE662" s="358"/>
      <c r="AF662" s="358"/>
      <c r="AG662" s="358"/>
      <c r="AH662" s="358"/>
      <c r="AI662" s="358"/>
      <c r="AJ662" s="358"/>
      <c r="AK662" s="358"/>
      <c r="AO662" s="323" t="s">
        <v>994</v>
      </c>
      <c r="AP662" s="323"/>
      <c r="AQ662" s="323"/>
      <c r="AR662" s="327" t="s">
        <v>2343</v>
      </c>
      <c r="AS662" s="326" t="s">
        <v>1733</v>
      </c>
    </row>
    <row r="663" spans="1:45" ht="15" customHeight="1">
      <c r="A663" s="359"/>
      <c r="B663" s="359"/>
      <c r="C663" s="359"/>
      <c r="D663" s="359"/>
      <c r="E663" s="359"/>
      <c r="F663" s="359"/>
      <c r="G663" s="359"/>
      <c r="H663" s="359"/>
      <c r="I663" s="359"/>
      <c r="J663" s="359"/>
      <c r="K663" s="359"/>
      <c r="L663" s="359"/>
      <c r="M663" s="359"/>
      <c r="N663" s="359"/>
      <c r="O663" s="359"/>
      <c r="P663" s="359"/>
      <c r="Q663" s="359"/>
      <c r="R663" s="359"/>
      <c r="S663" s="359"/>
      <c r="T663" s="359"/>
      <c r="U663" s="359"/>
      <c r="V663" s="359"/>
      <c r="W663" s="359"/>
      <c r="X663" s="358"/>
      <c r="Y663" s="358"/>
      <c r="Z663" s="358"/>
      <c r="AA663" s="358"/>
      <c r="AB663" s="358"/>
      <c r="AC663" s="358"/>
      <c r="AD663" s="358"/>
      <c r="AE663" s="358"/>
      <c r="AF663" s="358"/>
      <c r="AG663" s="358"/>
      <c r="AH663" s="358"/>
      <c r="AI663" s="358"/>
      <c r="AJ663" s="358"/>
      <c r="AK663" s="358"/>
      <c r="AO663" s="323" t="s">
        <v>997</v>
      </c>
      <c r="AP663" s="323"/>
      <c r="AQ663" s="323"/>
      <c r="AR663" s="327" t="s">
        <v>2344</v>
      </c>
      <c r="AS663" s="326" t="s">
        <v>1739</v>
      </c>
    </row>
    <row r="664" spans="1:45" ht="15" customHeight="1">
      <c r="A664" s="359"/>
      <c r="B664" s="359"/>
      <c r="C664" s="359"/>
      <c r="D664" s="359"/>
      <c r="E664" s="359"/>
      <c r="F664" s="359"/>
      <c r="G664" s="359"/>
      <c r="H664" s="359"/>
      <c r="I664" s="359"/>
      <c r="J664" s="359"/>
      <c r="K664" s="359"/>
      <c r="L664" s="359"/>
      <c r="M664" s="359"/>
      <c r="N664" s="359"/>
      <c r="O664" s="359"/>
      <c r="P664" s="359"/>
      <c r="Q664" s="359"/>
      <c r="R664" s="359"/>
      <c r="S664" s="359"/>
      <c r="T664" s="359"/>
      <c r="U664" s="359"/>
      <c r="V664" s="359"/>
      <c r="W664" s="359"/>
      <c r="X664" s="358"/>
      <c r="Y664" s="358"/>
      <c r="Z664" s="358"/>
      <c r="AA664" s="358"/>
      <c r="AB664" s="358"/>
      <c r="AC664" s="358"/>
      <c r="AD664" s="358"/>
      <c r="AE664" s="358"/>
      <c r="AF664" s="358"/>
      <c r="AG664" s="358"/>
      <c r="AH664" s="358"/>
      <c r="AI664" s="358"/>
      <c r="AJ664" s="358"/>
      <c r="AK664" s="358"/>
      <c r="AO664" s="323" t="s">
        <v>1000</v>
      </c>
      <c r="AP664" s="323"/>
      <c r="AQ664" s="323"/>
      <c r="AR664" s="327" t="s">
        <v>2345</v>
      </c>
      <c r="AS664" s="326" t="s">
        <v>1739</v>
      </c>
    </row>
    <row r="665" spans="1:45" ht="15" customHeight="1">
      <c r="A665" s="359"/>
      <c r="B665" s="359"/>
      <c r="C665" s="359"/>
      <c r="D665" s="359"/>
      <c r="E665" s="359"/>
      <c r="F665" s="359"/>
      <c r="G665" s="359"/>
      <c r="H665" s="359"/>
      <c r="I665" s="359"/>
      <c r="J665" s="359"/>
      <c r="K665" s="359"/>
      <c r="L665" s="359"/>
      <c r="M665" s="359"/>
      <c r="N665" s="359"/>
      <c r="O665" s="359"/>
      <c r="P665" s="359"/>
      <c r="Q665" s="359"/>
      <c r="R665" s="359"/>
      <c r="S665" s="359"/>
      <c r="T665" s="359"/>
      <c r="U665" s="359"/>
      <c r="V665" s="359"/>
      <c r="W665" s="359"/>
      <c r="X665" s="358"/>
      <c r="Y665" s="358"/>
      <c r="Z665" s="358"/>
      <c r="AA665" s="358"/>
      <c r="AB665" s="358"/>
      <c r="AC665" s="358"/>
      <c r="AD665" s="358"/>
      <c r="AE665" s="358"/>
      <c r="AF665" s="358"/>
      <c r="AG665" s="358"/>
      <c r="AH665" s="358"/>
      <c r="AI665" s="358"/>
      <c r="AJ665" s="358"/>
      <c r="AK665" s="358"/>
      <c r="AO665" s="323" t="s">
        <v>1001</v>
      </c>
      <c r="AP665" s="323"/>
      <c r="AQ665" s="323"/>
      <c r="AR665" s="327" t="s">
        <v>2346</v>
      </c>
      <c r="AS665" s="326" t="s">
        <v>1739</v>
      </c>
    </row>
    <row r="666" spans="1:45" ht="15" customHeight="1">
      <c r="A666" s="359"/>
      <c r="B666" s="359"/>
      <c r="C666" s="359"/>
      <c r="D666" s="359"/>
      <c r="E666" s="359"/>
      <c r="F666" s="359"/>
      <c r="G666" s="359"/>
      <c r="H666" s="359"/>
      <c r="I666" s="359"/>
      <c r="J666" s="359"/>
      <c r="K666" s="359"/>
      <c r="L666" s="359"/>
      <c r="M666" s="359"/>
      <c r="N666" s="359"/>
      <c r="O666" s="359"/>
      <c r="P666" s="359"/>
      <c r="Q666" s="359"/>
      <c r="R666" s="359"/>
      <c r="S666" s="359"/>
      <c r="T666" s="359"/>
      <c r="U666" s="359"/>
      <c r="V666" s="359"/>
      <c r="W666" s="359"/>
      <c r="X666" s="358"/>
      <c r="Y666" s="358"/>
      <c r="Z666" s="358"/>
      <c r="AA666" s="358"/>
      <c r="AB666" s="358"/>
      <c r="AC666" s="358"/>
      <c r="AD666" s="358"/>
      <c r="AE666" s="358"/>
      <c r="AF666" s="358"/>
      <c r="AG666" s="358"/>
      <c r="AH666" s="358"/>
      <c r="AI666" s="358"/>
      <c r="AJ666" s="358"/>
      <c r="AK666" s="358"/>
      <c r="AO666" s="323" t="s">
        <v>1002</v>
      </c>
      <c r="AP666" s="323"/>
      <c r="AQ666" s="323"/>
      <c r="AR666" s="327" t="s">
        <v>2347</v>
      </c>
      <c r="AS666" s="326" t="s">
        <v>1739</v>
      </c>
    </row>
    <row r="667" spans="1:45" ht="15" customHeight="1">
      <c r="A667" s="359"/>
      <c r="B667" s="359"/>
      <c r="C667" s="359"/>
      <c r="D667" s="359"/>
      <c r="E667" s="359"/>
      <c r="F667" s="359"/>
      <c r="G667" s="359"/>
      <c r="H667" s="359"/>
      <c r="I667" s="359"/>
      <c r="J667" s="359"/>
      <c r="K667" s="359"/>
      <c r="L667" s="359"/>
      <c r="M667" s="359"/>
      <c r="N667" s="359"/>
      <c r="O667" s="359"/>
      <c r="P667" s="359"/>
      <c r="Q667" s="359"/>
      <c r="R667" s="359"/>
      <c r="S667" s="359"/>
      <c r="T667" s="359"/>
      <c r="U667" s="359"/>
      <c r="V667" s="359"/>
      <c r="W667" s="359"/>
      <c r="X667" s="358"/>
      <c r="Y667" s="358"/>
      <c r="Z667" s="358"/>
      <c r="AA667" s="358"/>
      <c r="AB667" s="358"/>
      <c r="AC667" s="358"/>
      <c r="AD667" s="358"/>
      <c r="AE667" s="358"/>
      <c r="AF667" s="358"/>
      <c r="AG667" s="358"/>
      <c r="AH667" s="358"/>
      <c r="AI667" s="358"/>
      <c r="AJ667" s="358"/>
      <c r="AK667" s="358"/>
      <c r="AO667" s="323" t="s">
        <v>1003</v>
      </c>
      <c r="AP667" s="323"/>
      <c r="AQ667" s="323"/>
      <c r="AR667" s="327" t="s">
        <v>2348</v>
      </c>
      <c r="AS667" s="326" t="s">
        <v>1739</v>
      </c>
    </row>
    <row r="668" spans="1:45" ht="15" customHeight="1">
      <c r="A668" s="359"/>
      <c r="B668" s="359"/>
      <c r="C668" s="359"/>
      <c r="D668" s="359"/>
      <c r="E668" s="359"/>
      <c r="F668" s="359"/>
      <c r="G668" s="359"/>
      <c r="H668" s="359"/>
      <c r="I668" s="359"/>
      <c r="J668" s="359"/>
      <c r="K668" s="359"/>
      <c r="L668" s="359"/>
      <c r="M668" s="359"/>
      <c r="N668" s="359"/>
      <c r="O668" s="359"/>
      <c r="P668" s="359"/>
      <c r="Q668" s="359"/>
      <c r="R668" s="359"/>
      <c r="S668" s="359"/>
      <c r="T668" s="359"/>
      <c r="U668" s="359"/>
      <c r="V668" s="359"/>
      <c r="W668" s="359"/>
      <c r="X668" s="358"/>
      <c r="Y668" s="358"/>
      <c r="Z668" s="358"/>
      <c r="AA668" s="358"/>
      <c r="AB668" s="358"/>
      <c r="AC668" s="358"/>
      <c r="AD668" s="358"/>
      <c r="AE668" s="358"/>
      <c r="AF668" s="358"/>
      <c r="AG668" s="358"/>
      <c r="AH668" s="358"/>
      <c r="AI668" s="358"/>
      <c r="AJ668" s="358"/>
      <c r="AK668" s="358"/>
      <c r="AO668" s="323" t="s">
        <v>1005</v>
      </c>
      <c r="AP668" s="323"/>
      <c r="AQ668" s="323"/>
      <c r="AR668" s="327" t="s">
        <v>2349</v>
      </c>
      <c r="AS668" s="326" t="s">
        <v>1739</v>
      </c>
    </row>
    <row r="669" spans="1:45" ht="15" customHeight="1">
      <c r="A669" s="359"/>
      <c r="B669" s="359"/>
      <c r="C669" s="359"/>
      <c r="D669" s="359"/>
      <c r="E669" s="359"/>
      <c r="F669" s="359"/>
      <c r="G669" s="359"/>
      <c r="H669" s="359"/>
      <c r="I669" s="359"/>
      <c r="J669" s="359"/>
      <c r="K669" s="359"/>
      <c r="L669" s="359"/>
      <c r="M669" s="359"/>
      <c r="N669" s="359"/>
      <c r="O669" s="359"/>
      <c r="P669" s="359"/>
      <c r="Q669" s="359"/>
      <c r="R669" s="359"/>
      <c r="S669" s="359"/>
      <c r="T669" s="359"/>
      <c r="U669" s="359"/>
      <c r="V669" s="359"/>
      <c r="W669" s="359"/>
      <c r="X669" s="358"/>
      <c r="Y669" s="358"/>
      <c r="Z669" s="358"/>
      <c r="AA669" s="358"/>
      <c r="AB669" s="358"/>
      <c r="AC669" s="358"/>
      <c r="AD669" s="358"/>
      <c r="AE669" s="358"/>
      <c r="AF669" s="358"/>
      <c r="AG669" s="358"/>
      <c r="AH669" s="358"/>
      <c r="AI669" s="358"/>
      <c r="AJ669" s="358"/>
      <c r="AK669" s="358"/>
      <c r="AO669" s="323" t="s">
        <v>1006</v>
      </c>
      <c r="AP669" s="323"/>
      <c r="AQ669" s="323"/>
      <c r="AR669" s="327" t="s">
        <v>2350</v>
      </c>
      <c r="AS669" s="326" t="s">
        <v>1733</v>
      </c>
    </row>
    <row r="670" spans="1:45" ht="15" customHeight="1">
      <c r="A670" s="359"/>
      <c r="B670" s="359"/>
      <c r="C670" s="359"/>
      <c r="D670" s="359"/>
      <c r="E670" s="359"/>
      <c r="F670" s="359"/>
      <c r="G670" s="359"/>
      <c r="H670" s="359"/>
      <c r="I670" s="359"/>
      <c r="J670" s="359"/>
      <c r="K670" s="359"/>
      <c r="L670" s="359"/>
      <c r="M670" s="359"/>
      <c r="N670" s="359"/>
      <c r="O670" s="359"/>
      <c r="P670" s="359"/>
      <c r="Q670" s="359"/>
      <c r="R670" s="359"/>
      <c r="S670" s="359"/>
      <c r="T670" s="359"/>
      <c r="U670" s="359"/>
      <c r="V670" s="359"/>
      <c r="W670" s="359"/>
      <c r="X670" s="358"/>
      <c r="Y670" s="358"/>
      <c r="Z670" s="358"/>
      <c r="AA670" s="358"/>
      <c r="AB670" s="358"/>
      <c r="AC670" s="358"/>
      <c r="AD670" s="358"/>
      <c r="AE670" s="358"/>
      <c r="AF670" s="358"/>
      <c r="AG670" s="358"/>
      <c r="AH670" s="358"/>
      <c r="AI670" s="358"/>
      <c r="AJ670" s="358"/>
      <c r="AK670" s="358"/>
      <c r="AO670" s="323" t="s">
        <v>1045</v>
      </c>
      <c r="AP670" s="323"/>
      <c r="AQ670" s="323"/>
      <c r="AR670" s="327" t="s">
        <v>2351</v>
      </c>
      <c r="AS670" s="326" t="s">
        <v>1733</v>
      </c>
    </row>
    <row r="671" spans="1:45" ht="15" customHeight="1">
      <c r="A671" s="359"/>
      <c r="B671" s="359"/>
      <c r="C671" s="359"/>
      <c r="D671" s="359"/>
      <c r="E671" s="359"/>
      <c r="F671" s="359"/>
      <c r="G671" s="359"/>
      <c r="H671" s="359"/>
      <c r="I671" s="359"/>
      <c r="J671" s="359"/>
      <c r="K671" s="359"/>
      <c r="L671" s="359"/>
      <c r="M671" s="359"/>
      <c r="N671" s="359"/>
      <c r="O671" s="359"/>
      <c r="P671" s="359"/>
      <c r="Q671" s="359"/>
      <c r="R671" s="359"/>
      <c r="S671" s="359"/>
      <c r="T671" s="359"/>
      <c r="U671" s="359"/>
      <c r="V671" s="359"/>
      <c r="W671" s="359"/>
      <c r="X671" s="358"/>
      <c r="Y671" s="358"/>
      <c r="Z671" s="358"/>
      <c r="AA671" s="358"/>
      <c r="AB671" s="358"/>
      <c r="AC671" s="358"/>
      <c r="AD671" s="358"/>
      <c r="AE671" s="358"/>
      <c r="AF671" s="358"/>
      <c r="AG671" s="358"/>
      <c r="AH671" s="358"/>
      <c r="AI671" s="358"/>
      <c r="AJ671" s="358"/>
      <c r="AK671" s="358"/>
      <c r="AO671" s="323" t="s">
        <v>1007</v>
      </c>
      <c r="AP671" s="323"/>
      <c r="AQ671" s="323"/>
      <c r="AR671" s="327" t="s">
        <v>2352</v>
      </c>
      <c r="AS671" s="326" t="s">
        <v>1739</v>
      </c>
    </row>
    <row r="672" spans="1:45" ht="15" customHeight="1">
      <c r="A672" s="359"/>
      <c r="B672" s="359"/>
      <c r="C672" s="359"/>
      <c r="D672" s="359"/>
      <c r="E672" s="359"/>
      <c r="F672" s="359"/>
      <c r="G672" s="359"/>
      <c r="H672" s="359"/>
      <c r="I672" s="359"/>
      <c r="J672" s="359"/>
      <c r="K672" s="359"/>
      <c r="L672" s="359"/>
      <c r="M672" s="359"/>
      <c r="N672" s="359"/>
      <c r="O672" s="359"/>
      <c r="P672" s="359"/>
      <c r="Q672" s="359"/>
      <c r="R672" s="359"/>
      <c r="S672" s="359"/>
      <c r="T672" s="359"/>
      <c r="U672" s="359"/>
      <c r="V672" s="359"/>
      <c r="W672" s="359"/>
      <c r="X672" s="358"/>
      <c r="Y672" s="358"/>
      <c r="Z672" s="358"/>
      <c r="AA672" s="358"/>
      <c r="AB672" s="358"/>
      <c r="AC672" s="358"/>
      <c r="AD672" s="358"/>
      <c r="AE672" s="358"/>
      <c r="AF672" s="358"/>
      <c r="AG672" s="358"/>
      <c r="AH672" s="358"/>
      <c r="AI672" s="358"/>
      <c r="AJ672" s="358"/>
      <c r="AK672" s="358"/>
      <c r="AO672" s="323" t="s">
        <v>1010</v>
      </c>
      <c r="AP672" s="323"/>
      <c r="AQ672" s="323"/>
      <c r="AR672" s="327" t="s">
        <v>2353</v>
      </c>
      <c r="AS672" s="326" t="s">
        <v>1733</v>
      </c>
    </row>
    <row r="673" spans="1:45" ht="15" customHeight="1">
      <c r="A673" s="359"/>
      <c r="B673" s="359"/>
      <c r="C673" s="359"/>
      <c r="D673" s="359"/>
      <c r="E673" s="359"/>
      <c r="F673" s="359"/>
      <c r="G673" s="359"/>
      <c r="H673" s="359"/>
      <c r="I673" s="359"/>
      <c r="J673" s="359"/>
      <c r="K673" s="359"/>
      <c r="L673" s="359"/>
      <c r="M673" s="359"/>
      <c r="N673" s="359"/>
      <c r="O673" s="359"/>
      <c r="P673" s="359"/>
      <c r="Q673" s="359"/>
      <c r="R673" s="359"/>
      <c r="S673" s="359"/>
      <c r="T673" s="359"/>
      <c r="U673" s="359"/>
      <c r="V673" s="359"/>
      <c r="W673" s="359"/>
      <c r="X673" s="358"/>
      <c r="Y673" s="358"/>
      <c r="Z673" s="358"/>
      <c r="AA673" s="358"/>
      <c r="AB673" s="358"/>
      <c r="AC673" s="358"/>
      <c r="AD673" s="358"/>
      <c r="AE673" s="358"/>
      <c r="AF673" s="358"/>
      <c r="AG673" s="358"/>
      <c r="AH673" s="358"/>
      <c r="AI673" s="358"/>
      <c r="AJ673" s="358"/>
      <c r="AK673" s="358"/>
      <c r="AO673" s="323" t="s">
        <v>1020</v>
      </c>
      <c r="AP673" s="323"/>
      <c r="AQ673" s="323"/>
      <c r="AR673" s="327" t="s">
        <v>2354</v>
      </c>
      <c r="AS673" s="326" t="s">
        <v>1733</v>
      </c>
    </row>
    <row r="674" spans="1:45" ht="15" customHeight="1">
      <c r="A674" s="359"/>
      <c r="B674" s="359"/>
      <c r="C674" s="359"/>
      <c r="D674" s="359"/>
      <c r="E674" s="359"/>
      <c r="F674" s="359"/>
      <c r="G674" s="359"/>
      <c r="H674" s="359"/>
      <c r="I674" s="359"/>
      <c r="J674" s="359"/>
      <c r="K674" s="359"/>
      <c r="L674" s="359"/>
      <c r="M674" s="359"/>
      <c r="N674" s="359"/>
      <c r="O674" s="359"/>
      <c r="P674" s="359"/>
      <c r="Q674" s="359"/>
      <c r="R674" s="359"/>
      <c r="S674" s="359"/>
      <c r="T674" s="359"/>
      <c r="U674" s="359"/>
      <c r="V674" s="359"/>
      <c r="W674" s="359"/>
      <c r="X674" s="358"/>
      <c r="Y674" s="358"/>
      <c r="Z674" s="358"/>
      <c r="AA674" s="358"/>
      <c r="AB674" s="358"/>
      <c r="AC674" s="358"/>
      <c r="AD674" s="358"/>
      <c r="AE674" s="358"/>
      <c r="AF674" s="358"/>
      <c r="AG674" s="358"/>
      <c r="AH674" s="358"/>
      <c r="AI674" s="358"/>
      <c r="AJ674" s="358"/>
      <c r="AK674" s="358"/>
      <c r="AO674" s="323" t="s">
        <v>1021</v>
      </c>
      <c r="AP674" s="323"/>
      <c r="AQ674" s="323"/>
      <c r="AR674" s="327" t="s">
        <v>2355</v>
      </c>
      <c r="AS674" s="326" t="s">
        <v>1733</v>
      </c>
    </row>
    <row r="675" spans="1:45" ht="15" customHeight="1">
      <c r="A675" s="359"/>
      <c r="B675" s="359"/>
      <c r="C675" s="359"/>
      <c r="D675" s="359"/>
      <c r="E675" s="359"/>
      <c r="F675" s="359"/>
      <c r="G675" s="359"/>
      <c r="H675" s="359"/>
      <c r="I675" s="359"/>
      <c r="J675" s="359"/>
      <c r="K675" s="359"/>
      <c r="L675" s="359"/>
      <c r="M675" s="359"/>
      <c r="N675" s="359"/>
      <c r="O675" s="359"/>
      <c r="P675" s="359"/>
      <c r="Q675" s="359"/>
      <c r="R675" s="359"/>
      <c r="S675" s="359"/>
      <c r="T675" s="359"/>
      <c r="U675" s="359"/>
      <c r="V675" s="359"/>
      <c r="W675" s="359"/>
      <c r="X675" s="358"/>
      <c r="Y675" s="358"/>
      <c r="Z675" s="358"/>
      <c r="AA675" s="358"/>
      <c r="AB675" s="358"/>
      <c r="AC675" s="358"/>
      <c r="AD675" s="358"/>
      <c r="AE675" s="358"/>
      <c r="AF675" s="358"/>
      <c r="AG675" s="358"/>
      <c r="AH675" s="358"/>
      <c r="AI675" s="358"/>
      <c r="AJ675" s="358"/>
      <c r="AK675" s="358"/>
      <c r="AO675" s="323" t="s">
        <v>1023</v>
      </c>
      <c r="AP675" s="323"/>
      <c r="AQ675" s="323"/>
      <c r="AR675" s="327" t="s">
        <v>2356</v>
      </c>
      <c r="AS675" s="326" t="s">
        <v>1733</v>
      </c>
    </row>
    <row r="676" spans="1:45" ht="15" customHeight="1">
      <c r="A676" s="359"/>
      <c r="B676" s="359"/>
      <c r="C676" s="359"/>
      <c r="D676" s="359"/>
      <c r="E676" s="359"/>
      <c r="F676" s="359"/>
      <c r="G676" s="359"/>
      <c r="H676" s="359"/>
      <c r="I676" s="359"/>
      <c r="J676" s="359"/>
      <c r="K676" s="359"/>
      <c r="L676" s="359"/>
      <c r="M676" s="359"/>
      <c r="N676" s="359"/>
      <c r="O676" s="359"/>
      <c r="P676" s="359"/>
      <c r="Q676" s="359"/>
      <c r="R676" s="359"/>
      <c r="S676" s="359"/>
      <c r="T676" s="359"/>
      <c r="U676" s="359"/>
      <c r="V676" s="359"/>
      <c r="W676" s="359"/>
      <c r="X676" s="358"/>
      <c r="Y676" s="358"/>
      <c r="Z676" s="358"/>
      <c r="AA676" s="358"/>
      <c r="AB676" s="358"/>
      <c r="AC676" s="358"/>
      <c r="AD676" s="358"/>
      <c r="AE676" s="358"/>
      <c r="AF676" s="358"/>
      <c r="AG676" s="358"/>
      <c r="AH676" s="358"/>
      <c r="AI676" s="358"/>
      <c r="AJ676" s="358"/>
      <c r="AK676" s="358"/>
      <c r="AO676" s="323" t="s">
        <v>1024</v>
      </c>
      <c r="AP676" s="323"/>
      <c r="AQ676" s="323"/>
      <c r="AR676" s="327" t="s">
        <v>964</v>
      </c>
      <c r="AS676" s="326" t="s">
        <v>1876</v>
      </c>
    </row>
    <row r="677" spans="1:45" ht="15" customHeight="1">
      <c r="A677" s="359"/>
      <c r="B677" s="359"/>
      <c r="C677" s="359"/>
      <c r="D677" s="359"/>
      <c r="E677" s="359"/>
      <c r="F677" s="359"/>
      <c r="G677" s="359"/>
      <c r="H677" s="359"/>
      <c r="I677" s="359"/>
      <c r="J677" s="359"/>
      <c r="K677" s="359"/>
      <c r="L677" s="359"/>
      <c r="M677" s="359"/>
      <c r="N677" s="359"/>
      <c r="O677" s="359"/>
      <c r="P677" s="359"/>
      <c r="Q677" s="359"/>
      <c r="R677" s="359"/>
      <c r="S677" s="359"/>
      <c r="T677" s="359"/>
      <c r="U677" s="359"/>
      <c r="V677" s="359"/>
      <c r="W677" s="359"/>
      <c r="X677" s="358"/>
      <c r="Y677" s="358"/>
      <c r="Z677" s="358"/>
      <c r="AA677" s="358"/>
      <c r="AB677" s="358"/>
      <c r="AC677" s="358"/>
      <c r="AD677" s="358"/>
      <c r="AE677" s="358"/>
      <c r="AF677" s="358"/>
      <c r="AG677" s="358"/>
      <c r="AH677" s="358"/>
      <c r="AI677" s="358"/>
      <c r="AJ677" s="358"/>
      <c r="AK677" s="358"/>
      <c r="AO677" s="323" t="s">
        <v>1025</v>
      </c>
      <c r="AP677" s="323"/>
      <c r="AQ677" s="323"/>
      <c r="AR677" s="327" t="s">
        <v>965</v>
      </c>
      <c r="AS677" s="326" t="s">
        <v>1876</v>
      </c>
    </row>
    <row r="678" spans="1:45" ht="15" customHeight="1">
      <c r="A678" s="359"/>
      <c r="B678" s="359"/>
      <c r="C678" s="359"/>
      <c r="D678" s="359"/>
      <c r="E678" s="359"/>
      <c r="F678" s="359"/>
      <c r="G678" s="359"/>
      <c r="H678" s="359"/>
      <c r="I678" s="359"/>
      <c r="J678" s="359"/>
      <c r="K678" s="359"/>
      <c r="L678" s="359"/>
      <c r="M678" s="359"/>
      <c r="N678" s="359"/>
      <c r="O678" s="359"/>
      <c r="P678" s="359"/>
      <c r="Q678" s="359"/>
      <c r="R678" s="359"/>
      <c r="S678" s="359"/>
      <c r="T678" s="359"/>
      <c r="U678" s="359"/>
      <c r="V678" s="359"/>
      <c r="W678" s="359"/>
      <c r="X678" s="358"/>
      <c r="Y678" s="358"/>
      <c r="Z678" s="358"/>
      <c r="AA678" s="358"/>
      <c r="AB678" s="358"/>
      <c r="AC678" s="358"/>
      <c r="AD678" s="358"/>
      <c r="AE678" s="358"/>
      <c r="AF678" s="358"/>
      <c r="AG678" s="358"/>
      <c r="AH678" s="358"/>
      <c r="AI678" s="358"/>
      <c r="AJ678" s="358"/>
      <c r="AK678" s="358"/>
      <c r="AO678" s="323" t="s">
        <v>901</v>
      </c>
      <c r="AP678" s="323"/>
      <c r="AQ678" s="323"/>
      <c r="AR678" s="327" t="s">
        <v>966</v>
      </c>
      <c r="AS678" s="326" t="s">
        <v>1876</v>
      </c>
    </row>
    <row r="679" spans="1:45" ht="15" customHeight="1">
      <c r="A679" s="359"/>
      <c r="B679" s="359"/>
      <c r="C679" s="359"/>
      <c r="D679" s="359"/>
      <c r="E679" s="359"/>
      <c r="F679" s="359"/>
      <c r="G679" s="359"/>
      <c r="H679" s="359"/>
      <c r="I679" s="359"/>
      <c r="J679" s="359"/>
      <c r="K679" s="359"/>
      <c r="L679" s="359"/>
      <c r="M679" s="359"/>
      <c r="N679" s="359"/>
      <c r="O679" s="359"/>
      <c r="P679" s="359"/>
      <c r="Q679" s="359"/>
      <c r="R679" s="359"/>
      <c r="S679" s="359"/>
      <c r="T679" s="359"/>
      <c r="U679" s="359"/>
      <c r="V679" s="359"/>
      <c r="W679" s="359"/>
      <c r="X679" s="358"/>
      <c r="Y679" s="358"/>
      <c r="Z679" s="358"/>
      <c r="AA679" s="358"/>
      <c r="AB679" s="358"/>
      <c r="AC679" s="358"/>
      <c r="AD679" s="358"/>
      <c r="AE679" s="358"/>
      <c r="AF679" s="358"/>
      <c r="AG679" s="358"/>
      <c r="AH679" s="358"/>
      <c r="AI679" s="358"/>
      <c r="AJ679" s="358"/>
      <c r="AK679" s="358"/>
      <c r="AO679" s="323" t="s">
        <v>903</v>
      </c>
      <c r="AP679" s="323"/>
      <c r="AQ679" s="323"/>
      <c r="AR679" s="327" t="s">
        <v>1039</v>
      </c>
      <c r="AS679" s="326" t="s">
        <v>1876</v>
      </c>
    </row>
    <row r="680" spans="1:45" ht="15" customHeight="1">
      <c r="A680" s="359"/>
      <c r="B680" s="359"/>
      <c r="C680" s="359"/>
      <c r="D680" s="359"/>
      <c r="E680" s="359"/>
      <c r="F680" s="359"/>
      <c r="G680" s="359"/>
      <c r="H680" s="359"/>
      <c r="I680" s="359"/>
      <c r="J680" s="359"/>
      <c r="K680" s="359"/>
      <c r="L680" s="359"/>
      <c r="M680" s="359"/>
      <c r="N680" s="359"/>
      <c r="O680" s="359"/>
      <c r="P680" s="359"/>
      <c r="Q680" s="359"/>
      <c r="R680" s="359"/>
      <c r="S680" s="359"/>
      <c r="T680" s="359"/>
      <c r="U680" s="359"/>
      <c r="V680" s="359"/>
      <c r="W680" s="359"/>
      <c r="X680" s="358"/>
      <c r="Y680" s="358"/>
      <c r="Z680" s="358"/>
      <c r="AA680" s="358"/>
      <c r="AB680" s="358"/>
      <c r="AC680" s="358"/>
      <c r="AD680" s="358"/>
      <c r="AE680" s="358"/>
      <c r="AF680" s="358"/>
      <c r="AG680" s="358"/>
      <c r="AH680" s="358"/>
      <c r="AI680" s="358"/>
      <c r="AJ680" s="358"/>
      <c r="AK680" s="358"/>
      <c r="AO680" s="323" t="s">
        <v>904</v>
      </c>
      <c r="AP680" s="323"/>
      <c r="AQ680" s="323"/>
      <c r="AR680" s="327" t="s">
        <v>967</v>
      </c>
      <c r="AS680" s="326" t="s">
        <v>1876</v>
      </c>
    </row>
    <row r="681" spans="1:45" ht="15" customHeight="1">
      <c r="A681" s="359"/>
      <c r="B681" s="359"/>
      <c r="C681" s="359"/>
      <c r="D681" s="359"/>
      <c r="E681" s="359"/>
      <c r="F681" s="359"/>
      <c r="G681" s="359"/>
      <c r="H681" s="359"/>
      <c r="I681" s="359"/>
      <c r="J681" s="359"/>
      <c r="K681" s="359"/>
      <c r="L681" s="359"/>
      <c r="M681" s="359"/>
      <c r="N681" s="359"/>
      <c r="O681" s="359"/>
      <c r="P681" s="359"/>
      <c r="Q681" s="359"/>
      <c r="R681" s="359"/>
      <c r="S681" s="359"/>
      <c r="T681" s="359"/>
      <c r="U681" s="359"/>
      <c r="V681" s="359"/>
      <c r="W681" s="359"/>
      <c r="X681" s="358"/>
      <c r="Y681" s="358"/>
      <c r="Z681" s="358"/>
      <c r="AA681" s="358"/>
      <c r="AB681" s="358"/>
      <c r="AC681" s="358"/>
      <c r="AD681" s="358"/>
      <c r="AE681" s="358"/>
      <c r="AF681" s="358"/>
      <c r="AG681" s="358"/>
      <c r="AH681" s="358"/>
      <c r="AI681" s="358"/>
      <c r="AJ681" s="358"/>
      <c r="AK681" s="358"/>
      <c r="AO681" s="323" t="s">
        <v>905</v>
      </c>
      <c r="AP681" s="323"/>
      <c r="AQ681" s="323"/>
      <c r="AR681" s="327" t="s">
        <v>968</v>
      </c>
      <c r="AS681" s="326" t="s">
        <v>1876</v>
      </c>
    </row>
    <row r="682" spans="1:45" ht="15" customHeight="1">
      <c r="A682" s="359"/>
      <c r="B682" s="359"/>
      <c r="C682" s="359"/>
      <c r="D682" s="359"/>
      <c r="E682" s="359"/>
      <c r="F682" s="359"/>
      <c r="G682" s="359"/>
      <c r="H682" s="359"/>
      <c r="I682" s="359"/>
      <c r="J682" s="359"/>
      <c r="K682" s="359"/>
      <c r="L682" s="359"/>
      <c r="M682" s="359"/>
      <c r="N682" s="359"/>
      <c r="O682" s="359"/>
      <c r="P682" s="359"/>
      <c r="Q682" s="359"/>
      <c r="R682" s="359"/>
      <c r="S682" s="359"/>
      <c r="T682" s="359"/>
      <c r="U682" s="359"/>
      <c r="V682" s="359"/>
      <c r="W682" s="359"/>
      <c r="X682" s="358"/>
      <c r="Y682" s="358"/>
      <c r="Z682" s="358"/>
      <c r="AA682" s="358"/>
      <c r="AB682" s="358"/>
      <c r="AC682" s="358"/>
      <c r="AD682" s="358"/>
      <c r="AE682" s="358"/>
      <c r="AF682" s="358"/>
      <c r="AG682" s="358"/>
      <c r="AH682" s="358"/>
      <c r="AI682" s="358"/>
      <c r="AJ682" s="358"/>
      <c r="AK682" s="358"/>
      <c r="AO682" s="323" t="s">
        <v>906</v>
      </c>
      <c r="AP682" s="323"/>
      <c r="AQ682" s="323"/>
      <c r="AR682" s="327" t="s">
        <v>969</v>
      </c>
      <c r="AS682" s="326" t="s">
        <v>1876</v>
      </c>
    </row>
    <row r="683" spans="1:45" ht="15" customHeight="1">
      <c r="A683" s="359"/>
      <c r="B683" s="359"/>
      <c r="C683" s="359"/>
      <c r="D683" s="359"/>
      <c r="E683" s="359"/>
      <c r="F683" s="359"/>
      <c r="G683" s="359"/>
      <c r="H683" s="359"/>
      <c r="I683" s="359"/>
      <c r="J683" s="359"/>
      <c r="K683" s="359"/>
      <c r="L683" s="359"/>
      <c r="M683" s="359"/>
      <c r="N683" s="359"/>
      <c r="O683" s="359"/>
      <c r="P683" s="359"/>
      <c r="Q683" s="359"/>
      <c r="R683" s="359"/>
      <c r="S683" s="359"/>
      <c r="T683" s="359"/>
      <c r="U683" s="359"/>
      <c r="V683" s="359"/>
      <c r="W683" s="359"/>
      <c r="X683" s="358"/>
      <c r="Y683" s="358"/>
      <c r="Z683" s="358"/>
      <c r="AA683" s="358"/>
      <c r="AB683" s="358"/>
      <c r="AC683" s="358"/>
      <c r="AD683" s="358"/>
      <c r="AE683" s="358"/>
      <c r="AF683" s="358"/>
      <c r="AG683" s="358"/>
      <c r="AH683" s="358"/>
      <c r="AI683" s="358"/>
      <c r="AJ683" s="358"/>
      <c r="AK683" s="358"/>
      <c r="AO683" s="323" t="s">
        <v>907</v>
      </c>
      <c r="AP683" s="323"/>
      <c r="AQ683" s="323"/>
      <c r="AR683" s="327" t="s">
        <v>970</v>
      </c>
      <c r="AS683" s="326" t="s">
        <v>1876</v>
      </c>
    </row>
    <row r="684" spans="1:45" ht="15" customHeight="1">
      <c r="A684" s="359"/>
      <c r="B684" s="359"/>
      <c r="C684" s="359"/>
      <c r="D684" s="359"/>
      <c r="E684" s="359"/>
      <c r="F684" s="359"/>
      <c r="G684" s="359"/>
      <c r="H684" s="359"/>
      <c r="I684" s="359"/>
      <c r="J684" s="359"/>
      <c r="K684" s="359"/>
      <c r="L684" s="359"/>
      <c r="M684" s="359"/>
      <c r="N684" s="359"/>
      <c r="O684" s="359"/>
      <c r="P684" s="359"/>
      <c r="Q684" s="359"/>
      <c r="R684" s="359"/>
      <c r="S684" s="359"/>
      <c r="T684" s="359"/>
      <c r="U684" s="359"/>
      <c r="V684" s="359"/>
      <c r="W684" s="359"/>
      <c r="X684" s="358"/>
      <c r="Y684" s="358"/>
      <c r="Z684" s="358"/>
      <c r="AA684" s="358"/>
      <c r="AB684" s="358"/>
      <c r="AC684" s="358"/>
      <c r="AD684" s="358"/>
      <c r="AE684" s="358"/>
      <c r="AF684" s="358"/>
      <c r="AG684" s="358"/>
      <c r="AH684" s="358"/>
      <c r="AI684" s="358"/>
      <c r="AJ684" s="358"/>
      <c r="AK684" s="358"/>
      <c r="AO684" s="323" t="s">
        <v>1059</v>
      </c>
      <c r="AP684" s="323"/>
      <c r="AQ684" s="323"/>
      <c r="AR684" s="327" t="s">
        <v>971</v>
      </c>
      <c r="AS684" s="326" t="s">
        <v>1876</v>
      </c>
    </row>
    <row r="685" spans="1:45" ht="15" customHeight="1">
      <c r="A685" s="359"/>
      <c r="B685" s="359"/>
      <c r="C685" s="359"/>
      <c r="D685" s="359"/>
      <c r="E685" s="359"/>
      <c r="F685" s="359"/>
      <c r="G685" s="359"/>
      <c r="H685" s="359"/>
      <c r="I685" s="359"/>
      <c r="J685" s="359"/>
      <c r="K685" s="359"/>
      <c r="L685" s="359"/>
      <c r="M685" s="359"/>
      <c r="N685" s="359"/>
      <c r="O685" s="359"/>
      <c r="P685" s="359"/>
      <c r="Q685" s="359"/>
      <c r="R685" s="359"/>
      <c r="S685" s="359"/>
      <c r="T685" s="359"/>
      <c r="U685" s="359"/>
      <c r="V685" s="359"/>
      <c r="W685" s="359"/>
      <c r="X685" s="358"/>
      <c r="Y685" s="358"/>
      <c r="Z685" s="358"/>
      <c r="AA685" s="358"/>
      <c r="AB685" s="358"/>
      <c r="AC685" s="358"/>
      <c r="AD685" s="358"/>
      <c r="AE685" s="358"/>
      <c r="AF685" s="358"/>
      <c r="AG685" s="358"/>
      <c r="AH685" s="358"/>
      <c r="AI685" s="358"/>
      <c r="AJ685" s="358"/>
      <c r="AK685" s="358"/>
      <c r="AO685" s="367" t="s">
        <v>1695</v>
      </c>
      <c r="AP685" s="367"/>
      <c r="AQ685" s="367"/>
      <c r="AR685" s="327" t="s">
        <v>972</v>
      </c>
      <c r="AS685" s="326" t="s">
        <v>1876</v>
      </c>
    </row>
    <row r="686" spans="1:45" ht="15" customHeight="1">
      <c r="A686" s="359"/>
      <c r="B686" s="359"/>
      <c r="C686" s="359"/>
      <c r="D686" s="359"/>
      <c r="E686" s="359"/>
      <c r="F686" s="359"/>
      <c r="G686" s="359"/>
      <c r="H686" s="359"/>
      <c r="I686" s="359"/>
      <c r="J686" s="359"/>
      <c r="K686" s="359"/>
      <c r="L686" s="359"/>
      <c r="M686" s="359"/>
      <c r="N686" s="359"/>
      <c r="O686" s="359"/>
      <c r="P686" s="359"/>
      <c r="Q686" s="359"/>
      <c r="R686" s="359"/>
      <c r="S686" s="359"/>
      <c r="T686" s="359"/>
      <c r="U686" s="359"/>
      <c r="V686" s="359"/>
      <c r="W686" s="359"/>
      <c r="X686" s="358"/>
      <c r="Y686" s="358"/>
      <c r="Z686" s="358"/>
      <c r="AA686" s="358"/>
      <c r="AB686" s="358"/>
      <c r="AC686" s="358"/>
      <c r="AD686" s="358"/>
      <c r="AE686" s="358"/>
      <c r="AF686" s="358"/>
      <c r="AG686" s="358"/>
      <c r="AH686" s="358"/>
      <c r="AI686" s="358"/>
      <c r="AJ686" s="358"/>
      <c r="AK686" s="358"/>
      <c r="AO686" s="323" t="s">
        <v>1027</v>
      </c>
      <c r="AP686" s="323"/>
      <c r="AQ686" s="323"/>
      <c r="AR686" s="327" t="s">
        <v>973</v>
      </c>
      <c r="AS686" s="326" t="s">
        <v>1876</v>
      </c>
    </row>
    <row r="687" spans="1:45" ht="15" customHeight="1">
      <c r="A687" s="359"/>
      <c r="B687" s="359"/>
      <c r="C687" s="359"/>
      <c r="D687" s="359"/>
      <c r="E687" s="359"/>
      <c r="F687" s="359"/>
      <c r="G687" s="359"/>
      <c r="H687" s="359"/>
      <c r="I687" s="359"/>
      <c r="J687" s="359"/>
      <c r="K687" s="359"/>
      <c r="L687" s="359"/>
      <c r="M687" s="359"/>
      <c r="N687" s="359"/>
      <c r="O687" s="359"/>
      <c r="P687" s="359"/>
      <c r="Q687" s="359"/>
      <c r="R687" s="359"/>
      <c r="S687" s="359"/>
      <c r="T687" s="359"/>
      <c r="U687" s="359"/>
      <c r="V687" s="359"/>
      <c r="W687" s="359"/>
      <c r="X687" s="358"/>
      <c r="Y687" s="358"/>
      <c r="Z687" s="358"/>
      <c r="AA687" s="358"/>
      <c r="AB687" s="358"/>
      <c r="AC687" s="358"/>
      <c r="AD687" s="358"/>
      <c r="AE687" s="358"/>
      <c r="AF687" s="358"/>
      <c r="AG687" s="358"/>
      <c r="AH687" s="358"/>
      <c r="AI687" s="358"/>
      <c r="AJ687" s="358"/>
      <c r="AK687" s="358"/>
      <c r="AO687" s="323" t="s">
        <v>897</v>
      </c>
      <c r="AP687" s="323"/>
      <c r="AQ687" s="323"/>
      <c r="AR687" s="327" t="s">
        <v>974</v>
      </c>
      <c r="AS687" s="326" t="s">
        <v>1876</v>
      </c>
    </row>
    <row r="688" spans="1:45" ht="15" customHeight="1">
      <c r="A688" s="359"/>
      <c r="B688" s="359"/>
      <c r="C688" s="359"/>
      <c r="D688" s="359"/>
      <c r="E688" s="359"/>
      <c r="F688" s="359"/>
      <c r="G688" s="359"/>
      <c r="H688" s="359"/>
      <c r="I688" s="359"/>
      <c r="J688" s="359"/>
      <c r="K688" s="359"/>
      <c r="L688" s="359"/>
      <c r="M688" s="359"/>
      <c r="N688" s="359"/>
      <c r="O688" s="359"/>
      <c r="P688" s="359"/>
      <c r="Q688" s="359"/>
      <c r="R688" s="359"/>
      <c r="S688" s="359"/>
      <c r="T688" s="359"/>
      <c r="U688" s="359"/>
      <c r="V688" s="359"/>
      <c r="W688" s="359"/>
      <c r="X688" s="358"/>
      <c r="Y688" s="358"/>
      <c r="Z688" s="358"/>
      <c r="AA688" s="358"/>
      <c r="AB688" s="358"/>
      <c r="AC688" s="358"/>
      <c r="AD688" s="358"/>
      <c r="AE688" s="358"/>
      <c r="AF688" s="358"/>
      <c r="AG688" s="358"/>
      <c r="AH688" s="358"/>
      <c r="AI688" s="358"/>
      <c r="AJ688" s="358"/>
      <c r="AK688" s="358"/>
      <c r="AO688" s="323" t="s">
        <v>898</v>
      </c>
      <c r="AP688" s="323"/>
      <c r="AQ688" s="323"/>
      <c r="AR688" s="327" t="s">
        <v>975</v>
      </c>
      <c r="AS688" s="326" t="s">
        <v>1876</v>
      </c>
    </row>
    <row r="689" spans="1:45" ht="15" customHeight="1">
      <c r="A689" s="359"/>
      <c r="B689" s="359"/>
      <c r="C689" s="359"/>
      <c r="D689" s="359"/>
      <c r="E689" s="359"/>
      <c r="F689" s="359"/>
      <c r="G689" s="359"/>
      <c r="H689" s="359"/>
      <c r="I689" s="359"/>
      <c r="J689" s="359"/>
      <c r="K689" s="359"/>
      <c r="L689" s="359"/>
      <c r="M689" s="359"/>
      <c r="N689" s="359"/>
      <c r="O689" s="359"/>
      <c r="P689" s="359"/>
      <c r="Q689" s="359"/>
      <c r="R689" s="359"/>
      <c r="S689" s="359"/>
      <c r="T689" s="359"/>
      <c r="U689" s="359"/>
      <c r="V689" s="359"/>
      <c r="W689" s="359"/>
      <c r="X689" s="358"/>
      <c r="Y689" s="358"/>
      <c r="Z689" s="358"/>
      <c r="AA689" s="358"/>
      <c r="AB689" s="358"/>
      <c r="AC689" s="358"/>
      <c r="AD689" s="358"/>
      <c r="AE689" s="358"/>
      <c r="AF689" s="358"/>
      <c r="AG689" s="358"/>
      <c r="AH689" s="358"/>
      <c r="AI689" s="358"/>
      <c r="AJ689" s="358"/>
      <c r="AK689" s="358"/>
      <c r="AO689" s="323" t="s">
        <v>902</v>
      </c>
      <c r="AP689" s="323"/>
      <c r="AQ689" s="323"/>
      <c r="AR689" s="327" t="s">
        <v>976</v>
      </c>
      <c r="AS689" s="326" t="s">
        <v>1876</v>
      </c>
    </row>
    <row r="690" spans="1:45" ht="15" customHeight="1">
      <c r="A690" s="359"/>
      <c r="B690" s="359"/>
      <c r="C690" s="359"/>
      <c r="D690" s="359"/>
      <c r="E690" s="359"/>
      <c r="F690" s="359"/>
      <c r="G690" s="359"/>
      <c r="H690" s="359"/>
      <c r="I690" s="359"/>
      <c r="J690" s="359"/>
      <c r="K690" s="359"/>
      <c r="L690" s="359"/>
      <c r="M690" s="359"/>
      <c r="N690" s="359"/>
      <c r="O690" s="359"/>
      <c r="P690" s="359"/>
      <c r="Q690" s="359"/>
      <c r="R690" s="359"/>
      <c r="S690" s="359"/>
      <c r="T690" s="359"/>
      <c r="U690" s="359"/>
      <c r="V690" s="359"/>
      <c r="W690" s="359"/>
      <c r="X690" s="358"/>
      <c r="Y690" s="358"/>
      <c r="Z690" s="358"/>
      <c r="AA690" s="358"/>
      <c r="AB690" s="358"/>
      <c r="AC690" s="358"/>
      <c r="AD690" s="358"/>
      <c r="AE690" s="358"/>
      <c r="AF690" s="358"/>
      <c r="AG690" s="358"/>
      <c r="AH690" s="358"/>
      <c r="AI690" s="358"/>
      <c r="AJ690" s="358"/>
      <c r="AK690" s="358"/>
      <c r="AO690" s="367" t="s">
        <v>1696</v>
      </c>
      <c r="AP690" s="367"/>
      <c r="AQ690" s="367"/>
      <c r="AR690" s="327" t="s">
        <v>1040</v>
      </c>
      <c r="AS690" s="326" t="s">
        <v>1876</v>
      </c>
    </row>
    <row r="691" spans="1:45" ht="15" customHeight="1">
      <c r="A691" s="359"/>
      <c r="B691" s="359"/>
      <c r="C691" s="359"/>
      <c r="D691" s="359"/>
      <c r="E691" s="359"/>
      <c r="F691" s="359"/>
      <c r="G691" s="359"/>
      <c r="H691" s="359"/>
      <c r="I691" s="359"/>
      <c r="J691" s="359"/>
      <c r="K691" s="359"/>
      <c r="L691" s="359"/>
      <c r="M691" s="359"/>
      <c r="N691" s="359"/>
      <c r="O691" s="359"/>
      <c r="P691" s="359"/>
      <c r="Q691" s="359"/>
      <c r="R691" s="359"/>
      <c r="S691" s="359"/>
      <c r="T691" s="359"/>
      <c r="U691" s="359"/>
      <c r="V691" s="359"/>
      <c r="W691" s="359"/>
      <c r="X691" s="358"/>
      <c r="Y691" s="358"/>
      <c r="Z691" s="358"/>
      <c r="AA691" s="358"/>
      <c r="AB691" s="358"/>
      <c r="AC691" s="358"/>
      <c r="AD691" s="358"/>
      <c r="AE691" s="358"/>
      <c r="AF691" s="358"/>
      <c r="AG691" s="358"/>
      <c r="AH691" s="358"/>
      <c r="AI691" s="358"/>
      <c r="AJ691" s="358"/>
      <c r="AK691" s="358"/>
      <c r="AO691" s="323" t="s">
        <v>1028</v>
      </c>
      <c r="AP691" s="323"/>
      <c r="AQ691" s="323"/>
      <c r="AR691" s="327" t="s">
        <v>977</v>
      </c>
      <c r="AS691" s="326" t="s">
        <v>2335</v>
      </c>
    </row>
    <row r="692" spans="1:45" ht="15" customHeight="1">
      <c r="A692" s="359"/>
      <c r="B692" s="359"/>
      <c r="C692" s="359"/>
      <c r="D692" s="359"/>
      <c r="E692" s="359"/>
      <c r="F692" s="359"/>
      <c r="G692" s="359"/>
      <c r="H692" s="359"/>
      <c r="I692" s="359"/>
      <c r="J692" s="359"/>
      <c r="K692" s="359"/>
      <c r="L692" s="359"/>
      <c r="M692" s="359"/>
      <c r="N692" s="359"/>
      <c r="O692" s="359"/>
      <c r="P692" s="359"/>
      <c r="Q692" s="359"/>
      <c r="R692" s="359"/>
      <c r="S692" s="359"/>
      <c r="T692" s="359"/>
      <c r="U692" s="359"/>
      <c r="V692" s="359"/>
      <c r="W692" s="359"/>
      <c r="X692" s="358"/>
      <c r="Y692" s="358"/>
      <c r="Z692" s="358"/>
      <c r="AA692" s="358"/>
      <c r="AB692" s="358"/>
      <c r="AC692" s="358"/>
      <c r="AD692" s="358"/>
      <c r="AE692" s="358"/>
      <c r="AF692" s="358"/>
      <c r="AG692" s="358"/>
      <c r="AH692" s="358"/>
      <c r="AI692" s="358"/>
      <c r="AJ692" s="358"/>
      <c r="AK692" s="358"/>
      <c r="AO692" s="323" t="s">
        <v>929</v>
      </c>
      <c r="AP692" s="323"/>
      <c r="AQ692" s="323"/>
      <c r="AR692" s="327" t="s">
        <v>978</v>
      </c>
      <c r="AS692" s="326" t="s">
        <v>2335</v>
      </c>
    </row>
    <row r="693" spans="1:45" ht="15" customHeight="1">
      <c r="A693" s="359"/>
      <c r="B693" s="359"/>
      <c r="C693" s="359"/>
      <c r="D693" s="359"/>
      <c r="E693" s="359"/>
      <c r="F693" s="359"/>
      <c r="G693" s="359"/>
      <c r="H693" s="359"/>
      <c r="I693" s="359"/>
      <c r="J693" s="359"/>
      <c r="K693" s="359"/>
      <c r="L693" s="359"/>
      <c r="M693" s="359"/>
      <c r="N693" s="359"/>
      <c r="O693" s="359"/>
      <c r="P693" s="359"/>
      <c r="Q693" s="359"/>
      <c r="R693" s="359"/>
      <c r="S693" s="359"/>
      <c r="T693" s="359"/>
      <c r="U693" s="359"/>
      <c r="V693" s="359"/>
      <c r="W693" s="359"/>
      <c r="X693" s="358"/>
      <c r="Y693" s="358"/>
      <c r="Z693" s="358"/>
      <c r="AA693" s="358"/>
      <c r="AB693" s="358"/>
      <c r="AC693" s="358"/>
      <c r="AD693" s="358"/>
      <c r="AE693" s="358"/>
      <c r="AF693" s="358"/>
      <c r="AG693" s="358"/>
      <c r="AH693" s="358"/>
      <c r="AI693" s="358"/>
      <c r="AJ693" s="358"/>
      <c r="AK693" s="358"/>
      <c r="AO693" s="323" t="s">
        <v>932</v>
      </c>
      <c r="AP693" s="323"/>
      <c r="AQ693" s="323"/>
      <c r="AR693" s="327" t="s">
        <v>2357</v>
      </c>
      <c r="AS693" s="326" t="s">
        <v>1733</v>
      </c>
    </row>
    <row r="694" spans="1:45" ht="15" customHeight="1">
      <c r="A694" s="359"/>
      <c r="B694" s="359"/>
      <c r="C694" s="359"/>
      <c r="D694" s="359"/>
      <c r="E694" s="359"/>
      <c r="F694" s="359"/>
      <c r="G694" s="359"/>
      <c r="H694" s="359"/>
      <c r="I694" s="359"/>
      <c r="J694" s="359"/>
      <c r="K694" s="359"/>
      <c r="L694" s="359"/>
      <c r="M694" s="359"/>
      <c r="N694" s="359"/>
      <c r="O694" s="359"/>
      <c r="P694" s="359"/>
      <c r="Q694" s="359"/>
      <c r="R694" s="359"/>
      <c r="S694" s="359"/>
      <c r="T694" s="359"/>
      <c r="U694" s="359"/>
      <c r="V694" s="359"/>
      <c r="W694" s="359"/>
      <c r="X694" s="358"/>
      <c r="Y694" s="358"/>
      <c r="Z694" s="358"/>
      <c r="AA694" s="358"/>
      <c r="AB694" s="358"/>
      <c r="AC694" s="358"/>
      <c r="AD694" s="358"/>
      <c r="AE694" s="358"/>
      <c r="AF694" s="358"/>
      <c r="AG694" s="358"/>
      <c r="AH694" s="358"/>
      <c r="AI694" s="358"/>
      <c r="AJ694" s="358"/>
      <c r="AK694" s="358"/>
      <c r="AO694" s="323" t="s">
        <v>945</v>
      </c>
      <c r="AP694" s="323"/>
      <c r="AQ694" s="323"/>
      <c r="AR694" s="327" t="s">
        <v>2358</v>
      </c>
      <c r="AS694" s="326" t="s">
        <v>1733</v>
      </c>
    </row>
    <row r="695" spans="1:45" ht="15" customHeight="1">
      <c r="A695" s="359"/>
      <c r="B695" s="359"/>
      <c r="C695" s="359"/>
      <c r="D695" s="359"/>
      <c r="E695" s="359"/>
      <c r="F695" s="359"/>
      <c r="G695" s="359"/>
      <c r="H695" s="359"/>
      <c r="I695" s="359"/>
      <c r="J695" s="359"/>
      <c r="K695" s="359"/>
      <c r="L695" s="359"/>
      <c r="M695" s="359"/>
      <c r="N695" s="359"/>
      <c r="O695" s="359"/>
      <c r="P695" s="359"/>
      <c r="Q695" s="359"/>
      <c r="R695" s="359"/>
      <c r="S695" s="359"/>
      <c r="T695" s="359"/>
      <c r="U695" s="359"/>
      <c r="V695" s="359"/>
      <c r="W695" s="359"/>
      <c r="X695" s="358"/>
      <c r="Y695" s="358"/>
      <c r="Z695" s="358"/>
      <c r="AA695" s="358"/>
      <c r="AB695" s="358"/>
      <c r="AC695" s="358"/>
      <c r="AD695" s="358"/>
      <c r="AE695" s="358"/>
      <c r="AF695" s="358"/>
      <c r="AG695" s="358"/>
      <c r="AH695" s="358"/>
      <c r="AI695" s="358"/>
      <c r="AJ695" s="358"/>
      <c r="AK695" s="358"/>
      <c r="AO695" s="323" t="s">
        <v>990</v>
      </c>
      <c r="AP695" s="323"/>
      <c r="AQ695" s="323"/>
      <c r="AR695" s="327" t="s">
        <v>2359</v>
      </c>
      <c r="AS695" s="326" t="s">
        <v>1733</v>
      </c>
    </row>
    <row r="696" spans="1:45" ht="15" customHeight="1">
      <c r="A696" s="359"/>
      <c r="B696" s="359"/>
      <c r="C696" s="359"/>
      <c r="D696" s="359"/>
      <c r="E696" s="359"/>
      <c r="F696" s="359"/>
      <c r="G696" s="359"/>
      <c r="H696" s="359"/>
      <c r="I696" s="359"/>
      <c r="J696" s="359"/>
      <c r="K696" s="359"/>
      <c r="L696" s="359"/>
      <c r="M696" s="359"/>
      <c r="N696" s="359"/>
      <c r="O696" s="359"/>
      <c r="P696" s="359"/>
      <c r="Q696" s="359"/>
      <c r="R696" s="359"/>
      <c r="S696" s="359"/>
      <c r="T696" s="359"/>
      <c r="U696" s="359"/>
      <c r="V696" s="359"/>
      <c r="W696" s="359"/>
      <c r="X696" s="358"/>
      <c r="Y696" s="358"/>
      <c r="Z696" s="358"/>
      <c r="AA696" s="358"/>
      <c r="AB696" s="358"/>
      <c r="AC696" s="358"/>
      <c r="AD696" s="358"/>
      <c r="AE696" s="358"/>
      <c r="AF696" s="358"/>
      <c r="AG696" s="358"/>
      <c r="AH696" s="358"/>
      <c r="AI696" s="358"/>
      <c r="AJ696" s="358"/>
      <c r="AK696" s="358"/>
      <c r="AO696" s="323" t="s">
        <v>996</v>
      </c>
      <c r="AP696" s="323"/>
      <c r="AQ696" s="323"/>
      <c r="AR696" s="327" t="s">
        <v>2360</v>
      </c>
      <c r="AS696" s="326" t="s">
        <v>1733</v>
      </c>
    </row>
    <row r="697" spans="1:45" ht="15" customHeight="1">
      <c r="A697" s="359"/>
      <c r="B697" s="359"/>
      <c r="C697" s="359"/>
      <c r="D697" s="359"/>
      <c r="E697" s="359"/>
      <c r="F697" s="359"/>
      <c r="G697" s="359"/>
      <c r="H697" s="359"/>
      <c r="I697" s="359"/>
      <c r="J697" s="359"/>
      <c r="K697" s="359"/>
      <c r="L697" s="359"/>
      <c r="M697" s="359"/>
      <c r="N697" s="359"/>
      <c r="O697" s="359"/>
      <c r="P697" s="359"/>
      <c r="Q697" s="359"/>
      <c r="R697" s="359"/>
      <c r="S697" s="359"/>
      <c r="T697" s="359"/>
      <c r="U697" s="359"/>
      <c r="V697" s="359"/>
      <c r="W697" s="359"/>
      <c r="X697" s="358"/>
      <c r="Y697" s="358"/>
      <c r="Z697" s="358"/>
      <c r="AA697" s="358"/>
      <c r="AB697" s="358"/>
      <c r="AC697" s="358"/>
      <c r="AD697" s="358"/>
      <c r="AE697" s="358"/>
      <c r="AF697" s="358"/>
      <c r="AG697" s="358"/>
      <c r="AH697" s="358"/>
      <c r="AI697" s="358"/>
      <c r="AJ697" s="358"/>
      <c r="AK697" s="358"/>
      <c r="AO697" s="323" t="s">
        <v>1046</v>
      </c>
      <c r="AP697" s="323"/>
      <c r="AQ697" s="323"/>
      <c r="AR697" s="327" t="s">
        <v>2361</v>
      </c>
      <c r="AS697" s="326" t="s">
        <v>1733</v>
      </c>
    </row>
    <row r="698" spans="1:45" ht="15" customHeight="1">
      <c r="A698" s="359"/>
      <c r="B698" s="359"/>
      <c r="C698" s="359"/>
      <c r="D698" s="359"/>
      <c r="E698" s="359"/>
      <c r="F698" s="359"/>
      <c r="G698" s="359"/>
      <c r="H698" s="359"/>
      <c r="I698" s="359"/>
      <c r="J698" s="359"/>
      <c r="K698" s="359"/>
      <c r="L698" s="359"/>
      <c r="M698" s="359"/>
      <c r="N698" s="359"/>
      <c r="O698" s="359"/>
      <c r="P698" s="359"/>
      <c r="Q698" s="359"/>
      <c r="R698" s="359"/>
      <c r="S698" s="359"/>
      <c r="T698" s="359"/>
      <c r="U698" s="359"/>
      <c r="V698" s="359"/>
      <c r="W698" s="359"/>
      <c r="X698" s="358"/>
      <c r="Y698" s="358"/>
      <c r="Z698" s="358"/>
      <c r="AA698" s="358"/>
      <c r="AB698" s="358"/>
      <c r="AC698" s="358"/>
      <c r="AD698" s="358"/>
      <c r="AE698" s="358"/>
      <c r="AF698" s="358"/>
      <c r="AG698" s="358"/>
      <c r="AH698" s="358"/>
      <c r="AI698" s="358"/>
      <c r="AJ698" s="358"/>
      <c r="AK698" s="358"/>
      <c r="AO698" s="323" t="s">
        <v>1049</v>
      </c>
      <c r="AP698" s="323"/>
      <c r="AQ698" s="323"/>
      <c r="AR698" s="327" t="s">
        <v>979</v>
      </c>
      <c r="AS698" s="326" t="s">
        <v>1820</v>
      </c>
    </row>
    <row r="699" spans="1:45" ht="15" customHeight="1">
      <c r="A699" s="359"/>
      <c r="B699" s="359"/>
      <c r="C699" s="359"/>
      <c r="D699" s="359"/>
      <c r="E699" s="359"/>
      <c r="F699" s="359"/>
      <c r="G699" s="359"/>
      <c r="H699" s="359"/>
      <c r="I699" s="359"/>
      <c r="J699" s="359"/>
      <c r="K699" s="359"/>
      <c r="L699" s="359"/>
      <c r="M699" s="359"/>
      <c r="N699" s="359"/>
      <c r="O699" s="359"/>
      <c r="P699" s="359"/>
      <c r="Q699" s="359"/>
      <c r="R699" s="359"/>
      <c r="S699" s="359"/>
      <c r="T699" s="359"/>
      <c r="U699" s="359"/>
      <c r="V699" s="359"/>
      <c r="W699" s="359"/>
      <c r="X699" s="358"/>
      <c r="Y699" s="358"/>
      <c r="Z699" s="358"/>
      <c r="AA699" s="358"/>
      <c r="AB699" s="358"/>
      <c r="AC699" s="358"/>
      <c r="AD699" s="358"/>
      <c r="AE699" s="358"/>
      <c r="AF699" s="358"/>
      <c r="AG699" s="358"/>
      <c r="AH699" s="358"/>
      <c r="AI699" s="358"/>
      <c r="AJ699" s="358"/>
      <c r="AK699" s="358"/>
      <c r="AO699" s="323" t="s">
        <v>1050</v>
      </c>
      <c r="AP699" s="323"/>
      <c r="AQ699" s="323"/>
      <c r="AR699" s="327" t="s">
        <v>2362</v>
      </c>
      <c r="AS699" s="326" t="s">
        <v>1733</v>
      </c>
    </row>
    <row r="700" spans="1:45" ht="15" customHeight="1">
      <c r="A700" s="359"/>
      <c r="B700" s="359"/>
      <c r="C700" s="359"/>
      <c r="D700" s="359"/>
      <c r="E700" s="359"/>
      <c r="F700" s="359"/>
      <c r="G700" s="359"/>
      <c r="H700" s="359"/>
      <c r="I700" s="359"/>
      <c r="J700" s="359"/>
      <c r="K700" s="359"/>
      <c r="L700" s="359"/>
      <c r="M700" s="359"/>
      <c r="N700" s="359"/>
      <c r="O700" s="359"/>
      <c r="P700" s="359"/>
      <c r="Q700" s="359"/>
      <c r="R700" s="359"/>
      <c r="S700" s="359"/>
      <c r="T700" s="359"/>
      <c r="U700" s="359"/>
      <c r="V700" s="359"/>
      <c r="W700" s="359"/>
      <c r="X700" s="358"/>
      <c r="Y700" s="358"/>
      <c r="Z700" s="358"/>
      <c r="AA700" s="358"/>
      <c r="AB700" s="358"/>
      <c r="AC700" s="358"/>
      <c r="AD700" s="358"/>
      <c r="AE700" s="358"/>
      <c r="AF700" s="358"/>
      <c r="AG700" s="358"/>
      <c r="AH700" s="358"/>
      <c r="AI700" s="358"/>
      <c r="AJ700" s="358"/>
      <c r="AK700" s="358"/>
      <c r="AO700" s="323" t="s">
        <v>1026</v>
      </c>
      <c r="AP700" s="323"/>
      <c r="AQ700" s="323"/>
      <c r="AR700" s="327" t="s">
        <v>2363</v>
      </c>
      <c r="AS700" s="326" t="s">
        <v>1733</v>
      </c>
    </row>
    <row r="701" spans="1:45" ht="15" customHeight="1">
      <c r="A701" s="359"/>
      <c r="B701" s="359"/>
      <c r="C701" s="359"/>
      <c r="D701" s="359"/>
      <c r="E701" s="359"/>
      <c r="F701" s="359"/>
      <c r="G701" s="359"/>
      <c r="H701" s="359"/>
      <c r="I701" s="359"/>
      <c r="J701" s="359"/>
      <c r="K701" s="359"/>
      <c r="L701" s="359"/>
      <c r="M701" s="359"/>
      <c r="N701" s="359"/>
      <c r="O701" s="359"/>
      <c r="P701" s="359"/>
      <c r="Q701" s="359"/>
      <c r="R701" s="359"/>
      <c r="S701" s="359"/>
      <c r="T701" s="359"/>
      <c r="U701" s="359"/>
      <c r="V701" s="359"/>
      <c r="W701" s="359"/>
      <c r="X701" s="358"/>
      <c r="Y701" s="358"/>
      <c r="Z701" s="358"/>
      <c r="AA701" s="358"/>
      <c r="AB701" s="358"/>
      <c r="AC701" s="358"/>
      <c r="AD701" s="358"/>
      <c r="AE701" s="358"/>
      <c r="AF701" s="358"/>
      <c r="AG701" s="358"/>
      <c r="AH701" s="358"/>
      <c r="AI701" s="358"/>
      <c r="AJ701" s="358"/>
      <c r="AK701" s="358"/>
      <c r="AO701" s="323" t="s">
        <v>1052</v>
      </c>
      <c r="AP701" s="323"/>
      <c r="AQ701" s="323"/>
      <c r="AR701" s="327" t="s">
        <v>2364</v>
      </c>
      <c r="AS701" s="326" t="s">
        <v>1733</v>
      </c>
    </row>
    <row r="702" spans="1:45" ht="15" customHeight="1">
      <c r="A702" s="359"/>
      <c r="B702" s="359"/>
      <c r="C702" s="359"/>
      <c r="D702" s="359"/>
      <c r="E702" s="359"/>
      <c r="F702" s="359"/>
      <c r="G702" s="359"/>
      <c r="H702" s="359"/>
      <c r="I702" s="359"/>
      <c r="J702" s="359"/>
      <c r="K702" s="359"/>
      <c r="L702" s="359"/>
      <c r="M702" s="359"/>
      <c r="N702" s="359"/>
      <c r="O702" s="359"/>
      <c r="P702" s="359"/>
      <c r="Q702" s="359"/>
      <c r="R702" s="359"/>
      <c r="S702" s="359"/>
      <c r="T702" s="359"/>
      <c r="U702" s="359"/>
      <c r="V702" s="359"/>
      <c r="W702" s="359"/>
      <c r="X702" s="358"/>
      <c r="Y702" s="358"/>
      <c r="Z702" s="358"/>
      <c r="AA702" s="358"/>
      <c r="AB702" s="358"/>
      <c r="AC702" s="358"/>
      <c r="AD702" s="358"/>
      <c r="AE702" s="358"/>
      <c r="AF702" s="358"/>
      <c r="AG702" s="358"/>
      <c r="AH702" s="358"/>
      <c r="AI702" s="358"/>
      <c r="AJ702" s="358"/>
      <c r="AK702" s="358"/>
      <c r="AO702" s="323" t="s">
        <v>1053</v>
      </c>
      <c r="AP702" s="323"/>
      <c r="AQ702" s="323"/>
      <c r="AR702" s="327" t="s">
        <v>2365</v>
      </c>
      <c r="AS702" s="326" t="s">
        <v>1733</v>
      </c>
    </row>
    <row r="703" spans="1:45" ht="15" customHeight="1">
      <c r="A703" s="359"/>
      <c r="B703" s="359"/>
      <c r="C703" s="359"/>
      <c r="D703" s="359"/>
      <c r="E703" s="359"/>
      <c r="F703" s="359"/>
      <c r="G703" s="359"/>
      <c r="H703" s="359"/>
      <c r="I703" s="359"/>
      <c r="J703" s="359"/>
      <c r="K703" s="359"/>
      <c r="L703" s="359"/>
      <c r="M703" s="359"/>
      <c r="N703" s="359"/>
      <c r="O703" s="359"/>
      <c r="P703" s="359"/>
      <c r="Q703" s="359"/>
      <c r="R703" s="359"/>
      <c r="S703" s="359"/>
      <c r="T703" s="359"/>
      <c r="U703" s="359"/>
      <c r="V703" s="359"/>
      <c r="W703" s="359"/>
      <c r="X703" s="358"/>
      <c r="Y703" s="358"/>
      <c r="Z703" s="358"/>
      <c r="AA703" s="358"/>
      <c r="AB703" s="358"/>
      <c r="AC703" s="358"/>
      <c r="AD703" s="358"/>
      <c r="AE703" s="358"/>
      <c r="AF703" s="358"/>
      <c r="AG703" s="358"/>
      <c r="AH703" s="358"/>
      <c r="AI703" s="358"/>
      <c r="AJ703" s="358"/>
      <c r="AK703" s="358"/>
      <c r="AO703" s="323" t="s">
        <v>908</v>
      </c>
      <c r="AP703" s="323"/>
      <c r="AQ703" s="323"/>
      <c r="AR703" s="327" t="s">
        <v>2366</v>
      </c>
      <c r="AS703" s="326" t="s">
        <v>1733</v>
      </c>
    </row>
    <row r="704" spans="1:45" ht="15" customHeight="1">
      <c r="A704" s="359"/>
      <c r="B704" s="359"/>
      <c r="C704" s="359"/>
      <c r="D704" s="359"/>
      <c r="E704" s="359"/>
      <c r="F704" s="359"/>
      <c r="G704" s="359"/>
      <c r="H704" s="359"/>
      <c r="I704" s="359"/>
      <c r="J704" s="359"/>
      <c r="K704" s="359"/>
      <c r="L704" s="359"/>
      <c r="M704" s="359"/>
      <c r="N704" s="359"/>
      <c r="O704" s="359"/>
      <c r="P704" s="359"/>
      <c r="Q704" s="359"/>
      <c r="R704" s="359"/>
      <c r="S704" s="359"/>
      <c r="T704" s="359"/>
      <c r="U704" s="359"/>
      <c r="V704" s="359"/>
      <c r="W704" s="359"/>
      <c r="X704" s="358"/>
      <c r="Y704" s="358"/>
      <c r="Z704" s="358"/>
      <c r="AA704" s="358"/>
      <c r="AB704" s="358"/>
      <c r="AC704" s="358"/>
      <c r="AD704" s="358"/>
      <c r="AE704" s="358"/>
      <c r="AF704" s="358"/>
      <c r="AG704" s="358"/>
      <c r="AH704" s="358"/>
      <c r="AI704" s="358"/>
      <c r="AJ704" s="358"/>
      <c r="AK704" s="358"/>
      <c r="AO704" s="323" t="s">
        <v>909</v>
      </c>
      <c r="AP704" s="323" t="s">
        <v>743</v>
      </c>
      <c r="AQ704" s="323" t="s">
        <v>742</v>
      </c>
      <c r="AR704" s="327" t="s">
        <v>2367</v>
      </c>
      <c r="AS704" s="326" t="s">
        <v>1733</v>
      </c>
    </row>
    <row r="705" spans="1:45" ht="15" customHeight="1">
      <c r="A705" s="359"/>
      <c r="B705" s="359"/>
      <c r="C705" s="359"/>
      <c r="D705" s="359"/>
      <c r="E705" s="359"/>
      <c r="F705" s="359"/>
      <c r="G705" s="359"/>
      <c r="H705" s="359"/>
      <c r="I705" s="359"/>
      <c r="J705" s="359"/>
      <c r="K705" s="359"/>
      <c r="L705" s="359"/>
      <c r="M705" s="359"/>
      <c r="N705" s="359"/>
      <c r="O705" s="359"/>
      <c r="P705" s="359"/>
      <c r="Q705" s="359"/>
      <c r="R705" s="359"/>
      <c r="S705" s="359"/>
      <c r="T705" s="359"/>
      <c r="U705" s="359"/>
      <c r="V705" s="359"/>
      <c r="W705" s="359"/>
      <c r="X705" s="358"/>
      <c r="Y705" s="358"/>
      <c r="Z705" s="358"/>
      <c r="AA705" s="358"/>
      <c r="AB705" s="358"/>
      <c r="AC705" s="358"/>
      <c r="AD705" s="358"/>
      <c r="AE705" s="358"/>
      <c r="AF705" s="358"/>
      <c r="AG705" s="358"/>
      <c r="AH705" s="358"/>
      <c r="AI705" s="358"/>
      <c r="AJ705" s="358"/>
      <c r="AK705" s="358"/>
      <c r="AO705" s="323" t="s">
        <v>910</v>
      </c>
      <c r="AP705" s="323" t="s">
        <v>743</v>
      </c>
      <c r="AQ705" s="323" t="s">
        <v>742</v>
      </c>
      <c r="AR705" s="327" t="s">
        <v>2368</v>
      </c>
      <c r="AS705" s="326" t="s">
        <v>1733</v>
      </c>
    </row>
    <row r="706" spans="1:45" ht="15" customHeight="1">
      <c r="A706" s="359"/>
      <c r="B706" s="359"/>
      <c r="C706" s="359"/>
      <c r="D706" s="359"/>
      <c r="E706" s="359"/>
      <c r="F706" s="359"/>
      <c r="G706" s="359"/>
      <c r="H706" s="359"/>
      <c r="I706" s="359"/>
      <c r="J706" s="359"/>
      <c r="K706" s="359"/>
      <c r="L706" s="359"/>
      <c r="M706" s="359"/>
      <c r="N706" s="359"/>
      <c r="O706" s="359"/>
      <c r="P706" s="359"/>
      <c r="Q706" s="359"/>
      <c r="R706" s="359"/>
      <c r="S706" s="359"/>
      <c r="T706" s="359"/>
      <c r="U706" s="359"/>
      <c r="V706" s="359"/>
      <c r="W706" s="359"/>
      <c r="X706" s="358"/>
      <c r="Y706" s="358"/>
      <c r="Z706" s="358"/>
      <c r="AA706" s="358"/>
      <c r="AB706" s="358"/>
      <c r="AC706" s="358"/>
      <c r="AD706" s="358"/>
      <c r="AE706" s="358"/>
      <c r="AF706" s="358"/>
      <c r="AG706" s="358"/>
      <c r="AH706" s="358"/>
      <c r="AI706" s="358"/>
      <c r="AJ706" s="358"/>
      <c r="AK706" s="358"/>
      <c r="AO706" s="323" t="s">
        <v>911</v>
      </c>
      <c r="AP706" s="323" t="s">
        <v>743</v>
      </c>
      <c r="AQ706" s="323" t="s">
        <v>742</v>
      </c>
      <c r="AR706" s="327" t="s">
        <v>2369</v>
      </c>
      <c r="AS706" s="326" t="s">
        <v>1733</v>
      </c>
    </row>
    <row r="707" spans="1:45" ht="15" customHeight="1">
      <c r="A707" s="359"/>
      <c r="B707" s="359"/>
      <c r="C707" s="359"/>
      <c r="D707" s="359"/>
      <c r="E707" s="359"/>
      <c r="F707" s="359"/>
      <c r="G707" s="359"/>
      <c r="H707" s="359"/>
      <c r="I707" s="359"/>
      <c r="J707" s="359"/>
      <c r="K707" s="359"/>
      <c r="L707" s="359"/>
      <c r="M707" s="359"/>
      <c r="N707" s="359"/>
      <c r="O707" s="359"/>
      <c r="P707" s="359"/>
      <c r="Q707" s="359"/>
      <c r="R707" s="359"/>
      <c r="S707" s="359"/>
      <c r="T707" s="359"/>
      <c r="U707" s="359"/>
      <c r="V707" s="359"/>
      <c r="W707" s="359"/>
      <c r="X707" s="358"/>
      <c r="Y707" s="358"/>
      <c r="Z707" s="358"/>
      <c r="AA707" s="358"/>
      <c r="AB707" s="358"/>
      <c r="AC707" s="358"/>
      <c r="AD707" s="358"/>
      <c r="AE707" s="358"/>
      <c r="AF707" s="358"/>
      <c r="AG707" s="358"/>
      <c r="AH707" s="358"/>
      <c r="AI707" s="358"/>
      <c r="AJ707" s="358"/>
      <c r="AK707" s="358"/>
      <c r="AO707" s="323" t="s">
        <v>912</v>
      </c>
      <c r="AP707" s="323" t="s">
        <v>743</v>
      </c>
      <c r="AQ707" s="323" t="s">
        <v>742</v>
      </c>
      <c r="AR707" s="327" t="s">
        <v>2370</v>
      </c>
      <c r="AS707" s="326" t="s">
        <v>1733</v>
      </c>
    </row>
    <row r="708" spans="1:45" ht="15" customHeight="1">
      <c r="A708" s="359"/>
      <c r="B708" s="359"/>
      <c r="C708" s="359"/>
      <c r="D708" s="359"/>
      <c r="E708" s="359"/>
      <c r="F708" s="359"/>
      <c r="G708" s="359"/>
      <c r="H708" s="359"/>
      <c r="I708" s="359"/>
      <c r="J708" s="359"/>
      <c r="K708" s="359"/>
      <c r="L708" s="359"/>
      <c r="M708" s="359"/>
      <c r="N708" s="359"/>
      <c r="O708" s="359"/>
      <c r="P708" s="359"/>
      <c r="Q708" s="359"/>
      <c r="R708" s="359"/>
      <c r="S708" s="359"/>
      <c r="T708" s="359"/>
      <c r="U708" s="359"/>
      <c r="V708" s="359"/>
      <c r="W708" s="359"/>
      <c r="X708" s="358"/>
      <c r="Y708" s="358"/>
      <c r="Z708" s="358"/>
      <c r="AA708" s="358"/>
      <c r="AB708" s="358"/>
      <c r="AC708" s="358"/>
      <c r="AD708" s="358"/>
      <c r="AE708" s="358"/>
      <c r="AF708" s="358"/>
      <c r="AG708" s="358"/>
      <c r="AH708" s="358"/>
      <c r="AI708" s="358"/>
      <c r="AJ708" s="358"/>
      <c r="AK708" s="358"/>
      <c r="AO708" s="323" t="s">
        <v>914</v>
      </c>
      <c r="AP708" s="323"/>
      <c r="AQ708" s="323"/>
      <c r="AR708" s="327" t="s">
        <v>2371</v>
      </c>
      <c r="AS708" s="326" t="s">
        <v>1733</v>
      </c>
    </row>
    <row r="709" spans="1:45" ht="15" customHeight="1">
      <c r="A709" s="359"/>
      <c r="B709" s="359"/>
      <c r="C709" s="359"/>
      <c r="D709" s="359"/>
      <c r="E709" s="359"/>
      <c r="F709" s="359"/>
      <c r="G709" s="359"/>
      <c r="H709" s="359"/>
      <c r="I709" s="359"/>
      <c r="J709" s="359"/>
      <c r="K709" s="359"/>
      <c r="L709" s="359"/>
      <c r="M709" s="359"/>
      <c r="N709" s="359"/>
      <c r="O709" s="359"/>
      <c r="P709" s="359"/>
      <c r="Q709" s="359"/>
      <c r="R709" s="359"/>
      <c r="S709" s="359"/>
      <c r="T709" s="359"/>
      <c r="U709" s="359"/>
      <c r="V709" s="359"/>
      <c r="W709" s="359"/>
      <c r="X709" s="358"/>
      <c r="Y709" s="358"/>
      <c r="Z709" s="358"/>
      <c r="AA709" s="358"/>
      <c r="AB709" s="358"/>
      <c r="AC709" s="358"/>
      <c r="AD709" s="358"/>
      <c r="AE709" s="358"/>
      <c r="AF709" s="358"/>
      <c r="AG709" s="358"/>
      <c r="AH709" s="358"/>
      <c r="AI709" s="358"/>
      <c r="AJ709" s="358"/>
      <c r="AK709" s="358"/>
      <c r="AO709" s="367" t="s">
        <v>1697</v>
      </c>
      <c r="AP709" s="367"/>
      <c r="AQ709" s="367"/>
      <c r="AR709" s="327" t="s">
        <v>2372</v>
      </c>
      <c r="AS709" s="326" t="s">
        <v>1733</v>
      </c>
    </row>
    <row r="710" spans="1:45" ht="15" customHeight="1">
      <c r="A710" s="359"/>
      <c r="B710" s="359"/>
      <c r="C710" s="359"/>
      <c r="D710" s="359"/>
      <c r="E710" s="359"/>
      <c r="F710" s="359"/>
      <c r="G710" s="359"/>
      <c r="H710" s="359"/>
      <c r="I710" s="359"/>
      <c r="J710" s="359"/>
      <c r="K710" s="359"/>
      <c r="L710" s="359"/>
      <c r="M710" s="359"/>
      <c r="N710" s="359"/>
      <c r="O710" s="359"/>
      <c r="P710" s="359"/>
      <c r="Q710" s="359"/>
      <c r="R710" s="359"/>
      <c r="S710" s="359"/>
      <c r="T710" s="359"/>
      <c r="U710" s="359"/>
      <c r="V710" s="359"/>
      <c r="W710" s="359"/>
      <c r="X710" s="358"/>
      <c r="Y710" s="358"/>
      <c r="Z710" s="358"/>
      <c r="AA710" s="358"/>
      <c r="AB710" s="358"/>
      <c r="AC710" s="358"/>
      <c r="AD710" s="358"/>
      <c r="AE710" s="358"/>
      <c r="AF710" s="358"/>
      <c r="AG710" s="358"/>
      <c r="AH710" s="358"/>
      <c r="AI710" s="358"/>
      <c r="AJ710" s="358"/>
      <c r="AK710" s="358"/>
      <c r="AO710" s="323" t="s">
        <v>928</v>
      </c>
      <c r="AP710" s="323"/>
      <c r="AQ710" s="323"/>
      <c r="AR710" s="327" t="s">
        <v>2373</v>
      </c>
      <c r="AS710" s="326" t="s">
        <v>1733</v>
      </c>
    </row>
    <row r="711" spans="1:45" ht="15" customHeight="1">
      <c r="A711" s="359"/>
      <c r="B711" s="359"/>
      <c r="C711" s="359"/>
      <c r="D711" s="359"/>
      <c r="E711" s="359"/>
      <c r="F711" s="359"/>
      <c r="G711" s="359"/>
      <c r="H711" s="359"/>
      <c r="I711" s="359"/>
      <c r="J711" s="359"/>
      <c r="K711" s="359"/>
      <c r="L711" s="359"/>
      <c r="M711" s="359"/>
      <c r="N711" s="359"/>
      <c r="O711" s="359"/>
      <c r="P711" s="359"/>
      <c r="Q711" s="359"/>
      <c r="R711" s="359"/>
      <c r="S711" s="359"/>
      <c r="T711" s="359"/>
      <c r="U711" s="359"/>
      <c r="V711" s="359"/>
      <c r="W711" s="359"/>
      <c r="X711" s="358"/>
      <c r="Y711" s="358"/>
      <c r="Z711" s="358"/>
      <c r="AA711" s="358"/>
      <c r="AB711" s="358"/>
      <c r="AC711" s="358"/>
      <c r="AD711" s="358"/>
      <c r="AE711" s="358"/>
      <c r="AF711" s="358"/>
      <c r="AG711" s="358"/>
      <c r="AH711" s="358"/>
      <c r="AI711" s="358"/>
      <c r="AJ711" s="358"/>
      <c r="AK711" s="358"/>
      <c r="AO711" s="323" t="s">
        <v>930</v>
      </c>
      <c r="AP711" s="323"/>
      <c r="AQ711" s="323"/>
      <c r="AR711" s="327" t="s">
        <v>2374</v>
      </c>
      <c r="AS711" s="326" t="s">
        <v>1739</v>
      </c>
    </row>
    <row r="712" spans="1:45" ht="15" customHeight="1">
      <c r="A712" s="359"/>
      <c r="B712" s="359"/>
      <c r="C712" s="359"/>
      <c r="D712" s="359"/>
      <c r="E712" s="359"/>
      <c r="F712" s="359"/>
      <c r="G712" s="359"/>
      <c r="H712" s="359"/>
      <c r="I712" s="359"/>
      <c r="J712" s="359"/>
      <c r="K712" s="359"/>
      <c r="L712" s="359"/>
      <c r="M712" s="359"/>
      <c r="N712" s="359"/>
      <c r="O712" s="359"/>
      <c r="P712" s="359"/>
      <c r="Q712" s="359"/>
      <c r="R712" s="359"/>
      <c r="S712" s="359"/>
      <c r="T712" s="359"/>
      <c r="U712" s="359"/>
      <c r="V712" s="359"/>
      <c r="W712" s="359"/>
      <c r="X712" s="358"/>
      <c r="Y712" s="358"/>
      <c r="Z712" s="358"/>
      <c r="AA712" s="358"/>
      <c r="AB712" s="358"/>
      <c r="AC712" s="358"/>
      <c r="AD712" s="358"/>
      <c r="AE712" s="358"/>
      <c r="AF712" s="358"/>
      <c r="AG712" s="358"/>
      <c r="AH712" s="358"/>
      <c r="AI712" s="358"/>
      <c r="AJ712" s="358"/>
      <c r="AK712" s="358"/>
      <c r="AO712" s="323" t="s">
        <v>1029</v>
      </c>
      <c r="AP712" s="323"/>
      <c r="AQ712" s="323"/>
      <c r="AR712" s="327" t="s">
        <v>2375</v>
      </c>
      <c r="AS712" s="326" t="s">
        <v>1733</v>
      </c>
    </row>
    <row r="713" spans="1:45" ht="15" customHeight="1">
      <c r="A713" s="359"/>
      <c r="B713" s="359"/>
      <c r="C713" s="359"/>
      <c r="D713" s="359"/>
      <c r="E713" s="359"/>
      <c r="F713" s="359"/>
      <c r="G713" s="359"/>
      <c r="H713" s="359"/>
      <c r="I713" s="359"/>
      <c r="J713" s="359"/>
      <c r="K713" s="359"/>
      <c r="L713" s="359"/>
      <c r="M713" s="359"/>
      <c r="N713" s="359"/>
      <c r="O713" s="359"/>
      <c r="P713" s="359"/>
      <c r="Q713" s="359"/>
      <c r="R713" s="359"/>
      <c r="S713" s="359"/>
      <c r="T713" s="359"/>
      <c r="U713" s="359"/>
      <c r="V713" s="359"/>
      <c r="W713" s="359"/>
      <c r="X713" s="358"/>
      <c r="Y713" s="358"/>
      <c r="Z713" s="358"/>
      <c r="AA713" s="358"/>
      <c r="AB713" s="358"/>
      <c r="AC713" s="358"/>
      <c r="AD713" s="358"/>
      <c r="AE713" s="358"/>
      <c r="AF713" s="358"/>
      <c r="AG713" s="358"/>
      <c r="AH713" s="358"/>
      <c r="AI713" s="358"/>
      <c r="AJ713" s="358"/>
      <c r="AK713" s="358"/>
      <c r="AO713" s="323" t="s">
        <v>1030</v>
      </c>
      <c r="AP713" s="323"/>
      <c r="AQ713" s="323"/>
      <c r="AR713" s="327" t="s">
        <v>2376</v>
      </c>
      <c r="AS713" s="326" t="s">
        <v>1733</v>
      </c>
    </row>
    <row r="714" spans="1:45" ht="15" customHeight="1">
      <c r="A714" s="359"/>
      <c r="B714" s="359"/>
      <c r="C714" s="359"/>
      <c r="D714" s="359"/>
      <c r="E714" s="359"/>
      <c r="F714" s="359"/>
      <c r="G714" s="359"/>
      <c r="H714" s="359"/>
      <c r="I714" s="359"/>
      <c r="J714" s="359"/>
      <c r="K714" s="359"/>
      <c r="L714" s="359"/>
      <c r="M714" s="359"/>
      <c r="N714" s="359"/>
      <c r="O714" s="359"/>
      <c r="P714" s="359"/>
      <c r="Q714" s="359"/>
      <c r="R714" s="359"/>
      <c r="S714" s="359"/>
      <c r="T714" s="359"/>
      <c r="U714" s="359"/>
      <c r="V714" s="359"/>
      <c r="W714" s="359"/>
      <c r="X714" s="358"/>
      <c r="Y714" s="358"/>
      <c r="Z714" s="358"/>
      <c r="AA714" s="358"/>
      <c r="AB714" s="358"/>
      <c r="AC714" s="358"/>
      <c r="AD714" s="358"/>
      <c r="AE714" s="358"/>
      <c r="AF714" s="358"/>
      <c r="AG714" s="358"/>
      <c r="AH714" s="358"/>
      <c r="AI714" s="358"/>
      <c r="AJ714" s="358"/>
      <c r="AK714" s="358"/>
      <c r="AO714" s="323" t="s">
        <v>936</v>
      </c>
      <c r="AP714" s="323"/>
      <c r="AQ714" s="323"/>
      <c r="AR714" s="327" t="s">
        <v>2377</v>
      </c>
      <c r="AS714" s="326" t="s">
        <v>1733</v>
      </c>
    </row>
    <row r="715" spans="1:45" ht="15" customHeight="1">
      <c r="A715" s="359"/>
      <c r="B715" s="359"/>
      <c r="C715" s="359"/>
      <c r="D715" s="359"/>
      <c r="E715" s="359"/>
      <c r="F715" s="359"/>
      <c r="G715" s="359"/>
      <c r="H715" s="359"/>
      <c r="I715" s="359"/>
      <c r="J715" s="359"/>
      <c r="K715" s="359"/>
      <c r="L715" s="359"/>
      <c r="M715" s="359"/>
      <c r="N715" s="359"/>
      <c r="O715" s="359"/>
      <c r="P715" s="359"/>
      <c r="Q715" s="359"/>
      <c r="R715" s="359"/>
      <c r="S715" s="359"/>
      <c r="T715" s="359"/>
      <c r="U715" s="359"/>
      <c r="V715" s="359"/>
      <c r="W715" s="359"/>
      <c r="X715" s="358"/>
      <c r="Y715" s="358"/>
      <c r="Z715" s="358"/>
      <c r="AA715" s="358"/>
      <c r="AB715" s="358"/>
      <c r="AC715" s="358"/>
      <c r="AD715" s="358"/>
      <c r="AE715" s="358"/>
      <c r="AF715" s="358"/>
      <c r="AG715" s="358"/>
      <c r="AH715" s="358"/>
      <c r="AI715" s="358"/>
      <c r="AJ715" s="358"/>
      <c r="AK715" s="358"/>
      <c r="AO715" s="323" t="s">
        <v>937</v>
      </c>
      <c r="AP715" s="323"/>
      <c r="AQ715" s="323"/>
      <c r="AR715" s="327" t="s">
        <v>2378</v>
      </c>
      <c r="AS715" s="326" t="s">
        <v>1733</v>
      </c>
    </row>
    <row r="716" spans="1:45" ht="15" customHeight="1">
      <c r="A716" s="359"/>
      <c r="B716" s="359"/>
      <c r="C716" s="359"/>
      <c r="D716" s="359"/>
      <c r="E716" s="359"/>
      <c r="F716" s="359"/>
      <c r="G716" s="359"/>
      <c r="H716" s="359"/>
      <c r="I716" s="359"/>
      <c r="J716" s="359"/>
      <c r="K716" s="359"/>
      <c r="L716" s="359"/>
      <c r="M716" s="359"/>
      <c r="N716" s="359"/>
      <c r="O716" s="359"/>
      <c r="P716" s="359"/>
      <c r="Q716" s="359"/>
      <c r="R716" s="359"/>
      <c r="S716" s="359"/>
      <c r="T716" s="359"/>
      <c r="U716" s="359"/>
      <c r="V716" s="359"/>
      <c r="W716" s="359"/>
      <c r="X716" s="358"/>
      <c r="Y716" s="358"/>
      <c r="Z716" s="358"/>
      <c r="AA716" s="358"/>
      <c r="AB716" s="358"/>
      <c r="AC716" s="358"/>
      <c r="AD716" s="358"/>
      <c r="AE716" s="358"/>
      <c r="AF716" s="358"/>
      <c r="AG716" s="358"/>
      <c r="AH716" s="358"/>
      <c r="AI716" s="358"/>
      <c r="AJ716" s="358"/>
      <c r="AK716" s="358"/>
      <c r="AO716" s="323" t="s">
        <v>938</v>
      </c>
      <c r="AP716" s="323"/>
      <c r="AQ716" s="323"/>
      <c r="AR716" s="327" t="s">
        <v>2379</v>
      </c>
      <c r="AS716" s="326" t="s">
        <v>1733</v>
      </c>
    </row>
    <row r="717" spans="1:45" ht="15" customHeight="1">
      <c r="A717" s="359"/>
      <c r="B717" s="359"/>
      <c r="C717" s="359"/>
      <c r="D717" s="359"/>
      <c r="E717" s="359"/>
      <c r="F717" s="359"/>
      <c r="G717" s="359"/>
      <c r="H717" s="359"/>
      <c r="I717" s="359"/>
      <c r="J717" s="359"/>
      <c r="K717" s="359"/>
      <c r="L717" s="359"/>
      <c r="M717" s="359"/>
      <c r="N717" s="359"/>
      <c r="O717" s="359"/>
      <c r="P717" s="359"/>
      <c r="Q717" s="359"/>
      <c r="R717" s="359"/>
      <c r="S717" s="359"/>
      <c r="T717" s="359"/>
      <c r="U717" s="359"/>
      <c r="V717" s="359"/>
      <c r="W717" s="359"/>
      <c r="X717" s="358"/>
      <c r="Y717" s="358"/>
      <c r="Z717" s="358"/>
      <c r="AA717" s="358"/>
      <c r="AB717" s="358"/>
      <c r="AC717" s="358"/>
      <c r="AD717" s="358"/>
      <c r="AE717" s="358"/>
      <c r="AF717" s="358"/>
      <c r="AG717" s="358"/>
      <c r="AH717" s="358"/>
      <c r="AI717" s="358"/>
      <c r="AJ717" s="358"/>
      <c r="AK717" s="358"/>
      <c r="AO717" s="323" t="s">
        <v>939</v>
      </c>
      <c r="AP717" s="323"/>
      <c r="AQ717" s="323"/>
      <c r="AR717" s="327" t="s">
        <v>2380</v>
      </c>
      <c r="AS717" s="326" t="s">
        <v>1733</v>
      </c>
    </row>
    <row r="718" spans="1:45" ht="15" customHeight="1">
      <c r="A718" s="359"/>
      <c r="B718" s="359"/>
      <c r="C718" s="359"/>
      <c r="D718" s="359"/>
      <c r="E718" s="359"/>
      <c r="F718" s="359"/>
      <c r="G718" s="359"/>
      <c r="H718" s="359"/>
      <c r="I718" s="359"/>
      <c r="J718" s="359"/>
      <c r="K718" s="359"/>
      <c r="L718" s="359"/>
      <c r="M718" s="359"/>
      <c r="N718" s="359"/>
      <c r="O718" s="359"/>
      <c r="P718" s="359"/>
      <c r="Q718" s="359"/>
      <c r="R718" s="359"/>
      <c r="S718" s="359"/>
      <c r="T718" s="359"/>
      <c r="U718" s="359"/>
      <c r="V718" s="359"/>
      <c r="W718" s="359"/>
      <c r="X718" s="358"/>
      <c r="Y718" s="358"/>
      <c r="Z718" s="358"/>
      <c r="AA718" s="358"/>
      <c r="AB718" s="358"/>
      <c r="AC718" s="358"/>
      <c r="AD718" s="358"/>
      <c r="AE718" s="358"/>
      <c r="AF718" s="358"/>
      <c r="AG718" s="358"/>
      <c r="AH718" s="358"/>
      <c r="AI718" s="358"/>
      <c r="AJ718" s="358"/>
      <c r="AK718" s="358"/>
      <c r="AO718" s="323" t="s">
        <v>1031</v>
      </c>
      <c r="AP718" s="323"/>
      <c r="AQ718" s="323"/>
      <c r="AR718" s="327" t="s">
        <v>2381</v>
      </c>
      <c r="AS718" s="326" t="s">
        <v>1733</v>
      </c>
    </row>
    <row r="719" spans="1:45" ht="15" customHeight="1">
      <c r="A719" s="359"/>
      <c r="B719" s="359"/>
      <c r="C719" s="359"/>
      <c r="D719" s="359"/>
      <c r="E719" s="359"/>
      <c r="F719" s="359"/>
      <c r="G719" s="359"/>
      <c r="H719" s="359"/>
      <c r="I719" s="359"/>
      <c r="J719" s="359"/>
      <c r="K719" s="359"/>
      <c r="L719" s="359"/>
      <c r="M719" s="359"/>
      <c r="N719" s="359"/>
      <c r="O719" s="359"/>
      <c r="P719" s="359"/>
      <c r="Q719" s="359"/>
      <c r="R719" s="359"/>
      <c r="S719" s="359"/>
      <c r="T719" s="359"/>
      <c r="U719" s="359"/>
      <c r="V719" s="359"/>
      <c r="W719" s="359"/>
      <c r="X719" s="358"/>
      <c r="Y719" s="358"/>
      <c r="Z719" s="358"/>
      <c r="AA719" s="358"/>
      <c r="AB719" s="358"/>
      <c r="AC719" s="358"/>
      <c r="AD719" s="358"/>
      <c r="AE719" s="358"/>
      <c r="AF719" s="358"/>
      <c r="AG719" s="358"/>
      <c r="AH719" s="358"/>
      <c r="AI719" s="358"/>
      <c r="AJ719" s="358"/>
      <c r="AK719" s="358"/>
      <c r="AO719" s="323" t="s">
        <v>940</v>
      </c>
      <c r="AP719" s="323"/>
      <c r="AQ719" s="323"/>
      <c r="AR719" s="327" t="s">
        <v>2382</v>
      </c>
      <c r="AS719" s="326" t="s">
        <v>1733</v>
      </c>
    </row>
    <row r="720" spans="1:45" ht="15" customHeight="1">
      <c r="A720" s="359"/>
      <c r="B720" s="359"/>
      <c r="C720" s="359"/>
      <c r="D720" s="359"/>
      <c r="E720" s="359"/>
      <c r="F720" s="359"/>
      <c r="G720" s="359"/>
      <c r="H720" s="359"/>
      <c r="I720" s="359"/>
      <c r="J720" s="359"/>
      <c r="K720" s="359"/>
      <c r="L720" s="359"/>
      <c r="M720" s="359"/>
      <c r="N720" s="359"/>
      <c r="O720" s="359"/>
      <c r="P720" s="359"/>
      <c r="Q720" s="359"/>
      <c r="R720" s="359"/>
      <c r="S720" s="359"/>
      <c r="T720" s="359"/>
      <c r="U720" s="359"/>
      <c r="V720" s="359"/>
      <c r="W720" s="359"/>
      <c r="X720" s="358"/>
      <c r="Y720" s="358"/>
      <c r="Z720" s="358"/>
      <c r="AA720" s="358"/>
      <c r="AB720" s="358"/>
      <c r="AC720" s="358"/>
      <c r="AD720" s="358"/>
      <c r="AE720" s="358"/>
      <c r="AF720" s="358"/>
      <c r="AG720" s="358"/>
      <c r="AH720" s="358"/>
      <c r="AI720" s="358"/>
      <c r="AJ720" s="358"/>
      <c r="AK720" s="358"/>
      <c r="AO720" s="323" t="s">
        <v>1032</v>
      </c>
      <c r="AP720" s="323"/>
      <c r="AQ720" s="323"/>
      <c r="AR720" s="327" t="s">
        <v>2383</v>
      </c>
      <c r="AS720" s="326" t="s">
        <v>1733</v>
      </c>
    </row>
    <row r="721" spans="1:45" ht="15" customHeight="1">
      <c r="A721" s="359"/>
      <c r="B721" s="359"/>
      <c r="C721" s="359"/>
      <c r="D721" s="359"/>
      <c r="E721" s="359"/>
      <c r="F721" s="359"/>
      <c r="G721" s="359"/>
      <c r="H721" s="359"/>
      <c r="I721" s="359"/>
      <c r="J721" s="359"/>
      <c r="K721" s="359"/>
      <c r="L721" s="359"/>
      <c r="M721" s="359"/>
      <c r="N721" s="359"/>
      <c r="O721" s="359"/>
      <c r="P721" s="359"/>
      <c r="Q721" s="359"/>
      <c r="R721" s="359"/>
      <c r="S721" s="359"/>
      <c r="T721" s="359"/>
      <c r="U721" s="359"/>
      <c r="V721" s="359"/>
      <c r="W721" s="359"/>
      <c r="X721" s="358"/>
      <c r="Y721" s="358"/>
      <c r="Z721" s="358"/>
      <c r="AA721" s="358"/>
      <c r="AB721" s="358"/>
      <c r="AC721" s="358"/>
      <c r="AD721" s="358"/>
      <c r="AE721" s="358"/>
      <c r="AF721" s="358"/>
      <c r="AG721" s="358"/>
      <c r="AH721" s="358"/>
      <c r="AI721" s="358"/>
      <c r="AJ721" s="358"/>
      <c r="AK721" s="358"/>
      <c r="AO721" s="323" t="s">
        <v>944</v>
      </c>
      <c r="AP721" s="323"/>
      <c r="AQ721" s="323"/>
      <c r="AR721" s="327" t="s">
        <v>2384</v>
      </c>
      <c r="AS721" s="326" t="s">
        <v>1733</v>
      </c>
    </row>
    <row r="722" spans="1:45" ht="15" customHeight="1">
      <c r="A722" s="359"/>
      <c r="B722" s="359"/>
      <c r="C722" s="359"/>
      <c r="D722" s="359"/>
      <c r="E722" s="359"/>
      <c r="F722" s="359"/>
      <c r="G722" s="359"/>
      <c r="H722" s="359"/>
      <c r="I722" s="359"/>
      <c r="J722" s="359"/>
      <c r="K722" s="359"/>
      <c r="L722" s="359"/>
      <c r="M722" s="359"/>
      <c r="N722" s="359"/>
      <c r="O722" s="359"/>
      <c r="P722" s="359"/>
      <c r="Q722" s="359"/>
      <c r="R722" s="359"/>
      <c r="S722" s="359"/>
      <c r="T722" s="359"/>
      <c r="U722" s="359"/>
      <c r="V722" s="359"/>
      <c r="W722" s="359"/>
      <c r="X722" s="358"/>
      <c r="Y722" s="358"/>
      <c r="Z722" s="358"/>
      <c r="AA722" s="358"/>
      <c r="AB722" s="358"/>
      <c r="AC722" s="358"/>
      <c r="AD722" s="358"/>
      <c r="AE722" s="358"/>
      <c r="AF722" s="358"/>
      <c r="AG722" s="358"/>
      <c r="AH722" s="358"/>
      <c r="AI722" s="358"/>
      <c r="AJ722" s="358"/>
      <c r="AK722" s="358"/>
      <c r="AO722" s="323" t="s">
        <v>949</v>
      </c>
      <c r="AP722" s="323"/>
      <c r="AQ722" s="323"/>
      <c r="AR722" s="327" t="s">
        <v>2385</v>
      </c>
      <c r="AS722" s="326" t="s">
        <v>1733</v>
      </c>
    </row>
    <row r="723" spans="1:45" ht="15" customHeight="1">
      <c r="A723" s="359"/>
      <c r="B723" s="359"/>
      <c r="C723" s="359"/>
      <c r="D723" s="359"/>
      <c r="E723" s="359"/>
      <c r="F723" s="359"/>
      <c r="G723" s="359"/>
      <c r="H723" s="359"/>
      <c r="I723" s="359"/>
      <c r="J723" s="359"/>
      <c r="K723" s="359"/>
      <c r="L723" s="359"/>
      <c r="M723" s="359"/>
      <c r="N723" s="359"/>
      <c r="O723" s="359"/>
      <c r="P723" s="359"/>
      <c r="Q723" s="359"/>
      <c r="R723" s="359"/>
      <c r="S723" s="359"/>
      <c r="T723" s="359"/>
      <c r="U723" s="359"/>
      <c r="V723" s="359"/>
      <c r="W723" s="359"/>
      <c r="X723" s="358"/>
      <c r="Y723" s="358"/>
      <c r="Z723" s="358"/>
      <c r="AA723" s="358"/>
      <c r="AB723" s="358"/>
      <c r="AC723" s="358"/>
      <c r="AD723" s="358"/>
      <c r="AE723" s="358"/>
      <c r="AF723" s="358"/>
      <c r="AG723" s="358"/>
      <c r="AH723" s="358"/>
      <c r="AI723" s="358"/>
      <c r="AJ723" s="358"/>
      <c r="AK723" s="358"/>
      <c r="AO723" s="323" t="s">
        <v>1034</v>
      </c>
      <c r="AP723" s="323"/>
      <c r="AQ723" s="323"/>
      <c r="AR723" s="327" t="s">
        <v>2386</v>
      </c>
      <c r="AS723" s="326" t="s">
        <v>1733</v>
      </c>
    </row>
    <row r="724" spans="1:45" ht="15" customHeight="1">
      <c r="A724" s="359"/>
      <c r="B724" s="359"/>
      <c r="C724" s="359"/>
      <c r="D724" s="359"/>
      <c r="E724" s="359"/>
      <c r="F724" s="359"/>
      <c r="G724" s="359"/>
      <c r="H724" s="359"/>
      <c r="I724" s="359"/>
      <c r="J724" s="359"/>
      <c r="K724" s="359"/>
      <c r="L724" s="359"/>
      <c r="M724" s="359"/>
      <c r="N724" s="359"/>
      <c r="O724" s="359"/>
      <c r="P724" s="359"/>
      <c r="Q724" s="359"/>
      <c r="R724" s="359"/>
      <c r="S724" s="359"/>
      <c r="T724" s="359"/>
      <c r="U724" s="359"/>
      <c r="V724" s="359"/>
      <c r="W724" s="359"/>
      <c r="X724" s="358"/>
      <c r="Y724" s="358"/>
      <c r="Z724" s="358"/>
      <c r="AA724" s="358"/>
      <c r="AB724" s="358"/>
      <c r="AC724" s="358"/>
      <c r="AD724" s="358"/>
      <c r="AE724" s="358"/>
      <c r="AF724" s="358"/>
      <c r="AG724" s="358"/>
      <c r="AH724" s="358"/>
      <c r="AI724" s="358"/>
      <c r="AJ724" s="358"/>
      <c r="AK724" s="358"/>
      <c r="AO724" s="323" t="s">
        <v>1035</v>
      </c>
      <c r="AP724" s="323"/>
      <c r="AQ724" s="323"/>
      <c r="AR724" s="327" t="s">
        <v>2387</v>
      </c>
      <c r="AS724" s="326" t="s">
        <v>1733</v>
      </c>
    </row>
    <row r="725" spans="1:45" ht="15" customHeight="1">
      <c r="A725" s="359"/>
      <c r="B725" s="359"/>
      <c r="C725" s="359"/>
      <c r="D725" s="359"/>
      <c r="E725" s="359"/>
      <c r="F725" s="359"/>
      <c r="G725" s="359"/>
      <c r="H725" s="359"/>
      <c r="I725" s="359"/>
      <c r="J725" s="359"/>
      <c r="K725" s="359"/>
      <c r="L725" s="359"/>
      <c r="M725" s="359"/>
      <c r="N725" s="359"/>
      <c r="O725" s="359"/>
      <c r="P725" s="359"/>
      <c r="Q725" s="359"/>
      <c r="R725" s="359"/>
      <c r="S725" s="359"/>
      <c r="T725" s="359"/>
      <c r="U725" s="359"/>
      <c r="V725" s="359"/>
      <c r="W725" s="359"/>
      <c r="X725" s="358"/>
      <c r="Y725" s="358"/>
      <c r="Z725" s="358"/>
      <c r="AA725" s="358"/>
      <c r="AB725" s="358"/>
      <c r="AC725" s="358"/>
      <c r="AD725" s="358"/>
      <c r="AE725" s="358"/>
      <c r="AF725" s="358"/>
      <c r="AG725" s="358"/>
      <c r="AH725" s="358"/>
      <c r="AI725" s="358"/>
      <c r="AJ725" s="358"/>
      <c r="AK725" s="358"/>
      <c r="AO725" s="323" t="s">
        <v>950</v>
      </c>
      <c r="AP725" s="323"/>
      <c r="AQ725" s="323"/>
      <c r="AR725" s="327" t="s">
        <v>2388</v>
      </c>
      <c r="AS725" s="326" t="s">
        <v>1733</v>
      </c>
    </row>
    <row r="726" spans="1:45" ht="15" customHeight="1">
      <c r="A726" s="359"/>
      <c r="B726" s="359"/>
      <c r="C726" s="359"/>
      <c r="D726" s="359"/>
      <c r="E726" s="359"/>
      <c r="F726" s="359"/>
      <c r="G726" s="359"/>
      <c r="H726" s="359"/>
      <c r="I726" s="359"/>
      <c r="J726" s="359"/>
      <c r="K726" s="359"/>
      <c r="L726" s="359"/>
      <c r="M726" s="359"/>
      <c r="N726" s="359"/>
      <c r="O726" s="359"/>
      <c r="P726" s="359"/>
      <c r="Q726" s="359"/>
      <c r="R726" s="359"/>
      <c r="S726" s="359"/>
      <c r="T726" s="359"/>
      <c r="U726" s="359"/>
      <c r="V726" s="359"/>
      <c r="W726" s="359"/>
      <c r="X726" s="358"/>
      <c r="Y726" s="358"/>
      <c r="Z726" s="358"/>
      <c r="AA726" s="358"/>
      <c r="AB726" s="358"/>
      <c r="AC726" s="358"/>
      <c r="AD726" s="358"/>
      <c r="AE726" s="358"/>
      <c r="AF726" s="358"/>
      <c r="AG726" s="358"/>
      <c r="AH726" s="358"/>
      <c r="AI726" s="358"/>
      <c r="AJ726" s="358"/>
      <c r="AK726" s="358"/>
      <c r="AO726" s="323" t="s">
        <v>1036</v>
      </c>
      <c r="AP726" s="323"/>
      <c r="AQ726" s="323"/>
      <c r="AR726" s="327" t="s">
        <v>2389</v>
      </c>
      <c r="AS726" s="326" t="s">
        <v>1733</v>
      </c>
    </row>
    <row r="727" spans="1:45" ht="15" customHeight="1">
      <c r="A727" s="359"/>
      <c r="B727" s="359"/>
      <c r="C727" s="359"/>
      <c r="D727" s="359"/>
      <c r="E727" s="359"/>
      <c r="F727" s="359"/>
      <c r="G727" s="359"/>
      <c r="H727" s="359"/>
      <c r="I727" s="359"/>
      <c r="J727" s="359"/>
      <c r="K727" s="359"/>
      <c r="L727" s="359"/>
      <c r="M727" s="359"/>
      <c r="N727" s="359"/>
      <c r="O727" s="359"/>
      <c r="P727" s="359"/>
      <c r="Q727" s="359"/>
      <c r="R727" s="359"/>
      <c r="S727" s="359"/>
      <c r="T727" s="359"/>
      <c r="U727" s="359"/>
      <c r="V727" s="359"/>
      <c r="W727" s="359"/>
      <c r="X727" s="358"/>
      <c r="Y727" s="358"/>
      <c r="Z727" s="358"/>
      <c r="AA727" s="358"/>
      <c r="AB727" s="358"/>
      <c r="AC727" s="358"/>
      <c r="AD727" s="358"/>
      <c r="AE727" s="358"/>
      <c r="AF727" s="358"/>
      <c r="AG727" s="358"/>
      <c r="AH727" s="358"/>
      <c r="AI727" s="358"/>
      <c r="AJ727" s="358"/>
      <c r="AK727" s="358"/>
      <c r="AO727" s="323" t="s">
        <v>951</v>
      </c>
      <c r="AP727" s="323"/>
      <c r="AQ727" s="323"/>
      <c r="AR727" s="327" t="s">
        <v>2390</v>
      </c>
      <c r="AS727" s="326" t="s">
        <v>1733</v>
      </c>
    </row>
    <row r="728" spans="1:45" ht="15" customHeight="1">
      <c r="A728" s="359"/>
      <c r="B728" s="359"/>
      <c r="C728" s="359"/>
      <c r="D728" s="359"/>
      <c r="E728" s="359"/>
      <c r="F728" s="359"/>
      <c r="G728" s="359"/>
      <c r="H728" s="359"/>
      <c r="I728" s="359"/>
      <c r="J728" s="359"/>
      <c r="K728" s="359"/>
      <c r="L728" s="359"/>
      <c r="M728" s="359"/>
      <c r="N728" s="359"/>
      <c r="O728" s="359"/>
      <c r="P728" s="359"/>
      <c r="Q728" s="359"/>
      <c r="R728" s="359"/>
      <c r="S728" s="359"/>
      <c r="T728" s="359"/>
      <c r="U728" s="359"/>
      <c r="V728" s="359"/>
      <c r="W728" s="359"/>
      <c r="X728" s="358"/>
      <c r="Y728" s="358"/>
      <c r="Z728" s="358"/>
      <c r="AA728" s="358"/>
      <c r="AB728" s="358"/>
      <c r="AC728" s="358"/>
      <c r="AD728" s="358"/>
      <c r="AE728" s="358"/>
      <c r="AF728" s="358"/>
      <c r="AG728" s="358"/>
      <c r="AH728" s="358"/>
      <c r="AI728" s="358"/>
      <c r="AJ728" s="358"/>
      <c r="AK728" s="358"/>
      <c r="AO728" s="323" t="s">
        <v>952</v>
      </c>
      <c r="AP728" s="323"/>
      <c r="AQ728" s="323"/>
      <c r="AR728" s="327" t="s">
        <v>2391</v>
      </c>
      <c r="AS728" s="326" t="s">
        <v>1733</v>
      </c>
    </row>
    <row r="729" spans="1:45" ht="15" customHeight="1">
      <c r="A729" s="359"/>
      <c r="B729" s="359"/>
      <c r="C729" s="359"/>
      <c r="D729" s="359"/>
      <c r="E729" s="359"/>
      <c r="F729" s="359"/>
      <c r="G729" s="359"/>
      <c r="H729" s="359"/>
      <c r="I729" s="359"/>
      <c r="J729" s="359"/>
      <c r="K729" s="359"/>
      <c r="L729" s="359"/>
      <c r="M729" s="359"/>
      <c r="N729" s="359"/>
      <c r="O729" s="359"/>
      <c r="P729" s="359"/>
      <c r="Q729" s="359"/>
      <c r="R729" s="359"/>
      <c r="S729" s="359"/>
      <c r="T729" s="359"/>
      <c r="U729" s="359"/>
      <c r="V729" s="359"/>
      <c r="W729" s="359"/>
      <c r="X729" s="358"/>
      <c r="Y729" s="358"/>
      <c r="Z729" s="358"/>
      <c r="AA729" s="358"/>
      <c r="AB729" s="358"/>
      <c r="AC729" s="358"/>
      <c r="AD729" s="358"/>
      <c r="AE729" s="358"/>
      <c r="AF729" s="358"/>
      <c r="AG729" s="358"/>
      <c r="AH729" s="358"/>
      <c r="AI729" s="358"/>
      <c r="AJ729" s="358"/>
      <c r="AK729" s="358"/>
      <c r="AO729" s="323" t="s">
        <v>953</v>
      </c>
      <c r="AP729" s="323"/>
      <c r="AQ729" s="323"/>
      <c r="AR729" s="327" t="s">
        <v>2392</v>
      </c>
      <c r="AS729" s="326" t="s">
        <v>1733</v>
      </c>
    </row>
    <row r="730" spans="1:45" ht="15" customHeight="1">
      <c r="A730" s="359"/>
      <c r="B730" s="359"/>
      <c r="C730" s="359"/>
      <c r="D730" s="359"/>
      <c r="E730" s="359"/>
      <c r="F730" s="359"/>
      <c r="G730" s="359"/>
      <c r="H730" s="359"/>
      <c r="I730" s="359"/>
      <c r="J730" s="359"/>
      <c r="K730" s="359"/>
      <c r="L730" s="359"/>
      <c r="M730" s="359"/>
      <c r="N730" s="359"/>
      <c r="O730" s="359"/>
      <c r="P730" s="359"/>
      <c r="Q730" s="359"/>
      <c r="R730" s="359"/>
      <c r="S730" s="359"/>
      <c r="T730" s="359"/>
      <c r="U730" s="359"/>
      <c r="V730" s="359"/>
      <c r="W730" s="359"/>
      <c r="X730" s="358"/>
      <c r="Y730" s="358"/>
      <c r="Z730" s="358"/>
      <c r="AA730" s="358"/>
      <c r="AB730" s="358"/>
      <c r="AC730" s="358"/>
      <c r="AD730" s="358"/>
      <c r="AE730" s="358"/>
      <c r="AF730" s="358"/>
      <c r="AG730" s="358"/>
      <c r="AH730" s="358"/>
      <c r="AI730" s="358"/>
      <c r="AJ730" s="358"/>
      <c r="AK730" s="358"/>
      <c r="AO730" s="323" t="s">
        <v>954</v>
      </c>
      <c r="AP730" s="323"/>
      <c r="AQ730" s="323"/>
      <c r="AR730" s="327" t="s">
        <v>981</v>
      </c>
      <c r="AS730" s="326" t="s">
        <v>2335</v>
      </c>
    </row>
    <row r="731" spans="1:45" ht="15" customHeight="1">
      <c r="A731" s="359"/>
      <c r="B731" s="359"/>
      <c r="C731" s="359"/>
      <c r="D731" s="359"/>
      <c r="E731" s="359"/>
      <c r="F731" s="359"/>
      <c r="G731" s="359"/>
      <c r="H731" s="359"/>
      <c r="I731" s="359"/>
      <c r="J731" s="359"/>
      <c r="K731" s="359"/>
      <c r="L731" s="359"/>
      <c r="M731" s="359"/>
      <c r="N731" s="359"/>
      <c r="O731" s="359"/>
      <c r="P731" s="359"/>
      <c r="Q731" s="359"/>
      <c r="R731" s="359"/>
      <c r="S731" s="359"/>
      <c r="T731" s="359"/>
      <c r="U731" s="359"/>
      <c r="V731" s="359"/>
      <c r="W731" s="359"/>
      <c r="X731" s="358"/>
      <c r="Y731" s="358"/>
      <c r="Z731" s="358"/>
      <c r="AA731" s="358"/>
      <c r="AB731" s="358"/>
      <c r="AC731" s="358"/>
      <c r="AD731" s="358"/>
      <c r="AE731" s="358"/>
      <c r="AF731" s="358"/>
      <c r="AG731" s="358"/>
      <c r="AH731" s="358"/>
      <c r="AI731" s="358"/>
      <c r="AJ731" s="358"/>
      <c r="AK731" s="358"/>
      <c r="AO731" s="323" t="s">
        <v>955</v>
      </c>
      <c r="AP731" s="323"/>
      <c r="AQ731" s="323"/>
      <c r="AR731" s="327" t="s">
        <v>2393</v>
      </c>
      <c r="AS731" s="326" t="s">
        <v>1739</v>
      </c>
    </row>
    <row r="732" spans="1:45" ht="15" customHeight="1">
      <c r="A732" s="359"/>
      <c r="B732" s="359"/>
      <c r="C732" s="359"/>
      <c r="D732" s="359"/>
      <c r="E732" s="359"/>
      <c r="F732" s="359"/>
      <c r="G732" s="359"/>
      <c r="H732" s="359"/>
      <c r="I732" s="359"/>
      <c r="J732" s="359"/>
      <c r="K732" s="359"/>
      <c r="L732" s="359"/>
      <c r="M732" s="359"/>
      <c r="N732" s="359"/>
      <c r="O732" s="359"/>
      <c r="P732" s="359"/>
      <c r="Q732" s="359"/>
      <c r="R732" s="359"/>
      <c r="S732" s="359"/>
      <c r="T732" s="359"/>
      <c r="U732" s="359"/>
      <c r="V732" s="359"/>
      <c r="W732" s="359"/>
      <c r="X732" s="358"/>
      <c r="Y732" s="358"/>
      <c r="Z732" s="358"/>
      <c r="AA732" s="358"/>
      <c r="AB732" s="358"/>
      <c r="AC732" s="358"/>
      <c r="AD732" s="358"/>
      <c r="AE732" s="358"/>
      <c r="AF732" s="358"/>
      <c r="AG732" s="358"/>
      <c r="AH732" s="358"/>
      <c r="AI732" s="358"/>
      <c r="AJ732" s="358"/>
      <c r="AK732" s="358"/>
      <c r="AO732" s="323" t="s">
        <v>1037</v>
      </c>
      <c r="AP732" s="323"/>
      <c r="AQ732" s="323"/>
      <c r="AR732" s="327" t="s">
        <v>2394</v>
      </c>
      <c r="AS732" s="326" t="s">
        <v>1739</v>
      </c>
    </row>
    <row r="733" spans="1:45" ht="15" customHeight="1">
      <c r="A733" s="359"/>
      <c r="B733" s="359"/>
      <c r="C733" s="359"/>
      <c r="D733" s="359"/>
      <c r="E733" s="359"/>
      <c r="F733" s="359"/>
      <c r="G733" s="359"/>
      <c r="H733" s="359"/>
      <c r="I733" s="359"/>
      <c r="J733" s="359"/>
      <c r="K733" s="359"/>
      <c r="L733" s="359"/>
      <c r="M733" s="359"/>
      <c r="N733" s="359"/>
      <c r="O733" s="359"/>
      <c r="P733" s="359"/>
      <c r="Q733" s="359"/>
      <c r="R733" s="359"/>
      <c r="S733" s="359"/>
      <c r="T733" s="359"/>
      <c r="U733" s="359"/>
      <c r="V733" s="359"/>
      <c r="W733" s="359"/>
      <c r="X733" s="358"/>
      <c r="Y733" s="358"/>
      <c r="Z733" s="358"/>
      <c r="AA733" s="358"/>
      <c r="AB733" s="358"/>
      <c r="AC733" s="358"/>
      <c r="AD733" s="358"/>
      <c r="AE733" s="358"/>
      <c r="AF733" s="358"/>
      <c r="AG733" s="358"/>
      <c r="AH733" s="358"/>
      <c r="AI733" s="358"/>
      <c r="AJ733" s="358"/>
      <c r="AK733" s="358"/>
      <c r="AO733" s="323" t="s">
        <v>956</v>
      </c>
      <c r="AP733" s="323"/>
      <c r="AQ733" s="323"/>
      <c r="AR733" s="327" t="s">
        <v>2395</v>
      </c>
      <c r="AS733" s="326" t="s">
        <v>1739</v>
      </c>
    </row>
    <row r="734" spans="1:45" ht="15" customHeight="1">
      <c r="A734" s="359"/>
      <c r="B734" s="359"/>
      <c r="C734" s="359"/>
      <c r="D734" s="359"/>
      <c r="E734" s="359"/>
      <c r="F734" s="359"/>
      <c r="G734" s="359"/>
      <c r="H734" s="359"/>
      <c r="I734" s="359"/>
      <c r="J734" s="359"/>
      <c r="K734" s="359"/>
      <c r="L734" s="359"/>
      <c r="M734" s="359"/>
      <c r="N734" s="359"/>
      <c r="O734" s="359"/>
      <c r="P734" s="359"/>
      <c r="Q734" s="359"/>
      <c r="R734" s="359"/>
      <c r="S734" s="359"/>
      <c r="T734" s="359"/>
      <c r="U734" s="359"/>
      <c r="V734" s="359"/>
      <c r="W734" s="359"/>
      <c r="X734" s="358"/>
      <c r="Y734" s="358"/>
      <c r="Z734" s="358"/>
      <c r="AA734" s="358"/>
      <c r="AB734" s="358"/>
      <c r="AC734" s="358"/>
      <c r="AD734" s="358"/>
      <c r="AE734" s="358"/>
      <c r="AF734" s="358"/>
      <c r="AG734" s="358"/>
      <c r="AH734" s="358"/>
      <c r="AI734" s="358"/>
      <c r="AJ734" s="358"/>
      <c r="AK734" s="358"/>
      <c r="AO734" s="323" t="s">
        <v>957</v>
      </c>
      <c r="AP734" s="323"/>
      <c r="AQ734" s="323"/>
      <c r="AR734" s="327" t="s">
        <v>2396</v>
      </c>
      <c r="AS734" s="326" t="s">
        <v>1739</v>
      </c>
    </row>
    <row r="735" spans="1:45" ht="15" customHeight="1">
      <c r="A735" s="359"/>
      <c r="B735" s="359"/>
      <c r="C735" s="359"/>
      <c r="D735" s="359"/>
      <c r="E735" s="359"/>
      <c r="F735" s="359"/>
      <c r="G735" s="359"/>
      <c r="H735" s="359"/>
      <c r="I735" s="359"/>
      <c r="J735" s="359"/>
      <c r="K735" s="359"/>
      <c r="L735" s="359"/>
      <c r="M735" s="359"/>
      <c r="N735" s="359"/>
      <c r="O735" s="359"/>
      <c r="P735" s="359"/>
      <c r="Q735" s="359"/>
      <c r="R735" s="359"/>
      <c r="S735" s="359"/>
      <c r="T735" s="359"/>
      <c r="U735" s="359"/>
      <c r="V735" s="359"/>
      <c r="W735" s="359"/>
      <c r="X735" s="358"/>
      <c r="Y735" s="358"/>
      <c r="Z735" s="358"/>
      <c r="AA735" s="358"/>
      <c r="AB735" s="358"/>
      <c r="AC735" s="358"/>
      <c r="AD735" s="358"/>
      <c r="AE735" s="358"/>
      <c r="AF735" s="358"/>
      <c r="AG735" s="358"/>
      <c r="AH735" s="358"/>
      <c r="AI735" s="358"/>
      <c r="AJ735" s="358"/>
      <c r="AK735" s="358"/>
      <c r="AO735" s="323" t="s">
        <v>958</v>
      </c>
      <c r="AP735" s="323"/>
      <c r="AQ735" s="323"/>
      <c r="AR735" s="327" t="s">
        <v>2397</v>
      </c>
      <c r="AS735" s="326" t="s">
        <v>1739</v>
      </c>
    </row>
    <row r="736" spans="1:45" ht="15" customHeight="1">
      <c r="A736" s="359"/>
      <c r="B736" s="359"/>
      <c r="C736" s="359"/>
      <c r="D736" s="359"/>
      <c r="E736" s="359"/>
      <c r="F736" s="359"/>
      <c r="G736" s="359"/>
      <c r="H736" s="359"/>
      <c r="I736" s="359"/>
      <c r="J736" s="359"/>
      <c r="K736" s="359"/>
      <c r="L736" s="359"/>
      <c r="M736" s="359"/>
      <c r="N736" s="359"/>
      <c r="O736" s="359"/>
      <c r="P736" s="359"/>
      <c r="Q736" s="359"/>
      <c r="R736" s="359"/>
      <c r="S736" s="359"/>
      <c r="T736" s="359"/>
      <c r="U736" s="359"/>
      <c r="V736" s="359"/>
      <c r="W736" s="359"/>
      <c r="X736" s="358"/>
      <c r="Y736" s="358"/>
      <c r="Z736" s="358"/>
      <c r="AA736" s="358"/>
      <c r="AB736" s="358"/>
      <c r="AC736" s="358"/>
      <c r="AD736" s="358"/>
      <c r="AE736" s="358"/>
      <c r="AF736" s="358"/>
      <c r="AG736" s="358"/>
      <c r="AH736" s="358"/>
      <c r="AI736" s="358"/>
      <c r="AJ736" s="358"/>
      <c r="AK736" s="358"/>
      <c r="AO736" s="323" t="s">
        <v>1038</v>
      </c>
      <c r="AP736" s="323"/>
      <c r="AQ736" s="323"/>
      <c r="AR736" s="327" t="s">
        <v>2398</v>
      </c>
      <c r="AS736" s="326" t="s">
        <v>1739</v>
      </c>
    </row>
    <row r="737" spans="1:45" ht="15" customHeight="1">
      <c r="A737" s="359"/>
      <c r="B737" s="359"/>
      <c r="C737" s="359"/>
      <c r="D737" s="359"/>
      <c r="E737" s="359"/>
      <c r="F737" s="359"/>
      <c r="G737" s="359"/>
      <c r="H737" s="359"/>
      <c r="I737" s="359"/>
      <c r="J737" s="359"/>
      <c r="K737" s="359"/>
      <c r="L737" s="359"/>
      <c r="M737" s="359"/>
      <c r="N737" s="359"/>
      <c r="O737" s="359"/>
      <c r="P737" s="359"/>
      <c r="Q737" s="359"/>
      <c r="R737" s="359"/>
      <c r="S737" s="359"/>
      <c r="T737" s="359"/>
      <c r="U737" s="359"/>
      <c r="V737" s="359"/>
      <c r="W737" s="359"/>
      <c r="X737" s="358"/>
      <c r="Y737" s="358"/>
      <c r="Z737" s="358"/>
      <c r="AA737" s="358"/>
      <c r="AB737" s="358"/>
      <c r="AC737" s="358"/>
      <c r="AD737" s="358"/>
      <c r="AE737" s="358"/>
      <c r="AF737" s="358"/>
      <c r="AG737" s="358"/>
      <c r="AH737" s="358"/>
      <c r="AI737" s="358"/>
      <c r="AJ737" s="358"/>
      <c r="AK737" s="358"/>
      <c r="AO737" s="323" t="s">
        <v>959</v>
      </c>
      <c r="AP737" s="323"/>
      <c r="AQ737" s="323"/>
      <c r="AR737" s="327" t="s">
        <v>2399</v>
      </c>
      <c r="AS737" s="326" t="s">
        <v>1733</v>
      </c>
    </row>
    <row r="738" spans="1:45" ht="15" customHeight="1">
      <c r="A738" s="359"/>
      <c r="B738" s="359"/>
      <c r="C738" s="359"/>
      <c r="D738" s="359"/>
      <c r="E738" s="359"/>
      <c r="F738" s="359"/>
      <c r="G738" s="359"/>
      <c r="H738" s="359"/>
      <c r="I738" s="359"/>
      <c r="J738" s="359"/>
      <c r="K738" s="359"/>
      <c r="L738" s="359"/>
      <c r="M738" s="359"/>
      <c r="N738" s="359"/>
      <c r="O738" s="359"/>
      <c r="P738" s="359"/>
      <c r="Q738" s="359"/>
      <c r="R738" s="359"/>
      <c r="S738" s="359"/>
      <c r="T738" s="359"/>
      <c r="U738" s="359"/>
      <c r="V738" s="359"/>
      <c r="W738" s="359"/>
      <c r="X738" s="358"/>
      <c r="Y738" s="358"/>
      <c r="Z738" s="358"/>
      <c r="AA738" s="358"/>
      <c r="AB738" s="358"/>
      <c r="AC738" s="358"/>
      <c r="AD738" s="358"/>
      <c r="AE738" s="358"/>
      <c r="AF738" s="358"/>
      <c r="AG738" s="358"/>
      <c r="AH738" s="358"/>
      <c r="AI738" s="358"/>
      <c r="AJ738" s="358"/>
      <c r="AK738" s="358"/>
      <c r="AO738" s="323" t="s">
        <v>963</v>
      </c>
      <c r="AP738" s="323"/>
      <c r="AQ738" s="323"/>
      <c r="AR738" s="327" t="s">
        <v>982</v>
      </c>
      <c r="AS738" s="326" t="s">
        <v>1876</v>
      </c>
    </row>
    <row r="739" spans="1:45" ht="15" customHeight="1">
      <c r="A739" s="359"/>
      <c r="B739" s="359"/>
      <c r="C739" s="359"/>
      <c r="D739" s="359"/>
      <c r="E739" s="359"/>
      <c r="F739" s="359"/>
      <c r="G739" s="359"/>
      <c r="H739" s="359"/>
      <c r="I739" s="359"/>
      <c r="J739" s="359"/>
      <c r="K739" s="359"/>
      <c r="L739" s="359"/>
      <c r="M739" s="359"/>
      <c r="N739" s="359"/>
      <c r="O739" s="359"/>
      <c r="P739" s="359"/>
      <c r="Q739" s="359"/>
      <c r="R739" s="359"/>
      <c r="S739" s="359"/>
      <c r="T739" s="359"/>
      <c r="U739" s="359"/>
      <c r="V739" s="359"/>
      <c r="W739" s="359"/>
      <c r="X739" s="358"/>
      <c r="Y739" s="358"/>
      <c r="Z739" s="358"/>
      <c r="AA739" s="358"/>
      <c r="AB739" s="358"/>
      <c r="AC739" s="358"/>
      <c r="AD739" s="358"/>
      <c r="AE739" s="358"/>
      <c r="AF739" s="358"/>
      <c r="AG739" s="358"/>
      <c r="AH739" s="358"/>
      <c r="AI739" s="358"/>
      <c r="AJ739" s="358"/>
      <c r="AK739" s="358"/>
      <c r="AO739" s="323" t="s">
        <v>964</v>
      </c>
      <c r="AP739" s="323"/>
      <c r="AQ739" s="323"/>
      <c r="AR739" s="327" t="s">
        <v>2400</v>
      </c>
      <c r="AS739" s="326" t="s">
        <v>1733</v>
      </c>
    </row>
    <row r="740" spans="1:45" ht="15" customHeight="1">
      <c r="A740" s="359"/>
      <c r="B740" s="359"/>
      <c r="C740" s="359"/>
      <c r="D740" s="359"/>
      <c r="E740" s="359"/>
      <c r="F740" s="359"/>
      <c r="G740" s="359"/>
      <c r="H740" s="359"/>
      <c r="I740" s="359"/>
      <c r="J740" s="359"/>
      <c r="K740" s="359"/>
      <c r="L740" s="359"/>
      <c r="M740" s="359"/>
      <c r="N740" s="359"/>
      <c r="O740" s="359"/>
      <c r="P740" s="359"/>
      <c r="Q740" s="359"/>
      <c r="R740" s="359"/>
      <c r="S740" s="359"/>
      <c r="T740" s="359"/>
      <c r="U740" s="359"/>
      <c r="V740" s="359"/>
      <c r="W740" s="359"/>
      <c r="X740" s="358"/>
      <c r="Y740" s="358"/>
      <c r="Z740" s="358"/>
      <c r="AA740" s="358"/>
      <c r="AB740" s="358"/>
      <c r="AC740" s="358"/>
      <c r="AD740" s="358"/>
      <c r="AE740" s="358"/>
      <c r="AF740" s="358"/>
      <c r="AG740" s="358"/>
      <c r="AH740" s="358"/>
      <c r="AI740" s="358"/>
      <c r="AJ740" s="358"/>
      <c r="AK740" s="358"/>
      <c r="AO740" s="323" t="s">
        <v>965</v>
      </c>
      <c r="AP740" s="323"/>
      <c r="AQ740" s="323"/>
      <c r="AR740" s="327" t="s">
        <v>2401</v>
      </c>
      <c r="AS740" s="326" t="s">
        <v>1733</v>
      </c>
    </row>
    <row r="741" spans="1:45" ht="15" customHeight="1">
      <c r="A741" s="359"/>
      <c r="B741" s="359"/>
      <c r="C741" s="359"/>
      <c r="D741" s="359"/>
      <c r="E741" s="359"/>
      <c r="F741" s="359"/>
      <c r="G741" s="359"/>
      <c r="H741" s="359"/>
      <c r="I741" s="359"/>
      <c r="J741" s="359"/>
      <c r="K741" s="359"/>
      <c r="L741" s="359"/>
      <c r="M741" s="359"/>
      <c r="N741" s="359"/>
      <c r="O741" s="359"/>
      <c r="P741" s="359"/>
      <c r="Q741" s="359"/>
      <c r="R741" s="359"/>
      <c r="S741" s="359"/>
      <c r="T741" s="359"/>
      <c r="U741" s="359"/>
      <c r="V741" s="359"/>
      <c r="W741" s="359"/>
      <c r="X741" s="358"/>
      <c r="Y741" s="358"/>
      <c r="Z741" s="358"/>
      <c r="AA741" s="358"/>
      <c r="AB741" s="358"/>
      <c r="AC741" s="358"/>
      <c r="AD741" s="358"/>
      <c r="AE741" s="358"/>
      <c r="AF741" s="358"/>
      <c r="AG741" s="358"/>
      <c r="AH741" s="358"/>
      <c r="AI741" s="358"/>
      <c r="AJ741" s="358"/>
      <c r="AK741" s="358"/>
      <c r="AO741" s="323" t="s">
        <v>966</v>
      </c>
      <c r="AP741" s="323"/>
      <c r="AQ741" s="323"/>
      <c r="AR741" s="327" t="s">
        <v>2402</v>
      </c>
      <c r="AS741" s="326" t="s">
        <v>1733</v>
      </c>
    </row>
    <row r="742" spans="1:45" ht="15" customHeight="1">
      <c r="A742" s="359"/>
      <c r="B742" s="359"/>
      <c r="C742" s="359"/>
      <c r="D742" s="359"/>
      <c r="E742" s="359"/>
      <c r="F742" s="359"/>
      <c r="G742" s="359"/>
      <c r="H742" s="359"/>
      <c r="I742" s="359"/>
      <c r="J742" s="359"/>
      <c r="K742" s="359"/>
      <c r="L742" s="359"/>
      <c r="M742" s="359"/>
      <c r="N742" s="359"/>
      <c r="O742" s="359"/>
      <c r="P742" s="359"/>
      <c r="Q742" s="359"/>
      <c r="R742" s="359"/>
      <c r="S742" s="359"/>
      <c r="T742" s="359"/>
      <c r="U742" s="359"/>
      <c r="V742" s="359"/>
      <c r="W742" s="359"/>
      <c r="X742" s="358"/>
      <c r="Y742" s="358"/>
      <c r="Z742" s="358"/>
      <c r="AA742" s="358"/>
      <c r="AB742" s="358"/>
      <c r="AC742" s="358"/>
      <c r="AD742" s="358"/>
      <c r="AE742" s="358"/>
      <c r="AF742" s="358"/>
      <c r="AG742" s="358"/>
      <c r="AH742" s="358"/>
      <c r="AI742" s="358"/>
      <c r="AJ742" s="358"/>
      <c r="AK742" s="358"/>
      <c r="AO742" s="323" t="s">
        <v>1039</v>
      </c>
      <c r="AP742" s="323"/>
      <c r="AQ742" s="323"/>
      <c r="AR742" s="327" t="s">
        <v>2403</v>
      </c>
      <c r="AS742" s="326" t="s">
        <v>1733</v>
      </c>
    </row>
    <row r="743" spans="1:45" ht="15" customHeight="1">
      <c r="A743" s="359"/>
      <c r="B743" s="359"/>
      <c r="C743" s="359"/>
      <c r="D743" s="359"/>
      <c r="E743" s="359"/>
      <c r="F743" s="359"/>
      <c r="G743" s="359"/>
      <c r="H743" s="359"/>
      <c r="I743" s="359"/>
      <c r="J743" s="359"/>
      <c r="K743" s="359"/>
      <c r="L743" s="359"/>
      <c r="M743" s="359"/>
      <c r="N743" s="359"/>
      <c r="O743" s="359"/>
      <c r="P743" s="359"/>
      <c r="Q743" s="359"/>
      <c r="R743" s="359"/>
      <c r="S743" s="359"/>
      <c r="T743" s="359"/>
      <c r="U743" s="359"/>
      <c r="V743" s="359"/>
      <c r="W743" s="359"/>
      <c r="X743" s="358"/>
      <c r="Y743" s="358"/>
      <c r="Z743" s="358"/>
      <c r="AA743" s="358"/>
      <c r="AB743" s="358"/>
      <c r="AC743" s="358"/>
      <c r="AD743" s="358"/>
      <c r="AE743" s="358"/>
      <c r="AF743" s="358"/>
      <c r="AG743" s="358"/>
      <c r="AH743" s="358"/>
      <c r="AI743" s="358"/>
      <c r="AJ743" s="358"/>
      <c r="AK743" s="358"/>
      <c r="AO743" s="323" t="s">
        <v>967</v>
      </c>
      <c r="AP743" s="323"/>
      <c r="AQ743" s="323"/>
      <c r="AR743" s="327" t="s">
        <v>2404</v>
      </c>
      <c r="AS743" s="326" t="s">
        <v>1733</v>
      </c>
    </row>
    <row r="744" spans="1:45" ht="15" customHeight="1">
      <c r="A744" s="359"/>
      <c r="B744" s="359"/>
      <c r="C744" s="359"/>
      <c r="D744" s="359"/>
      <c r="E744" s="359"/>
      <c r="F744" s="359"/>
      <c r="G744" s="359"/>
      <c r="H744" s="359"/>
      <c r="I744" s="359"/>
      <c r="J744" s="359"/>
      <c r="K744" s="359"/>
      <c r="L744" s="359"/>
      <c r="M744" s="359"/>
      <c r="N744" s="359"/>
      <c r="O744" s="359"/>
      <c r="P744" s="359"/>
      <c r="Q744" s="359"/>
      <c r="R744" s="359"/>
      <c r="S744" s="359"/>
      <c r="T744" s="359"/>
      <c r="U744" s="359"/>
      <c r="V744" s="359"/>
      <c r="W744" s="359"/>
      <c r="X744" s="358"/>
      <c r="Y744" s="358"/>
      <c r="Z744" s="358"/>
      <c r="AA744" s="358"/>
      <c r="AB744" s="358"/>
      <c r="AC744" s="358"/>
      <c r="AD744" s="358"/>
      <c r="AE744" s="358"/>
      <c r="AF744" s="358"/>
      <c r="AG744" s="358"/>
      <c r="AH744" s="358"/>
      <c r="AI744" s="358"/>
      <c r="AJ744" s="358"/>
      <c r="AK744" s="358"/>
      <c r="AO744" s="323" t="s">
        <v>968</v>
      </c>
      <c r="AP744" s="323"/>
      <c r="AQ744" s="323"/>
      <c r="AR744" s="327" t="s">
        <v>2405</v>
      </c>
      <c r="AS744" s="326" t="s">
        <v>1739</v>
      </c>
    </row>
    <row r="745" spans="1:45" ht="15" customHeight="1">
      <c r="A745" s="359"/>
      <c r="B745" s="359"/>
      <c r="C745" s="359"/>
      <c r="D745" s="359"/>
      <c r="E745" s="359"/>
      <c r="F745" s="359"/>
      <c r="G745" s="359"/>
      <c r="H745" s="359"/>
      <c r="I745" s="359"/>
      <c r="J745" s="359"/>
      <c r="K745" s="359"/>
      <c r="L745" s="359"/>
      <c r="M745" s="359"/>
      <c r="N745" s="359"/>
      <c r="O745" s="359"/>
      <c r="P745" s="359"/>
      <c r="Q745" s="359"/>
      <c r="R745" s="359"/>
      <c r="S745" s="359"/>
      <c r="T745" s="359"/>
      <c r="U745" s="359"/>
      <c r="V745" s="359"/>
      <c r="W745" s="359"/>
      <c r="X745" s="358"/>
      <c r="Y745" s="358"/>
      <c r="Z745" s="358"/>
      <c r="AA745" s="358"/>
      <c r="AB745" s="358"/>
      <c r="AC745" s="358"/>
      <c r="AD745" s="358"/>
      <c r="AE745" s="358"/>
      <c r="AF745" s="358"/>
      <c r="AG745" s="358"/>
      <c r="AH745" s="358"/>
      <c r="AI745" s="358"/>
      <c r="AJ745" s="358"/>
      <c r="AK745" s="358"/>
      <c r="AO745" s="323" t="s">
        <v>969</v>
      </c>
      <c r="AP745" s="323"/>
      <c r="AQ745" s="323"/>
      <c r="AR745" s="327" t="s">
        <v>2406</v>
      </c>
      <c r="AS745" s="326" t="s">
        <v>1739</v>
      </c>
    </row>
    <row r="746" spans="1:45" ht="15" customHeight="1">
      <c r="A746" s="359"/>
      <c r="B746" s="359"/>
      <c r="C746" s="359"/>
      <c r="D746" s="359"/>
      <c r="E746" s="359"/>
      <c r="F746" s="359"/>
      <c r="G746" s="359"/>
      <c r="H746" s="359"/>
      <c r="I746" s="359"/>
      <c r="J746" s="359"/>
      <c r="K746" s="359"/>
      <c r="L746" s="359"/>
      <c r="M746" s="359"/>
      <c r="N746" s="359"/>
      <c r="O746" s="359"/>
      <c r="P746" s="359"/>
      <c r="Q746" s="359"/>
      <c r="R746" s="359"/>
      <c r="S746" s="359"/>
      <c r="T746" s="359"/>
      <c r="U746" s="359"/>
      <c r="V746" s="359"/>
      <c r="W746" s="359"/>
      <c r="X746" s="358"/>
      <c r="Y746" s="358"/>
      <c r="Z746" s="358"/>
      <c r="AA746" s="358"/>
      <c r="AB746" s="358"/>
      <c r="AC746" s="358"/>
      <c r="AD746" s="358"/>
      <c r="AE746" s="358"/>
      <c r="AF746" s="358"/>
      <c r="AG746" s="358"/>
      <c r="AH746" s="358"/>
      <c r="AI746" s="358"/>
      <c r="AJ746" s="358"/>
      <c r="AK746" s="358"/>
      <c r="AO746" s="323" t="s">
        <v>970</v>
      </c>
      <c r="AP746" s="323"/>
      <c r="AQ746" s="323"/>
      <c r="AR746" s="327" t="s">
        <v>2407</v>
      </c>
      <c r="AS746" s="326" t="s">
        <v>1739</v>
      </c>
    </row>
    <row r="747" spans="1:45" ht="15" customHeight="1">
      <c r="A747" s="359"/>
      <c r="B747" s="359"/>
      <c r="C747" s="359"/>
      <c r="D747" s="359"/>
      <c r="E747" s="359"/>
      <c r="F747" s="359"/>
      <c r="G747" s="359"/>
      <c r="H747" s="359"/>
      <c r="I747" s="359"/>
      <c r="J747" s="359"/>
      <c r="K747" s="359"/>
      <c r="L747" s="359"/>
      <c r="M747" s="359"/>
      <c r="N747" s="359"/>
      <c r="O747" s="359"/>
      <c r="P747" s="359"/>
      <c r="Q747" s="359"/>
      <c r="R747" s="359"/>
      <c r="S747" s="359"/>
      <c r="T747" s="359"/>
      <c r="U747" s="359"/>
      <c r="V747" s="359"/>
      <c r="W747" s="359"/>
      <c r="X747" s="358"/>
      <c r="Y747" s="358"/>
      <c r="Z747" s="358"/>
      <c r="AA747" s="358"/>
      <c r="AB747" s="358"/>
      <c r="AC747" s="358"/>
      <c r="AD747" s="358"/>
      <c r="AE747" s="358"/>
      <c r="AF747" s="358"/>
      <c r="AG747" s="358"/>
      <c r="AH747" s="358"/>
      <c r="AI747" s="358"/>
      <c r="AJ747" s="358"/>
      <c r="AK747" s="358"/>
      <c r="AO747" s="323" t="s">
        <v>971</v>
      </c>
      <c r="AP747" s="323"/>
      <c r="AQ747" s="323"/>
      <c r="AR747" s="327" t="s">
        <v>2408</v>
      </c>
      <c r="AS747" s="326" t="s">
        <v>1739</v>
      </c>
    </row>
    <row r="748" spans="1:45" ht="15" customHeight="1">
      <c r="A748" s="359"/>
      <c r="B748" s="359"/>
      <c r="C748" s="359"/>
      <c r="D748" s="359"/>
      <c r="E748" s="359"/>
      <c r="F748" s="359"/>
      <c r="G748" s="359"/>
      <c r="H748" s="359"/>
      <c r="I748" s="359"/>
      <c r="J748" s="359"/>
      <c r="K748" s="359"/>
      <c r="L748" s="359"/>
      <c r="M748" s="359"/>
      <c r="N748" s="359"/>
      <c r="O748" s="359"/>
      <c r="P748" s="359"/>
      <c r="Q748" s="359"/>
      <c r="R748" s="359"/>
      <c r="S748" s="359"/>
      <c r="T748" s="359"/>
      <c r="U748" s="359"/>
      <c r="V748" s="359"/>
      <c r="W748" s="359"/>
      <c r="X748" s="358"/>
      <c r="Y748" s="358"/>
      <c r="Z748" s="358"/>
      <c r="AA748" s="358"/>
      <c r="AB748" s="358"/>
      <c r="AC748" s="358"/>
      <c r="AD748" s="358"/>
      <c r="AE748" s="358"/>
      <c r="AF748" s="358"/>
      <c r="AG748" s="358"/>
      <c r="AH748" s="358"/>
      <c r="AI748" s="358"/>
      <c r="AJ748" s="358"/>
      <c r="AK748" s="358"/>
      <c r="AO748" s="323" t="s">
        <v>972</v>
      </c>
      <c r="AP748" s="323"/>
      <c r="AQ748" s="323"/>
      <c r="AR748" s="327" t="s">
        <v>2409</v>
      </c>
      <c r="AS748" s="326" t="s">
        <v>1739</v>
      </c>
    </row>
    <row r="749" spans="1:45" ht="15" customHeight="1">
      <c r="A749" s="359"/>
      <c r="B749" s="359"/>
      <c r="C749" s="359"/>
      <c r="D749" s="359"/>
      <c r="E749" s="359"/>
      <c r="F749" s="359"/>
      <c r="G749" s="359"/>
      <c r="H749" s="359"/>
      <c r="I749" s="359"/>
      <c r="J749" s="359"/>
      <c r="K749" s="359"/>
      <c r="L749" s="359"/>
      <c r="M749" s="359"/>
      <c r="N749" s="359"/>
      <c r="O749" s="359"/>
      <c r="P749" s="359"/>
      <c r="Q749" s="359"/>
      <c r="R749" s="359"/>
      <c r="S749" s="359"/>
      <c r="T749" s="359"/>
      <c r="U749" s="359"/>
      <c r="V749" s="359"/>
      <c r="W749" s="359"/>
      <c r="X749" s="358"/>
      <c r="Y749" s="358"/>
      <c r="Z749" s="358"/>
      <c r="AA749" s="358"/>
      <c r="AB749" s="358"/>
      <c r="AC749" s="358"/>
      <c r="AD749" s="358"/>
      <c r="AE749" s="358"/>
      <c r="AF749" s="358"/>
      <c r="AG749" s="358"/>
      <c r="AH749" s="358"/>
      <c r="AI749" s="358"/>
      <c r="AJ749" s="358"/>
      <c r="AK749" s="358"/>
      <c r="AO749" s="323" t="s">
        <v>973</v>
      </c>
      <c r="AP749" s="323"/>
      <c r="AQ749" s="323"/>
      <c r="AR749" s="327" t="s">
        <v>2410</v>
      </c>
      <c r="AS749" s="326" t="s">
        <v>1739</v>
      </c>
    </row>
    <row r="750" spans="1:45" ht="15" customHeight="1">
      <c r="A750" s="359"/>
      <c r="B750" s="359"/>
      <c r="C750" s="359"/>
      <c r="D750" s="359"/>
      <c r="E750" s="359"/>
      <c r="F750" s="359"/>
      <c r="G750" s="359"/>
      <c r="H750" s="359"/>
      <c r="I750" s="359"/>
      <c r="J750" s="359"/>
      <c r="K750" s="359"/>
      <c r="L750" s="359"/>
      <c r="M750" s="359"/>
      <c r="N750" s="359"/>
      <c r="O750" s="359"/>
      <c r="P750" s="359"/>
      <c r="Q750" s="359"/>
      <c r="R750" s="359"/>
      <c r="S750" s="359"/>
      <c r="T750" s="359"/>
      <c r="U750" s="359"/>
      <c r="V750" s="359"/>
      <c r="W750" s="359"/>
      <c r="X750" s="358"/>
      <c r="Y750" s="358"/>
      <c r="Z750" s="358"/>
      <c r="AA750" s="358"/>
      <c r="AB750" s="358"/>
      <c r="AC750" s="358"/>
      <c r="AD750" s="358"/>
      <c r="AE750" s="358"/>
      <c r="AF750" s="358"/>
      <c r="AG750" s="358"/>
      <c r="AH750" s="358"/>
      <c r="AI750" s="358"/>
      <c r="AJ750" s="358"/>
      <c r="AK750" s="358"/>
      <c r="AO750" s="323" t="s">
        <v>974</v>
      </c>
      <c r="AP750" s="323"/>
      <c r="AQ750" s="323"/>
      <c r="AR750" s="327" t="s">
        <v>2411</v>
      </c>
      <c r="AS750" s="326" t="s">
        <v>1739</v>
      </c>
    </row>
    <row r="751" spans="1:45" ht="15" customHeight="1">
      <c r="A751" s="359"/>
      <c r="B751" s="359"/>
      <c r="C751" s="359"/>
      <c r="D751" s="359"/>
      <c r="E751" s="359"/>
      <c r="F751" s="359"/>
      <c r="G751" s="359"/>
      <c r="H751" s="359"/>
      <c r="I751" s="359"/>
      <c r="J751" s="359"/>
      <c r="K751" s="359"/>
      <c r="L751" s="359"/>
      <c r="M751" s="359"/>
      <c r="N751" s="359"/>
      <c r="O751" s="359"/>
      <c r="P751" s="359"/>
      <c r="Q751" s="359"/>
      <c r="R751" s="359"/>
      <c r="S751" s="359"/>
      <c r="T751" s="359"/>
      <c r="U751" s="359"/>
      <c r="V751" s="359"/>
      <c r="W751" s="359"/>
      <c r="X751" s="358"/>
      <c r="Y751" s="358"/>
      <c r="Z751" s="358"/>
      <c r="AA751" s="358"/>
      <c r="AB751" s="358"/>
      <c r="AC751" s="358"/>
      <c r="AD751" s="358"/>
      <c r="AE751" s="358"/>
      <c r="AF751" s="358"/>
      <c r="AG751" s="358"/>
      <c r="AH751" s="358"/>
      <c r="AI751" s="358"/>
      <c r="AJ751" s="358"/>
      <c r="AK751" s="358"/>
      <c r="AO751" s="323" t="s">
        <v>975</v>
      </c>
      <c r="AP751" s="323"/>
      <c r="AQ751" s="323"/>
      <c r="AR751" s="327" t="s">
        <v>2412</v>
      </c>
      <c r="AS751" s="326" t="s">
        <v>1739</v>
      </c>
    </row>
    <row r="752" spans="1:45" ht="15" customHeight="1">
      <c r="A752" s="359"/>
      <c r="B752" s="359"/>
      <c r="C752" s="359"/>
      <c r="D752" s="359"/>
      <c r="E752" s="359"/>
      <c r="F752" s="359"/>
      <c r="G752" s="359"/>
      <c r="H752" s="359"/>
      <c r="I752" s="359"/>
      <c r="J752" s="359"/>
      <c r="K752" s="359"/>
      <c r="L752" s="359"/>
      <c r="M752" s="359"/>
      <c r="N752" s="359"/>
      <c r="O752" s="359"/>
      <c r="P752" s="359"/>
      <c r="Q752" s="359"/>
      <c r="R752" s="359"/>
      <c r="S752" s="359"/>
      <c r="T752" s="359"/>
      <c r="U752" s="359"/>
      <c r="V752" s="359"/>
      <c r="W752" s="359"/>
      <c r="X752" s="358"/>
      <c r="Y752" s="358"/>
      <c r="Z752" s="358"/>
      <c r="AA752" s="358"/>
      <c r="AB752" s="358"/>
      <c r="AC752" s="358"/>
      <c r="AD752" s="358"/>
      <c r="AE752" s="358"/>
      <c r="AF752" s="358"/>
      <c r="AG752" s="358"/>
      <c r="AH752" s="358"/>
      <c r="AI752" s="358"/>
      <c r="AJ752" s="358"/>
      <c r="AK752" s="358"/>
      <c r="AO752" s="323" t="s">
        <v>976</v>
      </c>
      <c r="AP752" s="323"/>
      <c r="AQ752" s="323"/>
      <c r="AR752" s="327" t="s">
        <v>2413</v>
      </c>
      <c r="AS752" s="326" t="s">
        <v>1733</v>
      </c>
    </row>
    <row r="753" spans="1:45" ht="15" customHeight="1">
      <c r="A753" s="359"/>
      <c r="B753" s="359"/>
      <c r="C753" s="359"/>
      <c r="D753" s="359"/>
      <c r="E753" s="359"/>
      <c r="F753" s="359"/>
      <c r="G753" s="359"/>
      <c r="H753" s="359"/>
      <c r="I753" s="359"/>
      <c r="J753" s="359"/>
      <c r="K753" s="359"/>
      <c r="L753" s="359"/>
      <c r="M753" s="359"/>
      <c r="N753" s="359"/>
      <c r="O753" s="359"/>
      <c r="P753" s="359"/>
      <c r="Q753" s="359"/>
      <c r="R753" s="359"/>
      <c r="S753" s="359"/>
      <c r="T753" s="359"/>
      <c r="U753" s="359"/>
      <c r="V753" s="359"/>
      <c r="W753" s="359"/>
      <c r="X753" s="358"/>
      <c r="Y753" s="358"/>
      <c r="Z753" s="358"/>
      <c r="AA753" s="358"/>
      <c r="AB753" s="358"/>
      <c r="AC753" s="358"/>
      <c r="AD753" s="358"/>
      <c r="AE753" s="358"/>
      <c r="AF753" s="358"/>
      <c r="AG753" s="358"/>
      <c r="AH753" s="358"/>
      <c r="AI753" s="358"/>
      <c r="AJ753" s="358"/>
      <c r="AK753" s="358"/>
      <c r="AO753" s="323" t="s">
        <v>1040</v>
      </c>
      <c r="AP753" s="323"/>
      <c r="AQ753" s="323"/>
      <c r="AR753" s="327" t="s">
        <v>2414</v>
      </c>
      <c r="AS753" s="326" t="s">
        <v>1733</v>
      </c>
    </row>
    <row r="754" spans="1:45" ht="15" customHeight="1">
      <c r="A754" s="359"/>
      <c r="B754" s="359"/>
      <c r="C754" s="359"/>
      <c r="D754" s="359"/>
      <c r="E754" s="359"/>
      <c r="F754" s="359"/>
      <c r="G754" s="359"/>
      <c r="H754" s="359"/>
      <c r="I754" s="359"/>
      <c r="J754" s="359"/>
      <c r="K754" s="359"/>
      <c r="L754" s="359"/>
      <c r="M754" s="359"/>
      <c r="N754" s="359"/>
      <c r="O754" s="359"/>
      <c r="P754" s="359"/>
      <c r="Q754" s="359"/>
      <c r="R754" s="359"/>
      <c r="S754" s="359"/>
      <c r="T754" s="359"/>
      <c r="U754" s="359"/>
      <c r="V754" s="359"/>
      <c r="W754" s="359"/>
      <c r="X754" s="358"/>
      <c r="Y754" s="358"/>
      <c r="Z754" s="358"/>
      <c r="AA754" s="358"/>
      <c r="AB754" s="358"/>
      <c r="AC754" s="358"/>
      <c r="AD754" s="358"/>
      <c r="AE754" s="358"/>
      <c r="AF754" s="358"/>
      <c r="AG754" s="358"/>
      <c r="AH754" s="358"/>
      <c r="AI754" s="358"/>
      <c r="AJ754" s="358"/>
      <c r="AK754" s="358"/>
      <c r="AO754" s="323" t="s">
        <v>982</v>
      </c>
      <c r="AP754" s="323"/>
      <c r="AQ754" s="323"/>
      <c r="AR754" s="327" t="s">
        <v>2415</v>
      </c>
      <c r="AS754" s="326" t="s">
        <v>1733</v>
      </c>
    </row>
    <row r="755" spans="1:45" ht="15" customHeight="1">
      <c r="A755" s="359"/>
      <c r="B755" s="359"/>
      <c r="C755" s="359"/>
      <c r="D755" s="359"/>
      <c r="E755" s="359"/>
      <c r="F755" s="359"/>
      <c r="G755" s="359"/>
      <c r="H755" s="359"/>
      <c r="I755" s="359"/>
      <c r="J755" s="359"/>
      <c r="K755" s="359"/>
      <c r="L755" s="359"/>
      <c r="M755" s="359"/>
      <c r="N755" s="359"/>
      <c r="O755" s="359"/>
      <c r="P755" s="359"/>
      <c r="Q755" s="359"/>
      <c r="R755" s="359"/>
      <c r="S755" s="359"/>
      <c r="T755" s="359"/>
      <c r="U755" s="359"/>
      <c r="V755" s="359"/>
      <c r="W755" s="359"/>
      <c r="X755" s="358"/>
      <c r="Y755" s="358"/>
      <c r="Z755" s="358"/>
      <c r="AA755" s="358"/>
      <c r="AB755" s="358"/>
      <c r="AC755" s="358"/>
      <c r="AD755" s="358"/>
      <c r="AE755" s="358"/>
      <c r="AF755" s="358"/>
      <c r="AG755" s="358"/>
      <c r="AH755" s="358"/>
      <c r="AI755" s="358"/>
      <c r="AJ755" s="358"/>
      <c r="AK755" s="358"/>
      <c r="AO755" s="323" t="s">
        <v>1041</v>
      </c>
      <c r="AP755" s="323"/>
      <c r="AQ755" s="323"/>
      <c r="AR755" s="327" t="s">
        <v>2416</v>
      </c>
      <c r="AS755" s="326" t="s">
        <v>1733</v>
      </c>
    </row>
    <row r="756" spans="1:45" ht="15" customHeight="1">
      <c r="A756" s="359"/>
      <c r="B756" s="359"/>
      <c r="C756" s="359"/>
      <c r="D756" s="359"/>
      <c r="E756" s="359"/>
      <c r="F756" s="359"/>
      <c r="G756" s="359"/>
      <c r="H756" s="359"/>
      <c r="I756" s="359"/>
      <c r="J756" s="359"/>
      <c r="K756" s="359"/>
      <c r="L756" s="359"/>
      <c r="M756" s="359"/>
      <c r="N756" s="359"/>
      <c r="O756" s="359"/>
      <c r="P756" s="359"/>
      <c r="Q756" s="359"/>
      <c r="R756" s="359"/>
      <c r="S756" s="359"/>
      <c r="T756" s="359"/>
      <c r="U756" s="359"/>
      <c r="V756" s="359"/>
      <c r="W756" s="359"/>
      <c r="X756" s="358"/>
      <c r="Y756" s="358"/>
      <c r="Z756" s="358"/>
      <c r="AA756" s="358"/>
      <c r="AB756" s="358"/>
      <c r="AC756" s="358"/>
      <c r="AD756" s="358"/>
      <c r="AE756" s="358"/>
      <c r="AF756" s="358"/>
      <c r="AG756" s="358"/>
      <c r="AH756" s="358"/>
      <c r="AI756" s="358"/>
      <c r="AJ756" s="358"/>
      <c r="AK756" s="358"/>
      <c r="AO756" s="323" t="s">
        <v>985</v>
      </c>
      <c r="AP756" s="323"/>
      <c r="AQ756" s="323"/>
      <c r="AR756" s="327" t="s">
        <v>2417</v>
      </c>
      <c r="AS756" s="326" t="s">
        <v>1733</v>
      </c>
    </row>
    <row r="757" spans="1:45" ht="15" customHeight="1">
      <c r="A757" s="359"/>
      <c r="B757" s="359"/>
      <c r="C757" s="359"/>
      <c r="D757" s="359"/>
      <c r="E757" s="359"/>
      <c r="F757" s="359"/>
      <c r="G757" s="359"/>
      <c r="H757" s="359"/>
      <c r="I757" s="359"/>
      <c r="J757" s="359"/>
      <c r="K757" s="359"/>
      <c r="L757" s="359"/>
      <c r="M757" s="359"/>
      <c r="N757" s="359"/>
      <c r="O757" s="359"/>
      <c r="P757" s="359"/>
      <c r="Q757" s="359"/>
      <c r="R757" s="359"/>
      <c r="S757" s="359"/>
      <c r="T757" s="359"/>
      <c r="U757" s="359"/>
      <c r="V757" s="359"/>
      <c r="W757" s="359"/>
      <c r="X757" s="358"/>
      <c r="Y757" s="358"/>
      <c r="Z757" s="358"/>
      <c r="AA757" s="358"/>
      <c r="AB757" s="358"/>
      <c r="AC757" s="358"/>
      <c r="AD757" s="358"/>
      <c r="AE757" s="358"/>
      <c r="AF757" s="358"/>
      <c r="AG757" s="358"/>
      <c r="AH757" s="358"/>
      <c r="AI757" s="358"/>
      <c r="AJ757" s="358"/>
      <c r="AK757" s="358"/>
      <c r="AO757" s="323" t="s">
        <v>986</v>
      </c>
      <c r="AP757" s="323"/>
      <c r="AQ757" s="323"/>
      <c r="AR757" s="327" t="s">
        <v>2418</v>
      </c>
      <c r="AS757" s="326" t="s">
        <v>1733</v>
      </c>
    </row>
    <row r="758" spans="1:45" ht="15" customHeight="1">
      <c r="A758" s="359"/>
      <c r="B758" s="359"/>
      <c r="C758" s="359"/>
      <c r="D758" s="359"/>
      <c r="E758" s="359"/>
      <c r="F758" s="359"/>
      <c r="G758" s="359"/>
      <c r="H758" s="359"/>
      <c r="I758" s="359"/>
      <c r="J758" s="359"/>
      <c r="K758" s="359"/>
      <c r="L758" s="359"/>
      <c r="M758" s="359"/>
      <c r="N758" s="359"/>
      <c r="O758" s="359"/>
      <c r="P758" s="359"/>
      <c r="Q758" s="359"/>
      <c r="R758" s="359"/>
      <c r="S758" s="359"/>
      <c r="T758" s="359"/>
      <c r="U758" s="359"/>
      <c r="V758" s="359"/>
      <c r="W758" s="359"/>
      <c r="X758" s="358"/>
      <c r="Y758" s="358"/>
      <c r="Z758" s="358"/>
      <c r="AA758" s="358"/>
      <c r="AB758" s="358"/>
      <c r="AC758" s="358"/>
      <c r="AD758" s="358"/>
      <c r="AE758" s="358"/>
      <c r="AF758" s="358"/>
      <c r="AG758" s="358"/>
      <c r="AH758" s="358"/>
      <c r="AI758" s="358"/>
      <c r="AJ758" s="358"/>
      <c r="AK758" s="358"/>
      <c r="AO758" s="323" t="s">
        <v>987</v>
      </c>
      <c r="AP758" s="323"/>
      <c r="AQ758" s="323"/>
      <c r="AR758" s="327" t="s">
        <v>2419</v>
      </c>
      <c r="AS758" s="326" t="s">
        <v>1733</v>
      </c>
    </row>
    <row r="759" spans="1:45" ht="15" customHeight="1">
      <c r="A759" s="359"/>
      <c r="B759" s="359"/>
      <c r="C759" s="359"/>
      <c r="D759" s="359"/>
      <c r="E759" s="359"/>
      <c r="F759" s="359"/>
      <c r="G759" s="359"/>
      <c r="H759" s="359"/>
      <c r="I759" s="359"/>
      <c r="J759" s="359"/>
      <c r="K759" s="359"/>
      <c r="L759" s="359"/>
      <c r="M759" s="359"/>
      <c r="N759" s="359"/>
      <c r="O759" s="359"/>
      <c r="P759" s="359"/>
      <c r="Q759" s="359"/>
      <c r="R759" s="359"/>
      <c r="S759" s="359"/>
      <c r="T759" s="359"/>
      <c r="U759" s="359"/>
      <c r="V759" s="359"/>
      <c r="W759" s="359"/>
      <c r="X759" s="358"/>
      <c r="Y759" s="358"/>
      <c r="Z759" s="358"/>
      <c r="AA759" s="358"/>
      <c r="AB759" s="358"/>
      <c r="AC759" s="358"/>
      <c r="AD759" s="358"/>
      <c r="AE759" s="358"/>
      <c r="AF759" s="358"/>
      <c r="AG759" s="358"/>
      <c r="AH759" s="358"/>
      <c r="AI759" s="358"/>
      <c r="AJ759" s="358"/>
      <c r="AK759" s="358"/>
      <c r="AO759" s="323" t="s">
        <v>988</v>
      </c>
      <c r="AP759" s="323"/>
      <c r="AQ759" s="323"/>
      <c r="AR759" s="327" t="s">
        <v>2420</v>
      </c>
      <c r="AS759" s="326" t="s">
        <v>1739</v>
      </c>
    </row>
    <row r="760" spans="1:45" ht="15" customHeight="1">
      <c r="A760" s="359"/>
      <c r="B760" s="359"/>
      <c r="C760" s="359"/>
      <c r="D760" s="359"/>
      <c r="E760" s="359"/>
      <c r="F760" s="359"/>
      <c r="G760" s="359"/>
      <c r="H760" s="359"/>
      <c r="I760" s="359"/>
      <c r="J760" s="359"/>
      <c r="K760" s="359"/>
      <c r="L760" s="359"/>
      <c r="M760" s="359"/>
      <c r="N760" s="359"/>
      <c r="O760" s="359"/>
      <c r="P760" s="359"/>
      <c r="Q760" s="359"/>
      <c r="R760" s="359"/>
      <c r="S760" s="359"/>
      <c r="T760" s="359"/>
      <c r="U760" s="359"/>
      <c r="V760" s="359"/>
      <c r="W760" s="359"/>
      <c r="X760" s="358"/>
      <c r="Y760" s="358"/>
      <c r="Z760" s="358"/>
      <c r="AA760" s="358"/>
      <c r="AB760" s="358"/>
      <c r="AC760" s="358"/>
      <c r="AD760" s="358"/>
      <c r="AE760" s="358"/>
      <c r="AF760" s="358"/>
      <c r="AG760" s="358"/>
      <c r="AH760" s="358"/>
      <c r="AI760" s="358"/>
      <c r="AJ760" s="358"/>
      <c r="AK760" s="358"/>
      <c r="AO760" s="323" t="s">
        <v>1042</v>
      </c>
      <c r="AP760" s="323"/>
      <c r="AQ760" s="323"/>
      <c r="AR760" s="327" t="s">
        <v>2421</v>
      </c>
      <c r="AS760" s="326" t="s">
        <v>1739</v>
      </c>
    </row>
    <row r="761" spans="1:45" ht="15" customHeight="1">
      <c r="A761" s="359"/>
      <c r="B761" s="359"/>
      <c r="C761" s="359"/>
      <c r="D761" s="359"/>
      <c r="E761" s="359"/>
      <c r="F761" s="359"/>
      <c r="G761" s="359"/>
      <c r="H761" s="359"/>
      <c r="I761" s="359"/>
      <c r="J761" s="359"/>
      <c r="K761" s="359"/>
      <c r="L761" s="359"/>
      <c r="M761" s="359"/>
      <c r="N761" s="359"/>
      <c r="O761" s="359"/>
      <c r="P761" s="359"/>
      <c r="Q761" s="359"/>
      <c r="R761" s="359"/>
      <c r="S761" s="359"/>
      <c r="T761" s="359"/>
      <c r="U761" s="359"/>
      <c r="V761" s="359"/>
      <c r="W761" s="359"/>
      <c r="X761" s="358"/>
      <c r="Y761" s="358"/>
      <c r="Z761" s="358"/>
      <c r="AA761" s="358"/>
      <c r="AB761" s="358"/>
      <c r="AC761" s="358"/>
      <c r="AD761" s="358"/>
      <c r="AE761" s="358"/>
      <c r="AF761" s="358"/>
      <c r="AG761" s="358"/>
      <c r="AH761" s="358"/>
      <c r="AI761" s="358"/>
      <c r="AJ761" s="358"/>
      <c r="AK761" s="358"/>
      <c r="AO761" s="323" t="s">
        <v>991</v>
      </c>
      <c r="AP761" s="323"/>
      <c r="AQ761" s="323"/>
      <c r="AR761" s="327" t="s">
        <v>2422</v>
      </c>
      <c r="AS761" s="326" t="s">
        <v>1739</v>
      </c>
    </row>
    <row r="762" spans="1:45" ht="15" customHeight="1">
      <c r="A762" s="359"/>
      <c r="B762" s="359"/>
      <c r="C762" s="359"/>
      <c r="D762" s="359"/>
      <c r="E762" s="359"/>
      <c r="F762" s="359"/>
      <c r="G762" s="359"/>
      <c r="H762" s="359"/>
      <c r="I762" s="359"/>
      <c r="J762" s="359"/>
      <c r="K762" s="359"/>
      <c r="L762" s="359"/>
      <c r="M762" s="359"/>
      <c r="N762" s="359"/>
      <c r="O762" s="359"/>
      <c r="P762" s="359"/>
      <c r="Q762" s="359"/>
      <c r="R762" s="359"/>
      <c r="S762" s="359"/>
      <c r="T762" s="359"/>
      <c r="U762" s="359"/>
      <c r="V762" s="359"/>
      <c r="W762" s="359"/>
      <c r="X762" s="358"/>
      <c r="Y762" s="358"/>
      <c r="Z762" s="358"/>
      <c r="AA762" s="358"/>
      <c r="AB762" s="358"/>
      <c r="AC762" s="358"/>
      <c r="AD762" s="358"/>
      <c r="AE762" s="358"/>
      <c r="AF762" s="358"/>
      <c r="AG762" s="358"/>
      <c r="AH762" s="358"/>
      <c r="AI762" s="358"/>
      <c r="AJ762" s="358"/>
      <c r="AK762" s="358"/>
      <c r="AO762" s="323" t="s">
        <v>992</v>
      </c>
      <c r="AP762" s="323"/>
      <c r="AQ762" s="323"/>
      <c r="AR762" s="327" t="s">
        <v>2423</v>
      </c>
      <c r="AS762" s="326" t="s">
        <v>1739</v>
      </c>
    </row>
    <row r="763" spans="1:45" ht="15" customHeight="1">
      <c r="A763" s="359"/>
      <c r="B763" s="359"/>
      <c r="C763" s="359"/>
      <c r="D763" s="359"/>
      <c r="E763" s="359"/>
      <c r="F763" s="359"/>
      <c r="G763" s="359"/>
      <c r="H763" s="359"/>
      <c r="I763" s="359"/>
      <c r="J763" s="359"/>
      <c r="K763" s="359"/>
      <c r="L763" s="359"/>
      <c r="M763" s="359"/>
      <c r="N763" s="359"/>
      <c r="O763" s="359"/>
      <c r="P763" s="359"/>
      <c r="Q763" s="359"/>
      <c r="R763" s="359"/>
      <c r="S763" s="359"/>
      <c r="T763" s="359"/>
      <c r="U763" s="359"/>
      <c r="V763" s="359"/>
      <c r="W763" s="359"/>
      <c r="X763" s="358"/>
      <c r="Y763" s="358"/>
      <c r="Z763" s="358"/>
      <c r="AA763" s="358"/>
      <c r="AB763" s="358"/>
      <c r="AC763" s="358"/>
      <c r="AD763" s="358"/>
      <c r="AE763" s="358"/>
      <c r="AF763" s="358"/>
      <c r="AG763" s="358"/>
      <c r="AH763" s="358"/>
      <c r="AI763" s="358"/>
      <c r="AJ763" s="358"/>
      <c r="AK763" s="358"/>
      <c r="AO763" s="323" t="s">
        <v>993</v>
      </c>
      <c r="AP763" s="323"/>
      <c r="AQ763" s="323"/>
      <c r="AR763" s="327" t="s">
        <v>2424</v>
      </c>
      <c r="AS763" s="326" t="s">
        <v>1739</v>
      </c>
    </row>
    <row r="764" spans="1:45" ht="15" customHeight="1">
      <c r="A764" s="359"/>
      <c r="B764" s="359"/>
      <c r="C764" s="359"/>
      <c r="D764" s="359"/>
      <c r="E764" s="359"/>
      <c r="F764" s="359"/>
      <c r="G764" s="359"/>
      <c r="H764" s="359"/>
      <c r="I764" s="359"/>
      <c r="J764" s="359"/>
      <c r="K764" s="359"/>
      <c r="L764" s="359"/>
      <c r="M764" s="359"/>
      <c r="N764" s="359"/>
      <c r="O764" s="359"/>
      <c r="P764" s="359"/>
      <c r="Q764" s="359"/>
      <c r="R764" s="359"/>
      <c r="S764" s="359"/>
      <c r="T764" s="359"/>
      <c r="U764" s="359"/>
      <c r="V764" s="359"/>
      <c r="W764" s="359"/>
      <c r="X764" s="358"/>
      <c r="Y764" s="358"/>
      <c r="Z764" s="358"/>
      <c r="AA764" s="358"/>
      <c r="AB764" s="358"/>
      <c r="AC764" s="358"/>
      <c r="AD764" s="358"/>
      <c r="AE764" s="358"/>
      <c r="AF764" s="358"/>
      <c r="AG764" s="358"/>
      <c r="AH764" s="358"/>
      <c r="AI764" s="358"/>
      <c r="AJ764" s="358"/>
      <c r="AK764" s="358"/>
      <c r="AO764" s="323" t="s">
        <v>998</v>
      </c>
      <c r="AP764" s="323"/>
      <c r="AQ764" s="323"/>
      <c r="AR764" s="327" t="s">
        <v>2425</v>
      </c>
      <c r="AS764" s="326" t="s">
        <v>1739</v>
      </c>
    </row>
    <row r="765" spans="1:45" ht="15" customHeight="1">
      <c r="A765" s="359"/>
      <c r="B765" s="359"/>
      <c r="C765" s="359"/>
      <c r="D765" s="359"/>
      <c r="E765" s="359"/>
      <c r="F765" s="359"/>
      <c r="G765" s="359"/>
      <c r="H765" s="359"/>
      <c r="I765" s="359"/>
      <c r="J765" s="359"/>
      <c r="K765" s="359"/>
      <c r="L765" s="359"/>
      <c r="M765" s="359"/>
      <c r="N765" s="359"/>
      <c r="O765" s="359"/>
      <c r="P765" s="359"/>
      <c r="Q765" s="359"/>
      <c r="R765" s="359"/>
      <c r="S765" s="359"/>
      <c r="T765" s="359"/>
      <c r="U765" s="359"/>
      <c r="V765" s="359"/>
      <c r="W765" s="359"/>
      <c r="X765" s="358"/>
      <c r="Y765" s="358"/>
      <c r="Z765" s="358"/>
      <c r="AA765" s="358"/>
      <c r="AB765" s="358"/>
      <c r="AC765" s="358"/>
      <c r="AD765" s="358"/>
      <c r="AE765" s="358"/>
      <c r="AF765" s="358"/>
      <c r="AG765" s="358"/>
      <c r="AH765" s="358"/>
      <c r="AI765" s="358"/>
      <c r="AJ765" s="358"/>
      <c r="AK765" s="358"/>
      <c r="AO765" s="323" t="s">
        <v>999</v>
      </c>
      <c r="AP765" s="323"/>
      <c r="AQ765" s="323"/>
      <c r="AR765" s="327" t="s">
        <v>2426</v>
      </c>
      <c r="AS765" s="326" t="s">
        <v>1739</v>
      </c>
    </row>
    <row r="766" spans="1:45" ht="15" customHeight="1">
      <c r="A766" s="359"/>
      <c r="B766" s="359"/>
      <c r="C766" s="359"/>
      <c r="D766" s="359"/>
      <c r="E766" s="359"/>
      <c r="F766" s="359"/>
      <c r="G766" s="359"/>
      <c r="H766" s="359"/>
      <c r="I766" s="359"/>
      <c r="J766" s="359"/>
      <c r="K766" s="359"/>
      <c r="L766" s="359"/>
      <c r="M766" s="359"/>
      <c r="N766" s="359"/>
      <c r="O766" s="359"/>
      <c r="P766" s="359"/>
      <c r="Q766" s="359"/>
      <c r="R766" s="359"/>
      <c r="S766" s="359"/>
      <c r="T766" s="359"/>
      <c r="U766" s="359"/>
      <c r="V766" s="359"/>
      <c r="W766" s="359"/>
      <c r="X766" s="358"/>
      <c r="Y766" s="358"/>
      <c r="Z766" s="358"/>
      <c r="AA766" s="358"/>
      <c r="AB766" s="358"/>
      <c r="AC766" s="358"/>
      <c r="AD766" s="358"/>
      <c r="AE766" s="358"/>
      <c r="AF766" s="358"/>
      <c r="AG766" s="358"/>
      <c r="AH766" s="358"/>
      <c r="AI766" s="358"/>
      <c r="AJ766" s="358"/>
      <c r="AK766" s="358"/>
      <c r="AO766" s="323" t="s">
        <v>1043</v>
      </c>
      <c r="AP766" s="323"/>
      <c r="AQ766" s="323"/>
      <c r="AR766" s="327" t="s">
        <v>2427</v>
      </c>
      <c r="AS766" s="326" t="s">
        <v>1739</v>
      </c>
    </row>
    <row r="767" spans="1:45" ht="15" customHeight="1">
      <c r="A767" s="359"/>
      <c r="B767" s="359"/>
      <c r="C767" s="359"/>
      <c r="D767" s="359"/>
      <c r="E767" s="359"/>
      <c r="F767" s="359"/>
      <c r="G767" s="359"/>
      <c r="H767" s="359"/>
      <c r="I767" s="359"/>
      <c r="J767" s="359"/>
      <c r="K767" s="359"/>
      <c r="L767" s="359"/>
      <c r="M767" s="359"/>
      <c r="N767" s="359"/>
      <c r="O767" s="359"/>
      <c r="P767" s="359"/>
      <c r="Q767" s="359"/>
      <c r="R767" s="359"/>
      <c r="S767" s="359"/>
      <c r="T767" s="359"/>
      <c r="U767" s="359"/>
      <c r="V767" s="359"/>
      <c r="W767" s="359"/>
      <c r="X767" s="358"/>
      <c r="Y767" s="358"/>
      <c r="Z767" s="358"/>
      <c r="AA767" s="358"/>
      <c r="AB767" s="358"/>
      <c r="AC767" s="358"/>
      <c r="AD767" s="358"/>
      <c r="AE767" s="358"/>
      <c r="AF767" s="358"/>
      <c r="AG767" s="358"/>
      <c r="AH767" s="358"/>
      <c r="AI767" s="358"/>
      <c r="AJ767" s="358"/>
      <c r="AK767" s="358"/>
      <c r="AO767" s="323" t="s">
        <v>1044</v>
      </c>
      <c r="AP767" s="323"/>
      <c r="AQ767" s="323"/>
      <c r="AR767" s="327" t="s">
        <v>2428</v>
      </c>
      <c r="AS767" s="326" t="s">
        <v>1739</v>
      </c>
    </row>
    <row r="768" spans="1:45" ht="15" customHeight="1">
      <c r="A768" s="359"/>
      <c r="B768" s="359"/>
      <c r="C768" s="359"/>
      <c r="D768" s="359"/>
      <c r="E768" s="359"/>
      <c r="F768" s="359"/>
      <c r="G768" s="359"/>
      <c r="H768" s="359"/>
      <c r="I768" s="359"/>
      <c r="J768" s="359"/>
      <c r="K768" s="359"/>
      <c r="L768" s="359"/>
      <c r="M768" s="359"/>
      <c r="N768" s="359"/>
      <c r="O768" s="359"/>
      <c r="P768" s="359"/>
      <c r="Q768" s="359"/>
      <c r="R768" s="359"/>
      <c r="S768" s="359"/>
      <c r="T768" s="359"/>
      <c r="U768" s="359"/>
      <c r="V768" s="359"/>
      <c r="W768" s="359"/>
      <c r="X768" s="358"/>
      <c r="Y768" s="358"/>
      <c r="Z768" s="358"/>
      <c r="AA768" s="358"/>
      <c r="AB768" s="358"/>
      <c r="AC768" s="358"/>
      <c r="AD768" s="358"/>
      <c r="AE768" s="358"/>
      <c r="AF768" s="358"/>
      <c r="AG768" s="358"/>
      <c r="AH768" s="358"/>
      <c r="AI768" s="358"/>
      <c r="AJ768" s="358"/>
      <c r="AK768" s="358"/>
      <c r="AO768" s="323" t="s">
        <v>1008</v>
      </c>
      <c r="AP768" s="323"/>
      <c r="AQ768" s="323"/>
      <c r="AR768" s="327" t="s">
        <v>2429</v>
      </c>
      <c r="AS768" s="326" t="s">
        <v>1739</v>
      </c>
    </row>
    <row r="769" spans="1:45" ht="15" customHeight="1">
      <c r="A769" s="359"/>
      <c r="B769" s="359"/>
      <c r="C769" s="359"/>
      <c r="D769" s="359"/>
      <c r="E769" s="359"/>
      <c r="F769" s="359"/>
      <c r="G769" s="359"/>
      <c r="H769" s="359"/>
      <c r="I769" s="359"/>
      <c r="J769" s="359"/>
      <c r="K769" s="359"/>
      <c r="L769" s="359"/>
      <c r="M769" s="359"/>
      <c r="N769" s="359"/>
      <c r="O769" s="359"/>
      <c r="P769" s="359"/>
      <c r="Q769" s="359"/>
      <c r="R769" s="359"/>
      <c r="S769" s="359"/>
      <c r="T769" s="359"/>
      <c r="U769" s="359"/>
      <c r="V769" s="359"/>
      <c r="W769" s="359"/>
      <c r="X769" s="358"/>
      <c r="Y769" s="358"/>
      <c r="Z769" s="358"/>
      <c r="AA769" s="358"/>
      <c r="AB769" s="358"/>
      <c r="AC769" s="358"/>
      <c r="AD769" s="358"/>
      <c r="AE769" s="358"/>
      <c r="AF769" s="358"/>
      <c r="AG769" s="358"/>
      <c r="AH769" s="358"/>
      <c r="AI769" s="358"/>
      <c r="AJ769" s="358"/>
      <c r="AK769" s="358"/>
      <c r="AO769" s="323" t="s">
        <v>1047</v>
      </c>
      <c r="AP769" s="323"/>
      <c r="AQ769" s="323"/>
      <c r="AR769" s="327" t="s">
        <v>2430</v>
      </c>
      <c r="AS769" s="326" t="s">
        <v>1733</v>
      </c>
    </row>
    <row r="770" spans="1:45" ht="15" customHeight="1">
      <c r="A770" s="359"/>
      <c r="B770" s="359"/>
      <c r="C770" s="359"/>
      <c r="D770" s="359"/>
      <c r="E770" s="359"/>
      <c r="F770" s="359"/>
      <c r="G770" s="359"/>
      <c r="H770" s="359"/>
      <c r="I770" s="359"/>
      <c r="J770" s="359"/>
      <c r="K770" s="359"/>
      <c r="L770" s="359"/>
      <c r="M770" s="359"/>
      <c r="N770" s="359"/>
      <c r="O770" s="359"/>
      <c r="P770" s="359"/>
      <c r="Q770" s="359"/>
      <c r="R770" s="359"/>
      <c r="S770" s="359"/>
      <c r="T770" s="359"/>
      <c r="U770" s="359"/>
      <c r="V770" s="359"/>
      <c r="W770" s="359"/>
      <c r="X770" s="358"/>
      <c r="Y770" s="358"/>
      <c r="Z770" s="358"/>
      <c r="AA770" s="358"/>
      <c r="AB770" s="358"/>
      <c r="AC770" s="358"/>
      <c r="AD770" s="358"/>
      <c r="AE770" s="358"/>
      <c r="AF770" s="358"/>
      <c r="AG770" s="358"/>
      <c r="AH770" s="358"/>
      <c r="AI770" s="358"/>
      <c r="AJ770" s="358"/>
      <c r="AK770" s="358"/>
      <c r="AO770" s="323" t="s">
        <v>1009</v>
      </c>
      <c r="AP770" s="323"/>
      <c r="AQ770" s="323"/>
      <c r="AR770" s="327" t="s">
        <v>2431</v>
      </c>
      <c r="AS770" s="326" t="s">
        <v>1733</v>
      </c>
    </row>
    <row r="771" spans="1:45" ht="15" customHeight="1">
      <c r="A771" s="359"/>
      <c r="B771" s="359"/>
      <c r="C771" s="359"/>
      <c r="D771" s="359"/>
      <c r="E771" s="359"/>
      <c r="F771" s="359"/>
      <c r="G771" s="359"/>
      <c r="H771" s="359"/>
      <c r="I771" s="359"/>
      <c r="J771" s="359"/>
      <c r="K771" s="359"/>
      <c r="L771" s="359"/>
      <c r="M771" s="359"/>
      <c r="N771" s="359"/>
      <c r="O771" s="359"/>
      <c r="P771" s="359"/>
      <c r="Q771" s="359"/>
      <c r="R771" s="359"/>
      <c r="S771" s="359"/>
      <c r="T771" s="359"/>
      <c r="U771" s="359"/>
      <c r="V771" s="359"/>
      <c r="W771" s="359"/>
      <c r="X771" s="358"/>
      <c r="Y771" s="358"/>
      <c r="Z771" s="358"/>
      <c r="AA771" s="358"/>
      <c r="AB771" s="358"/>
      <c r="AC771" s="358"/>
      <c r="AD771" s="358"/>
      <c r="AE771" s="358"/>
      <c r="AF771" s="358"/>
      <c r="AG771" s="358"/>
      <c r="AH771" s="358"/>
      <c r="AI771" s="358"/>
      <c r="AJ771" s="358"/>
      <c r="AK771" s="358"/>
      <c r="AO771" s="323" t="s">
        <v>1011</v>
      </c>
      <c r="AP771" s="323"/>
      <c r="AQ771" s="323"/>
      <c r="AR771" s="327" t="s">
        <v>2432</v>
      </c>
      <c r="AS771" s="326" t="s">
        <v>1733</v>
      </c>
    </row>
    <row r="772" spans="1:45" ht="15" customHeight="1">
      <c r="A772" s="359"/>
      <c r="B772" s="359"/>
      <c r="C772" s="359"/>
      <c r="D772" s="359"/>
      <c r="E772" s="359"/>
      <c r="F772" s="359"/>
      <c r="G772" s="359"/>
      <c r="H772" s="359"/>
      <c r="I772" s="359"/>
      <c r="J772" s="359"/>
      <c r="K772" s="359"/>
      <c r="L772" s="359"/>
      <c r="M772" s="359"/>
      <c r="N772" s="359"/>
      <c r="O772" s="359"/>
      <c r="P772" s="359"/>
      <c r="Q772" s="359"/>
      <c r="R772" s="359"/>
      <c r="S772" s="359"/>
      <c r="T772" s="359"/>
      <c r="U772" s="359"/>
      <c r="V772" s="359"/>
      <c r="W772" s="359"/>
      <c r="X772" s="358"/>
      <c r="Y772" s="358"/>
      <c r="Z772" s="358"/>
      <c r="AA772" s="358"/>
      <c r="AB772" s="358"/>
      <c r="AC772" s="358"/>
      <c r="AD772" s="358"/>
      <c r="AE772" s="358"/>
      <c r="AF772" s="358"/>
      <c r="AG772" s="358"/>
      <c r="AH772" s="358"/>
      <c r="AI772" s="358"/>
      <c r="AJ772" s="358"/>
      <c r="AK772" s="358"/>
      <c r="AO772" s="323" t="s">
        <v>1012</v>
      </c>
      <c r="AP772" s="323"/>
      <c r="AQ772" s="323"/>
      <c r="AR772" s="327" t="s">
        <v>2433</v>
      </c>
      <c r="AS772" s="326" t="s">
        <v>1733</v>
      </c>
    </row>
    <row r="773" spans="1:45" ht="15" customHeight="1">
      <c r="A773" s="359"/>
      <c r="B773" s="359"/>
      <c r="C773" s="359"/>
      <c r="D773" s="359"/>
      <c r="E773" s="359"/>
      <c r="F773" s="359"/>
      <c r="G773" s="359"/>
      <c r="H773" s="359"/>
      <c r="I773" s="359"/>
      <c r="J773" s="359"/>
      <c r="K773" s="359"/>
      <c r="L773" s="359"/>
      <c r="M773" s="359"/>
      <c r="N773" s="359"/>
      <c r="O773" s="359"/>
      <c r="P773" s="359"/>
      <c r="Q773" s="359"/>
      <c r="R773" s="359"/>
      <c r="S773" s="359"/>
      <c r="T773" s="359"/>
      <c r="U773" s="359"/>
      <c r="V773" s="359"/>
      <c r="W773" s="359"/>
      <c r="X773" s="358"/>
      <c r="Y773" s="358"/>
      <c r="Z773" s="358"/>
      <c r="AA773" s="358"/>
      <c r="AB773" s="358"/>
      <c r="AC773" s="358"/>
      <c r="AD773" s="358"/>
      <c r="AE773" s="358"/>
      <c r="AF773" s="358"/>
      <c r="AG773" s="358"/>
      <c r="AH773" s="358"/>
      <c r="AI773" s="358"/>
      <c r="AJ773" s="358"/>
      <c r="AK773" s="358"/>
      <c r="AO773" s="323" t="s">
        <v>1048</v>
      </c>
      <c r="AP773" s="323"/>
      <c r="AQ773" s="323"/>
      <c r="AR773" s="327" t="s">
        <v>2434</v>
      </c>
      <c r="AS773" s="326" t="s">
        <v>1733</v>
      </c>
    </row>
    <row r="774" spans="1:45" ht="15" customHeight="1">
      <c r="A774" s="359"/>
      <c r="B774" s="359"/>
      <c r="C774" s="359"/>
      <c r="D774" s="359"/>
      <c r="E774" s="359"/>
      <c r="F774" s="359"/>
      <c r="G774" s="359"/>
      <c r="H774" s="359"/>
      <c r="I774" s="359"/>
      <c r="J774" s="359"/>
      <c r="K774" s="359"/>
      <c r="L774" s="359"/>
      <c r="M774" s="359"/>
      <c r="N774" s="359"/>
      <c r="O774" s="359"/>
      <c r="P774" s="359"/>
      <c r="Q774" s="359"/>
      <c r="R774" s="359"/>
      <c r="S774" s="359"/>
      <c r="T774" s="359"/>
      <c r="U774" s="359"/>
      <c r="V774" s="359"/>
      <c r="W774" s="359"/>
      <c r="X774" s="358"/>
      <c r="Y774" s="358"/>
      <c r="Z774" s="358"/>
      <c r="AA774" s="358"/>
      <c r="AB774" s="358"/>
      <c r="AC774" s="358"/>
      <c r="AD774" s="358"/>
      <c r="AE774" s="358"/>
      <c r="AF774" s="358"/>
      <c r="AG774" s="358"/>
      <c r="AH774" s="358"/>
      <c r="AI774" s="358"/>
      <c r="AJ774" s="358"/>
      <c r="AK774" s="358"/>
      <c r="AO774" s="323" t="s">
        <v>1013</v>
      </c>
      <c r="AP774" s="323"/>
      <c r="AQ774" s="323"/>
      <c r="AR774" s="327" t="s">
        <v>2435</v>
      </c>
      <c r="AS774" s="326" t="s">
        <v>1733</v>
      </c>
    </row>
    <row r="775" spans="1:45" ht="15" customHeight="1">
      <c r="A775" s="359"/>
      <c r="B775" s="359"/>
      <c r="C775" s="359"/>
      <c r="D775" s="359"/>
      <c r="E775" s="359"/>
      <c r="F775" s="359"/>
      <c r="G775" s="359"/>
      <c r="H775" s="359"/>
      <c r="I775" s="359"/>
      <c r="J775" s="359"/>
      <c r="K775" s="359"/>
      <c r="L775" s="359"/>
      <c r="M775" s="359"/>
      <c r="N775" s="359"/>
      <c r="O775" s="359"/>
      <c r="P775" s="359"/>
      <c r="Q775" s="359"/>
      <c r="R775" s="359"/>
      <c r="S775" s="359"/>
      <c r="T775" s="359"/>
      <c r="U775" s="359"/>
      <c r="V775" s="359"/>
      <c r="W775" s="359"/>
      <c r="X775" s="358"/>
      <c r="Y775" s="358"/>
      <c r="Z775" s="358"/>
      <c r="AA775" s="358"/>
      <c r="AB775" s="358"/>
      <c r="AC775" s="358"/>
      <c r="AD775" s="358"/>
      <c r="AE775" s="358"/>
      <c r="AF775" s="358"/>
      <c r="AG775" s="358"/>
      <c r="AH775" s="358"/>
      <c r="AI775" s="358"/>
      <c r="AJ775" s="358"/>
      <c r="AK775" s="358"/>
      <c r="AO775" s="323" t="s">
        <v>1014</v>
      </c>
      <c r="AP775" s="323"/>
      <c r="AQ775" s="323"/>
      <c r="AR775" s="327" t="s">
        <v>2436</v>
      </c>
      <c r="AS775" s="326" t="s">
        <v>1733</v>
      </c>
    </row>
    <row r="776" spans="1:45" ht="15" customHeight="1">
      <c r="A776" s="359"/>
      <c r="B776" s="359"/>
      <c r="C776" s="359"/>
      <c r="D776" s="359"/>
      <c r="E776" s="359"/>
      <c r="F776" s="359"/>
      <c r="G776" s="359"/>
      <c r="H776" s="359"/>
      <c r="I776" s="359"/>
      <c r="J776" s="359"/>
      <c r="K776" s="359"/>
      <c r="L776" s="359"/>
      <c r="M776" s="359"/>
      <c r="N776" s="359"/>
      <c r="O776" s="359"/>
      <c r="P776" s="359"/>
      <c r="Q776" s="359"/>
      <c r="R776" s="359"/>
      <c r="S776" s="359"/>
      <c r="T776" s="359"/>
      <c r="U776" s="359"/>
      <c r="V776" s="359"/>
      <c r="W776" s="359"/>
      <c r="X776" s="358"/>
      <c r="Y776" s="358"/>
      <c r="Z776" s="358"/>
      <c r="AA776" s="358"/>
      <c r="AB776" s="358"/>
      <c r="AC776" s="358"/>
      <c r="AD776" s="358"/>
      <c r="AE776" s="358"/>
      <c r="AF776" s="358"/>
      <c r="AG776" s="358"/>
      <c r="AH776" s="358"/>
      <c r="AI776" s="358"/>
      <c r="AJ776" s="358"/>
      <c r="AK776" s="358"/>
      <c r="AO776" s="323" t="s">
        <v>1015</v>
      </c>
      <c r="AP776" s="323"/>
      <c r="AQ776" s="323"/>
      <c r="AR776" s="327" t="s">
        <v>2437</v>
      </c>
      <c r="AS776" s="326" t="s">
        <v>1733</v>
      </c>
    </row>
    <row r="777" spans="1:45" ht="15" customHeight="1">
      <c r="A777" s="359"/>
      <c r="B777" s="359"/>
      <c r="C777" s="359"/>
      <c r="D777" s="359"/>
      <c r="E777" s="359"/>
      <c r="F777" s="359"/>
      <c r="G777" s="359"/>
      <c r="H777" s="359"/>
      <c r="I777" s="359"/>
      <c r="J777" s="359"/>
      <c r="K777" s="359"/>
      <c r="L777" s="359"/>
      <c r="M777" s="359"/>
      <c r="N777" s="359"/>
      <c r="O777" s="359"/>
      <c r="P777" s="359"/>
      <c r="Q777" s="359"/>
      <c r="R777" s="359"/>
      <c r="S777" s="359"/>
      <c r="T777" s="359"/>
      <c r="U777" s="359"/>
      <c r="V777" s="359"/>
      <c r="W777" s="359"/>
      <c r="X777" s="358"/>
      <c r="Y777" s="358"/>
      <c r="Z777" s="358"/>
      <c r="AA777" s="358"/>
      <c r="AB777" s="358"/>
      <c r="AC777" s="358"/>
      <c r="AD777" s="358"/>
      <c r="AE777" s="358"/>
      <c r="AF777" s="358"/>
      <c r="AG777" s="358"/>
      <c r="AH777" s="358"/>
      <c r="AI777" s="358"/>
      <c r="AJ777" s="358"/>
      <c r="AK777" s="358"/>
      <c r="AO777" s="323" t="s">
        <v>1016</v>
      </c>
      <c r="AP777" s="323"/>
      <c r="AQ777" s="323"/>
      <c r="AR777" s="327" t="s">
        <v>2438</v>
      </c>
      <c r="AS777" s="326" t="s">
        <v>1733</v>
      </c>
    </row>
    <row r="778" spans="1:45" ht="15" customHeight="1">
      <c r="A778" s="359"/>
      <c r="B778" s="359"/>
      <c r="C778" s="359"/>
      <c r="D778" s="359"/>
      <c r="E778" s="359"/>
      <c r="F778" s="359"/>
      <c r="G778" s="359"/>
      <c r="H778" s="359"/>
      <c r="I778" s="359"/>
      <c r="J778" s="359"/>
      <c r="K778" s="359"/>
      <c r="L778" s="359"/>
      <c r="M778" s="359"/>
      <c r="N778" s="359"/>
      <c r="O778" s="359"/>
      <c r="P778" s="359"/>
      <c r="Q778" s="359"/>
      <c r="R778" s="359"/>
      <c r="S778" s="359"/>
      <c r="T778" s="359"/>
      <c r="U778" s="359"/>
      <c r="V778" s="359"/>
      <c r="W778" s="359"/>
      <c r="X778" s="358"/>
      <c r="Y778" s="358"/>
      <c r="Z778" s="358"/>
      <c r="AA778" s="358"/>
      <c r="AB778" s="358"/>
      <c r="AC778" s="358"/>
      <c r="AD778" s="358"/>
      <c r="AE778" s="358"/>
      <c r="AF778" s="358"/>
      <c r="AG778" s="358"/>
      <c r="AH778" s="358"/>
      <c r="AI778" s="358"/>
      <c r="AJ778" s="358"/>
      <c r="AK778" s="358"/>
      <c r="AO778" s="323" t="s">
        <v>1017</v>
      </c>
      <c r="AP778" s="323"/>
      <c r="AQ778" s="323"/>
      <c r="AR778" s="327" t="s">
        <v>2439</v>
      </c>
      <c r="AS778" s="326" t="s">
        <v>1733</v>
      </c>
    </row>
    <row r="779" spans="1:45" ht="15" customHeight="1">
      <c r="A779" s="359"/>
      <c r="B779" s="359"/>
      <c r="C779" s="359"/>
      <c r="D779" s="359"/>
      <c r="E779" s="359"/>
      <c r="F779" s="359"/>
      <c r="G779" s="359"/>
      <c r="H779" s="359"/>
      <c r="I779" s="359"/>
      <c r="J779" s="359"/>
      <c r="K779" s="359"/>
      <c r="L779" s="359"/>
      <c r="M779" s="359"/>
      <c r="N779" s="359"/>
      <c r="O779" s="359"/>
      <c r="P779" s="359"/>
      <c r="Q779" s="359"/>
      <c r="R779" s="359"/>
      <c r="S779" s="359"/>
      <c r="T779" s="359"/>
      <c r="U779" s="359"/>
      <c r="V779" s="359"/>
      <c r="W779" s="359"/>
      <c r="X779" s="358"/>
      <c r="Y779" s="358"/>
      <c r="Z779" s="358"/>
      <c r="AA779" s="358"/>
      <c r="AB779" s="358"/>
      <c r="AC779" s="358"/>
      <c r="AD779" s="358"/>
      <c r="AE779" s="358"/>
      <c r="AF779" s="358"/>
      <c r="AG779" s="358"/>
      <c r="AH779" s="358"/>
      <c r="AI779" s="358"/>
      <c r="AJ779" s="358"/>
      <c r="AK779" s="358"/>
      <c r="AO779" s="323" t="s">
        <v>1051</v>
      </c>
      <c r="AP779" s="323"/>
      <c r="AQ779" s="323"/>
      <c r="AR779" s="327" t="s">
        <v>2440</v>
      </c>
      <c r="AS779" s="326" t="s">
        <v>1733</v>
      </c>
    </row>
    <row r="780" spans="1:45" ht="15" customHeight="1">
      <c r="A780" s="359"/>
      <c r="B780" s="359"/>
      <c r="C780" s="359"/>
      <c r="D780" s="359"/>
      <c r="E780" s="359"/>
      <c r="F780" s="359"/>
      <c r="G780" s="359"/>
      <c r="H780" s="359"/>
      <c r="I780" s="359"/>
      <c r="J780" s="359"/>
      <c r="K780" s="359"/>
      <c r="L780" s="359"/>
      <c r="M780" s="359"/>
      <c r="N780" s="359"/>
      <c r="O780" s="359"/>
      <c r="P780" s="359"/>
      <c r="Q780" s="359"/>
      <c r="R780" s="359"/>
      <c r="S780" s="359"/>
      <c r="T780" s="359"/>
      <c r="U780" s="359"/>
      <c r="V780" s="359"/>
      <c r="W780" s="359"/>
      <c r="X780" s="358"/>
      <c r="Y780" s="358"/>
      <c r="Z780" s="358"/>
      <c r="AA780" s="358"/>
      <c r="AB780" s="358"/>
      <c r="AC780" s="358"/>
      <c r="AD780" s="358"/>
      <c r="AE780" s="358"/>
      <c r="AF780" s="358"/>
      <c r="AG780" s="358"/>
      <c r="AH780" s="358"/>
      <c r="AI780" s="358"/>
      <c r="AJ780" s="358"/>
      <c r="AK780" s="358"/>
      <c r="AO780" s="323" t="s">
        <v>895</v>
      </c>
      <c r="AP780" s="323"/>
      <c r="AQ780" s="323"/>
      <c r="AR780" s="327" t="s">
        <v>2441</v>
      </c>
      <c r="AS780" s="326" t="s">
        <v>1733</v>
      </c>
    </row>
    <row r="781" spans="1:45" ht="15" customHeight="1">
      <c r="A781" s="359"/>
      <c r="B781" s="359"/>
      <c r="C781" s="359"/>
      <c r="D781" s="359"/>
      <c r="E781" s="359"/>
      <c r="F781" s="359"/>
      <c r="G781" s="359"/>
      <c r="H781" s="359"/>
      <c r="I781" s="359"/>
      <c r="J781" s="359"/>
      <c r="K781" s="359"/>
      <c r="L781" s="359"/>
      <c r="M781" s="359"/>
      <c r="N781" s="359"/>
      <c r="O781" s="359"/>
      <c r="P781" s="359"/>
      <c r="Q781" s="359"/>
      <c r="R781" s="359"/>
      <c r="S781" s="359"/>
      <c r="T781" s="359"/>
      <c r="U781" s="359"/>
      <c r="V781" s="359"/>
      <c r="W781" s="359"/>
      <c r="X781" s="358"/>
      <c r="Y781" s="358"/>
      <c r="Z781" s="358"/>
      <c r="AA781" s="358"/>
      <c r="AB781" s="358"/>
      <c r="AC781" s="358"/>
      <c r="AD781" s="358"/>
      <c r="AE781" s="358"/>
      <c r="AF781" s="358"/>
      <c r="AG781" s="358"/>
      <c r="AH781" s="358"/>
      <c r="AI781" s="358"/>
      <c r="AJ781" s="358"/>
      <c r="AK781" s="358"/>
      <c r="AO781" s="323" t="s">
        <v>896</v>
      </c>
      <c r="AP781" s="323"/>
      <c r="AQ781" s="323"/>
      <c r="AR781" s="327" t="s">
        <v>2442</v>
      </c>
      <c r="AS781" s="326" t="s">
        <v>1733</v>
      </c>
    </row>
    <row r="782" spans="1:45" ht="15" customHeight="1">
      <c r="A782" s="359"/>
      <c r="B782" s="359"/>
      <c r="C782" s="359"/>
      <c r="D782" s="359"/>
      <c r="E782" s="359"/>
      <c r="F782" s="359"/>
      <c r="G782" s="359"/>
      <c r="H782" s="359"/>
      <c r="I782" s="359"/>
      <c r="J782" s="359"/>
      <c r="K782" s="359"/>
      <c r="L782" s="359"/>
      <c r="M782" s="359"/>
      <c r="N782" s="359"/>
      <c r="O782" s="359"/>
      <c r="P782" s="359"/>
      <c r="Q782" s="359"/>
      <c r="R782" s="359"/>
      <c r="S782" s="359"/>
      <c r="T782" s="359"/>
      <c r="U782" s="359"/>
      <c r="V782" s="359"/>
      <c r="W782" s="359"/>
      <c r="X782" s="358"/>
      <c r="Y782" s="358"/>
      <c r="Z782" s="358"/>
      <c r="AA782" s="358"/>
      <c r="AB782" s="358"/>
      <c r="AC782" s="358"/>
      <c r="AD782" s="358"/>
      <c r="AE782" s="358"/>
      <c r="AF782" s="358"/>
      <c r="AG782" s="358"/>
      <c r="AH782" s="358"/>
      <c r="AI782" s="358"/>
      <c r="AJ782" s="358"/>
      <c r="AK782" s="358"/>
      <c r="AO782" s="323" t="s">
        <v>1054</v>
      </c>
      <c r="AP782" s="323"/>
      <c r="AQ782" s="323"/>
      <c r="AR782" s="327" t="s">
        <v>2443</v>
      </c>
      <c r="AS782" s="326" t="s">
        <v>1733</v>
      </c>
    </row>
    <row r="783" spans="1:45" ht="15" customHeight="1">
      <c r="A783" s="359"/>
      <c r="B783" s="359"/>
      <c r="C783" s="359"/>
      <c r="D783" s="359"/>
      <c r="E783" s="359"/>
      <c r="F783" s="359"/>
      <c r="G783" s="359"/>
      <c r="H783" s="359"/>
      <c r="I783" s="359"/>
      <c r="J783" s="359"/>
      <c r="K783" s="359"/>
      <c r="L783" s="359"/>
      <c r="M783" s="359"/>
      <c r="N783" s="359"/>
      <c r="O783" s="359"/>
      <c r="P783" s="359"/>
      <c r="Q783" s="359"/>
      <c r="R783" s="359"/>
      <c r="S783" s="359"/>
      <c r="T783" s="359"/>
      <c r="U783" s="359"/>
      <c r="V783" s="359"/>
      <c r="W783" s="359"/>
      <c r="X783" s="358"/>
      <c r="Y783" s="358"/>
      <c r="Z783" s="358"/>
      <c r="AA783" s="358"/>
      <c r="AB783" s="358"/>
      <c r="AC783" s="358"/>
      <c r="AD783" s="358"/>
      <c r="AE783" s="358"/>
      <c r="AF783" s="358"/>
      <c r="AG783" s="358"/>
      <c r="AH783" s="358"/>
      <c r="AI783" s="358"/>
      <c r="AJ783" s="358"/>
      <c r="AK783" s="358"/>
      <c r="AO783" s="323" t="s">
        <v>1055</v>
      </c>
      <c r="AP783" s="323"/>
      <c r="AQ783" s="323"/>
      <c r="AR783" s="327" t="s">
        <v>2444</v>
      </c>
      <c r="AS783" s="326" t="s">
        <v>1733</v>
      </c>
    </row>
    <row r="784" spans="1:45" ht="15" customHeight="1">
      <c r="A784" s="359"/>
      <c r="B784" s="359"/>
      <c r="C784" s="359"/>
      <c r="D784" s="359"/>
      <c r="E784" s="359"/>
      <c r="F784" s="359"/>
      <c r="G784" s="359"/>
      <c r="H784" s="359"/>
      <c r="I784" s="359"/>
      <c r="J784" s="359"/>
      <c r="K784" s="359"/>
      <c r="L784" s="359"/>
      <c r="M784" s="359"/>
      <c r="N784" s="359"/>
      <c r="O784" s="359"/>
      <c r="P784" s="359"/>
      <c r="Q784" s="359"/>
      <c r="R784" s="359"/>
      <c r="S784" s="359"/>
      <c r="T784" s="359"/>
      <c r="U784" s="359"/>
      <c r="V784" s="359"/>
      <c r="W784" s="359"/>
      <c r="X784" s="358"/>
      <c r="Y784" s="358"/>
      <c r="Z784" s="358"/>
      <c r="AA784" s="358"/>
      <c r="AB784" s="358"/>
      <c r="AC784" s="358"/>
      <c r="AD784" s="358"/>
      <c r="AE784" s="358"/>
      <c r="AF784" s="358"/>
      <c r="AG784" s="358"/>
      <c r="AH784" s="358"/>
      <c r="AI784" s="358"/>
      <c r="AJ784" s="358"/>
      <c r="AK784" s="358"/>
      <c r="AO784" s="323" t="s">
        <v>1056</v>
      </c>
      <c r="AP784" s="323"/>
      <c r="AQ784" s="323"/>
      <c r="AR784" s="327" t="s">
        <v>2444</v>
      </c>
      <c r="AS784" s="326" t="s">
        <v>1733</v>
      </c>
    </row>
    <row r="785" spans="1:45" ht="15" customHeight="1">
      <c r="A785" s="359"/>
      <c r="B785" s="359"/>
      <c r="C785" s="359"/>
      <c r="D785" s="359"/>
      <c r="E785" s="359"/>
      <c r="F785" s="359"/>
      <c r="G785" s="359"/>
      <c r="H785" s="359"/>
      <c r="I785" s="359"/>
      <c r="J785" s="359"/>
      <c r="K785" s="359"/>
      <c r="L785" s="359"/>
      <c r="M785" s="359"/>
      <c r="N785" s="359"/>
      <c r="O785" s="359"/>
      <c r="P785" s="359"/>
      <c r="Q785" s="359"/>
      <c r="R785" s="359"/>
      <c r="S785" s="359"/>
      <c r="T785" s="359"/>
      <c r="U785" s="359"/>
      <c r="V785" s="359"/>
      <c r="W785" s="359"/>
      <c r="X785" s="358"/>
      <c r="Y785" s="358"/>
      <c r="Z785" s="358"/>
      <c r="AA785" s="358"/>
      <c r="AB785" s="358"/>
      <c r="AC785" s="358"/>
      <c r="AD785" s="358"/>
      <c r="AE785" s="358"/>
      <c r="AF785" s="358"/>
      <c r="AG785" s="358"/>
      <c r="AH785" s="358"/>
      <c r="AI785" s="358"/>
      <c r="AJ785" s="358"/>
      <c r="AK785" s="358"/>
      <c r="AO785" s="323" t="s">
        <v>899</v>
      </c>
      <c r="AP785" s="323"/>
      <c r="AQ785" s="323"/>
      <c r="AR785" s="327" t="s">
        <v>2445</v>
      </c>
      <c r="AS785" s="326" t="s">
        <v>1733</v>
      </c>
    </row>
    <row r="786" spans="1:45" ht="15" customHeight="1">
      <c r="A786" s="359"/>
      <c r="B786" s="359"/>
      <c r="C786" s="359"/>
      <c r="D786" s="359"/>
      <c r="E786" s="359"/>
      <c r="F786" s="359"/>
      <c r="G786" s="359"/>
      <c r="H786" s="359"/>
      <c r="I786" s="359"/>
      <c r="J786" s="359"/>
      <c r="K786" s="359"/>
      <c r="L786" s="359"/>
      <c r="M786" s="359"/>
      <c r="N786" s="359"/>
      <c r="O786" s="359"/>
      <c r="P786" s="359"/>
      <c r="Q786" s="359"/>
      <c r="R786" s="359"/>
      <c r="S786" s="359"/>
      <c r="T786" s="359"/>
      <c r="U786" s="359"/>
      <c r="V786" s="359"/>
      <c r="W786" s="359"/>
      <c r="X786" s="358"/>
      <c r="Y786" s="358"/>
      <c r="Z786" s="358"/>
      <c r="AA786" s="358"/>
      <c r="AB786" s="358"/>
      <c r="AC786" s="358"/>
      <c r="AD786" s="358"/>
      <c r="AE786" s="358"/>
      <c r="AF786" s="358"/>
      <c r="AG786" s="358"/>
      <c r="AH786" s="358"/>
      <c r="AI786" s="358"/>
      <c r="AJ786" s="358"/>
      <c r="AK786" s="358"/>
      <c r="AO786" s="323" t="s">
        <v>1057</v>
      </c>
      <c r="AP786" s="323"/>
      <c r="AQ786" s="323"/>
      <c r="AR786" s="327" t="s">
        <v>2446</v>
      </c>
      <c r="AS786" s="326" t="s">
        <v>1733</v>
      </c>
    </row>
    <row r="787" spans="1:45" ht="15" customHeight="1">
      <c r="A787" s="359"/>
      <c r="B787" s="359"/>
      <c r="C787" s="359"/>
      <c r="D787" s="359"/>
      <c r="E787" s="359"/>
      <c r="F787" s="359"/>
      <c r="G787" s="359"/>
      <c r="H787" s="359"/>
      <c r="I787" s="359"/>
      <c r="J787" s="359"/>
      <c r="K787" s="359"/>
      <c r="L787" s="359"/>
      <c r="M787" s="359"/>
      <c r="N787" s="359"/>
      <c r="O787" s="359"/>
      <c r="P787" s="359"/>
      <c r="Q787" s="359"/>
      <c r="R787" s="359"/>
      <c r="S787" s="359"/>
      <c r="T787" s="359"/>
      <c r="U787" s="359"/>
      <c r="V787" s="359"/>
      <c r="W787" s="359"/>
      <c r="X787" s="358"/>
      <c r="Y787" s="358"/>
      <c r="Z787" s="358"/>
      <c r="AA787" s="358"/>
      <c r="AB787" s="358"/>
      <c r="AC787" s="358"/>
      <c r="AD787" s="358"/>
      <c r="AE787" s="358"/>
      <c r="AF787" s="358"/>
      <c r="AG787" s="358"/>
      <c r="AH787" s="358"/>
      <c r="AI787" s="358"/>
      <c r="AJ787" s="358"/>
      <c r="AK787" s="358"/>
      <c r="AO787" s="323" t="s">
        <v>900</v>
      </c>
      <c r="AP787" s="323"/>
      <c r="AQ787" s="323"/>
      <c r="AR787" s="327" t="s">
        <v>2447</v>
      </c>
      <c r="AS787" s="326" t="s">
        <v>1733</v>
      </c>
    </row>
    <row r="788" spans="1:45" ht="15" customHeight="1">
      <c r="A788" s="359"/>
      <c r="B788" s="359"/>
      <c r="C788" s="359"/>
      <c r="D788" s="359"/>
      <c r="E788" s="359"/>
      <c r="F788" s="359"/>
      <c r="G788" s="359"/>
      <c r="H788" s="359"/>
      <c r="I788" s="359"/>
      <c r="J788" s="359"/>
      <c r="K788" s="359"/>
      <c r="L788" s="359"/>
      <c r="M788" s="359"/>
      <c r="N788" s="359"/>
      <c r="O788" s="359"/>
      <c r="P788" s="359"/>
      <c r="Q788" s="359"/>
      <c r="R788" s="359"/>
      <c r="S788" s="359"/>
      <c r="T788" s="359"/>
      <c r="U788" s="359"/>
      <c r="V788" s="359"/>
      <c r="W788" s="359"/>
      <c r="X788" s="358"/>
      <c r="Y788" s="358"/>
      <c r="Z788" s="358"/>
      <c r="AA788" s="358"/>
      <c r="AB788" s="358"/>
      <c r="AC788" s="358"/>
      <c r="AD788" s="358"/>
      <c r="AE788" s="358"/>
      <c r="AF788" s="358"/>
      <c r="AG788" s="358"/>
      <c r="AH788" s="358"/>
      <c r="AI788" s="358"/>
      <c r="AJ788" s="358"/>
      <c r="AK788" s="358"/>
      <c r="AO788" s="323" t="s">
        <v>1058</v>
      </c>
      <c r="AP788" s="323"/>
      <c r="AQ788" s="323"/>
      <c r="AR788" s="327" t="s">
        <v>2448</v>
      </c>
      <c r="AS788" s="326" t="s">
        <v>1733</v>
      </c>
    </row>
    <row r="789" spans="1:45" ht="15" customHeight="1">
      <c r="A789" s="359"/>
      <c r="B789" s="359"/>
      <c r="C789" s="359"/>
      <c r="D789" s="359"/>
      <c r="E789" s="359"/>
      <c r="F789" s="359"/>
      <c r="G789" s="359"/>
      <c r="H789" s="359"/>
      <c r="I789" s="359"/>
      <c r="J789" s="359"/>
      <c r="K789" s="359"/>
      <c r="L789" s="359"/>
      <c r="M789" s="359"/>
      <c r="N789" s="359"/>
      <c r="O789" s="359"/>
      <c r="P789" s="359"/>
      <c r="Q789" s="359"/>
      <c r="R789" s="359"/>
      <c r="S789" s="359"/>
      <c r="T789" s="359"/>
      <c r="U789" s="359"/>
      <c r="V789" s="359"/>
      <c r="W789" s="359"/>
      <c r="X789" s="358"/>
      <c r="Y789" s="358"/>
      <c r="Z789" s="358"/>
      <c r="AA789" s="358"/>
      <c r="AB789" s="358"/>
      <c r="AC789" s="358"/>
      <c r="AD789" s="358"/>
      <c r="AE789" s="358"/>
      <c r="AF789" s="358"/>
      <c r="AG789" s="358"/>
      <c r="AH789" s="358"/>
      <c r="AI789" s="358"/>
      <c r="AJ789" s="358"/>
      <c r="AK789" s="358"/>
      <c r="AO789" s="323" t="s">
        <v>1060</v>
      </c>
      <c r="AP789" s="323"/>
      <c r="AQ789" s="323"/>
      <c r="AR789" s="327" t="s">
        <v>2449</v>
      </c>
      <c r="AS789" s="326" t="s">
        <v>1733</v>
      </c>
    </row>
    <row r="790" spans="1:45" ht="15" customHeight="1">
      <c r="A790" s="359"/>
      <c r="B790" s="359"/>
      <c r="C790" s="359"/>
      <c r="D790" s="359"/>
      <c r="E790" s="359"/>
      <c r="F790" s="359"/>
      <c r="G790" s="359"/>
      <c r="H790" s="359"/>
      <c r="I790" s="359"/>
      <c r="J790" s="359"/>
      <c r="K790" s="359"/>
      <c r="L790" s="359"/>
      <c r="M790" s="359"/>
      <c r="N790" s="359"/>
      <c r="O790" s="359"/>
      <c r="P790" s="359"/>
      <c r="Q790" s="359"/>
      <c r="R790" s="359"/>
      <c r="S790" s="359"/>
      <c r="T790" s="359"/>
      <c r="U790" s="359"/>
      <c r="V790" s="359"/>
      <c r="W790" s="359"/>
      <c r="X790" s="358"/>
      <c r="Y790" s="358"/>
      <c r="Z790" s="358"/>
      <c r="AA790" s="358"/>
      <c r="AB790" s="358"/>
      <c r="AC790" s="358"/>
      <c r="AD790" s="358"/>
      <c r="AE790" s="358"/>
      <c r="AF790" s="358"/>
      <c r="AG790" s="358"/>
      <c r="AH790" s="358"/>
      <c r="AI790" s="358"/>
      <c r="AJ790" s="358"/>
      <c r="AK790" s="358"/>
      <c r="AO790" s="323" t="s">
        <v>1061</v>
      </c>
      <c r="AP790" s="323"/>
      <c r="AQ790" s="323"/>
      <c r="AR790" s="327" t="s">
        <v>2450</v>
      </c>
      <c r="AS790" s="326" t="s">
        <v>1733</v>
      </c>
    </row>
    <row r="791" spans="1:45" ht="15" customHeight="1">
      <c r="A791" s="359"/>
      <c r="B791" s="359"/>
      <c r="C791" s="359"/>
      <c r="D791" s="359"/>
      <c r="E791" s="359"/>
      <c r="F791" s="359"/>
      <c r="G791" s="359"/>
      <c r="H791" s="359"/>
      <c r="I791" s="359"/>
      <c r="J791" s="359"/>
      <c r="K791" s="359"/>
      <c r="L791" s="359"/>
      <c r="M791" s="359"/>
      <c r="N791" s="359"/>
      <c r="O791" s="359"/>
      <c r="P791" s="359"/>
      <c r="Q791" s="359"/>
      <c r="R791" s="359"/>
      <c r="S791" s="359"/>
      <c r="T791" s="359"/>
      <c r="U791" s="359"/>
      <c r="V791" s="359"/>
      <c r="W791" s="359"/>
      <c r="X791" s="358"/>
      <c r="Y791" s="358"/>
      <c r="Z791" s="358"/>
      <c r="AA791" s="358"/>
      <c r="AB791" s="358"/>
      <c r="AC791" s="358"/>
      <c r="AD791" s="358"/>
      <c r="AE791" s="358"/>
      <c r="AF791" s="358"/>
      <c r="AG791" s="358"/>
      <c r="AH791" s="358"/>
      <c r="AI791" s="358"/>
      <c r="AJ791" s="358"/>
      <c r="AK791" s="358"/>
      <c r="AO791" s="367" t="s">
        <v>1698</v>
      </c>
      <c r="AP791" s="367"/>
      <c r="AQ791" s="367"/>
      <c r="AR791" s="327" t="s">
        <v>2451</v>
      </c>
      <c r="AS791" s="326" t="s">
        <v>1733</v>
      </c>
    </row>
    <row r="792" spans="1:45" ht="15" customHeight="1">
      <c r="A792" s="359"/>
      <c r="B792" s="359"/>
      <c r="C792" s="359"/>
      <c r="D792" s="359"/>
      <c r="E792" s="359"/>
      <c r="F792" s="359"/>
      <c r="G792" s="359"/>
      <c r="H792" s="359"/>
      <c r="I792" s="359"/>
      <c r="J792" s="359"/>
      <c r="K792" s="359"/>
      <c r="L792" s="359"/>
      <c r="M792" s="359"/>
      <c r="N792" s="359"/>
      <c r="O792" s="359"/>
      <c r="P792" s="359"/>
      <c r="Q792" s="359"/>
      <c r="R792" s="359"/>
      <c r="S792" s="359"/>
      <c r="T792" s="359"/>
      <c r="U792" s="359"/>
      <c r="V792" s="359"/>
      <c r="W792" s="359"/>
      <c r="X792" s="358"/>
      <c r="Y792" s="358"/>
      <c r="Z792" s="358"/>
      <c r="AA792" s="358"/>
      <c r="AB792" s="358"/>
      <c r="AC792" s="358"/>
      <c r="AD792" s="358"/>
      <c r="AE792" s="358"/>
      <c r="AF792" s="358"/>
      <c r="AG792" s="358"/>
      <c r="AH792" s="358"/>
      <c r="AI792" s="358"/>
      <c r="AJ792" s="358"/>
      <c r="AK792" s="358"/>
      <c r="AO792" s="323" t="s">
        <v>962</v>
      </c>
      <c r="AP792" s="323"/>
      <c r="AQ792" s="323"/>
      <c r="AR792" s="327" t="s">
        <v>2452</v>
      </c>
      <c r="AS792" s="326" t="s">
        <v>1733</v>
      </c>
    </row>
    <row r="793" spans="1:45" ht="15" customHeight="1">
      <c r="A793" s="359"/>
      <c r="B793" s="359"/>
      <c r="C793" s="359"/>
      <c r="D793" s="359"/>
      <c r="E793" s="359"/>
      <c r="F793" s="359"/>
      <c r="G793" s="359"/>
      <c r="H793" s="359"/>
      <c r="I793" s="359"/>
      <c r="J793" s="359"/>
      <c r="K793" s="359"/>
      <c r="L793" s="359"/>
      <c r="M793" s="359"/>
      <c r="N793" s="359"/>
      <c r="O793" s="359"/>
      <c r="P793" s="359"/>
      <c r="Q793" s="359"/>
      <c r="R793" s="359"/>
      <c r="S793" s="359"/>
      <c r="T793" s="359"/>
      <c r="U793" s="359"/>
      <c r="V793" s="359"/>
      <c r="W793" s="359"/>
      <c r="X793" s="358"/>
      <c r="Y793" s="358"/>
      <c r="Z793" s="358"/>
      <c r="AA793" s="358"/>
      <c r="AB793" s="358"/>
      <c r="AC793" s="358"/>
      <c r="AD793" s="358"/>
      <c r="AE793" s="358"/>
      <c r="AF793" s="358"/>
      <c r="AG793" s="358"/>
      <c r="AH793" s="358"/>
      <c r="AI793" s="358"/>
      <c r="AJ793" s="358"/>
      <c r="AK793" s="358"/>
      <c r="AO793" s="323" t="s">
        <v>977</v>
      </c>
      <c r="AP793" s="323"/>
      <c r="AQ793" s="323"/>
      <c r="AR793" s="327" t="s">
        <v>2453</v>
      </c>
      <c r="AS793" s="326" t="s">
        <v>1733</v>
      </c>
    </row>
    <row r="794" spans="1:45" ht="15" customHeight="1">
      <c r="A794" s="359"/>
      <c r="B794" s="359"/>
      <c r="C794" s="359"/>
      <c r="D794" s="359"/>
      <c r="E794" s="359"/>
      <c r="F794" s="359"/>
      <c r="G794" s="359"/>
      <c r="H794" s="359"/>
      <c r="I794" s="359"/>
      <c r="J794" s="359"/>
      <c r="K794" s="359"/>
      <c r="L794" s="359"/>
      <c r="M794" s="359"/>
      <c r="N794" s="359"/>
      <c r="O794" s="359"/>
      <c r="P794" s="359"/>
      <c r="Q794" s="359"/>
      <c r="R794" s="359"/>
      <c r="S794" s="359"/>
      <c r="T794" s="359"/>
      <c r="U794" s="359"/>
      <c r="V794" s="359"/>
      <c r="W794" s="359"/>
      <c r="X794" s="358"/>
      <c r="Y794" s="358"/>
      <c r="Z794" s="358"/>
      <c r="AA794" s="358"/>
      <c r="AB794" s="358"/>
      <c r="AC794" s="358"/>
      <c r="AD794" s="358"/>
      <c r="AE794" s="358"/>
      <c r="AF794" s="358"/>
      <c r="AG794" s="358"/>
      <c r="AH794" s="358"/>
      <c r="AI794" s="358"/>
      <c r="AJ794" s="358"/>
      <c r="AK794" s="358"/>
      <c r="AO794" s="323" t="s">
        <v>978</v>
      </c>
      <c r="AP794" s="323"/>
      <c r="AQ794" s="323"/>
      <c r="AR794" s="368" t="s">
        <v>2454</v>
      </c>
      <c r="AS794" s="326" t="s">
        <v>1733</v>
      </c>
    </row>
    <row r="795" spans="1:45" ht="15" customHeight="1">
      <c r="A795" s="359"/>
      <c r="B795" s="359"/>
      <c r="C795" s="359"/>
      <c r="D795" s="359"/>
      <c r="E795" s="359"/>
      <c r="F795" s="359"/>
      <c r="G795" s="359"/>
      <c r="H795" s="359"/>
      <c r="I795" s="359"/>
      <c r="J795" s="359"/>
      <c r="K795" s="359"/>
      <c r="L795" s="359"/>
      <c r="M795" s="359"/>
      <c r="N795" s="359"/>
      <c r="O795" s="359"/>
      <c r="P795" s="359"/>
      <c r="Q795" s="359"/>
      <c r="R795" s="359"/>
      <c r="S795" s="359"/>
      <c r="T795" s="359"/>
      <c r="U795" s="359"/>
      <c r="V795" s="359"/>
      <c r="W795" s="359"/>
      <c r="X795" s="358"/>
      <c r="Y795" s="358"/>
      <c r="Z795" s="358"/>
      <c r="AA795" s="358"/>
      <c r="AB795" s="358"/>
      <c r="AC795" s="358"/>
      <c r="AD795" s="358"/>
      <c r="AE795" s="358"/>
      <c r="AF795" s="358"/>
      <c r="AG795" s="358"/>
      <c r="AH795" s="358"/>
      <c r="AI795" s="358"/>
      <c r="AJ795" s="358"/>
      <c r="AK795" s="358"/>
      <c r="AO795" s="323" t="s">
        <v>981</v>
      </c>
      <c r="AP795" s="323"/>
      <c r="AQ795" s="323"/>
      <c r="AR795" s="327" t="s">
        <v>2455</v>
      </c>
      <c r="AS795" s="326" t="s">
        <v>1733</v>
      </c>
    </row>
    <row r="796" spans="1:45" ht="15" customHeight="1">
      <c r="A796" s="359"/>
      <c r="B796" s="359"/>
      <c r="C796" s="359"/>
      <c r="D796" s="359"/>
      <c r="E796" s="359"/>
      <c r="F796" s="359"/>
      <c r="G796" s="359"/>
      <c r="H796" s="359"/>
      <c r="I796" s="359"/>
      <c r="J796" s="359"/>
      <c r="K796" s="359"/>
      <c r="L796" s="359"/>
      <c r="M796" s="359"/>
      <c r="N796" s="359"/>
      <c r="O796" s="359"/>
      <c r="P796" s="359"/>
      <c r="Q796" s="359"/>
      <c r="R796" s="359"/>
      <c r="S796" s="359"/>
      <c r="T796" s="359"/>
      <c r="U796" s="359"/>
      <c r="V796" s="359"/>
      <c r="W796" s="359"/>
      <c r="X796" s="358"/>
      <c r="Y796" s="358"/>
      <c r="Z796" s="358"/>
      <c r="AA796" s="358"/>
      <c r="AB796" s="358"/>
      <c r="AC796" s="358"/>
      <c r="AD796" s="358"/>
      <c r="AE796" s="358"/>
      <c r="AF796" s="358"/>
      <c r="AG796" s="358"/>
      <c r="AH796" s="358"/>
      <c r="AI796" s="358"/>
      <c r="AJ796" s="358"/>
      <c r="AK796" s="358"/>
      <c r="AO796" s="323" t="s">
        <v>995</v>
      </c>
      <c r="AP796" s="323"/>
      <c r="AQ796" s="323"/>
      <c r="AR796" s="327" t="s">
        <v>2456</v>
      </c>
      <c r="AS796" s="326" t="s">
        <v>1733</v>
      </c>
    </row>
    <row r="797" spans="1:45" ht="15" customHeight="1">
      <c r="A797" s="359"/>
      <c r="B797" s="359"/>
      <c r="C797" s="359"/>
      <c r="D797" s="359"/>
      <c r="E797" s="359"/>
      <c r="F797" s="359"/>
      <c r="G797" s="359"/>
      <c r="H797" s="359"/>
      <c r="I797" s="359"/>
      <c r="J797" s="359"/>
      <c r="K797" s="359"/>
      <c r="L797" s="359"/>
      <c r="M797" s="359"/>
      <c r="N797" s="359"/>
      <c r="O797" s="359"/>
      <c r="P797" s="359"/>
      <c r="Q797" s="359"/>
      <c r="R797" s="359"/>
      <c r="S797" s="359"/>
      <c r="T797" s="359"/>
      <c r="U797" s="359"/>
      <c r="V797" s="359"/>
      <c r="W797" s="359"/>
      <c r="X797" s="369"/>
      <c r="Y797" s="369"/>
      <c r="Z797" s="369"/>
      <c r="AA797" s="358"/>
      <c r="AB797" s="358"/>
      <c r="AC797" s="358"/>
      <c r="AD797" s="358"/>
      <c r="AE797" s="358"/>
      <c r="AF797" s="358"/>
      <c r="AG797" s="358"/>
      <c r="AH797" s="358"/>
      <c r="AI797" s="358"/>
      <c r="AJ797" s="358"/>
      <c r="AK797" s="358"/>
      <c r="AO797" s="323" t="s">
        <v>1004</v>
      </c>
      <c r="AP797" s="323"/>
      <c r="AQ797" s="323"/>
      <c r="AR797" s="327" t="s">
        <v>2457</v>
      </c>
      <c r="AS797" s="326" t="s">
        <v>1733</v>
      </c>
    </row>
    <row r="798" spans="1:45" ht="15" customHeight="1">
      <c r="A798" s="359"/>
      <c r="B798" s="359"/>
      <c r="C798" s="359"/>
      <c r="D798" s="359"/>
      <c r="E798" s="359"/>
      <c r="F798" s="359"/>
      <c r="G798" s="359"/>
      <c r="H798" s="359"/>
      <c r="I798" s="359"/>
      <c r="J798" s="359"/>
      <c r="K798" s="359"/>
      <c r="L798" s="359"/>
      <c r="M798" s="359"/>
      <c r="N798" s="359"/>
      <c r="O798" s="359"/>
      <c r="P798" s="359"/>
      <c r="Q798" s="359"/>
      <c r="R798" s="359"/>
      <c r="S798" s="359"/>
      <c r="T798" s="359"/>
      <c r="U798" s="359"/>
      <c r="V798" s="359"/>
      <c r="W798" s="359"/>
      <c r="X798" s="358"/>
      <c r="Y798" s="358"/>
      <c r="Z798" s="358"/>
      <c r="AA798" s="358"/>
      <c r="AB798" s="358"/>
      <c r="AC798" s="358"/>
      <c r="AD798" s="358"/>
      <c r="AE798" s="358"/>
      <c r="AF798" s="358"/>
      <c r="AG798" s="358"/>
      <c r="AH798" s="358"/>
      <c r="AI798" s="358"/>
      <c r="AJ798" s="358"/>
      <c r="AK798" s="358"/>
      <c r="AO798" s="323" t="s">
        <v>1018</v>
      </c>
      <c r="AP798" s="323"/>
      <c r="AQ798" s="323"/>
      <c r="AR798" s="327" t="s">
        <v>2458</v>
      </c>
      <c r="AS798" s="326" t="s">
        <v>1733</v>
      </c>
    </row>
    <row r="799" spans="1:45" ht="15" customHeight="1">
      <c r="A799" s="359"/>
      <c r="B799" s="359"/>
      <c r="C799" s="359"/>
      <c r="D799" s="359"/>
      <c r="E799" s="359"/>
      <c r="F799" s="359"/>
      <c r="G799" s="359"/>
      <c r="H799" s="359"/>
      <c r="I799" s="359"/>
      <c r="J799" s="359"/>
      <c r="K799" s="359"/>
      <c r="L799" s="359"/>
      <c r="M799" s="359"/>
      <c r="N799" s="359"/>
      <c r="O799" s="359"/>
      <c r="P799" s="359"/>
      <c r="Q799" s="359"/>
      <c r="R799" s="359"/>
      <c r="S799" s="359"/>
      <c r="T799" s="359"/>
      <c r="U799" s="359"/>
      <c r="V799" s="359"/>
      <c r="W799" s="359"/>
      <c r="X799" s="358"/>
      <c r="Y799" s="358"/>
      <c r="Z799" s="358"/>
      <c r="AA799" s="358"/>
      <c r="AB799" s="358"/>
      <c r="AC799" s="358"/>
      <c r="AD799" s="358"/>
      <c r="AE799" s="358"/>
      <c r="AF799" s="358"/>
      <c r="AG799" s="358"/>
      <c r="AH799" s="358"/>
      <c r="AI799" s="358"/>
      <c r="AJ799" s="358"/>
      <c r="AK799" s="358"/>
      <c r="AO799" s="323" t="s">
        <v>1019</v>
      </c>
      <c r="AP799" s="323"/>
      <c r="AQ799" s="323"/>
      <c r="AR799" s="327" t="s">
        <v>2459</v>
      </c>
      <c r="AS799" s="326" t="s">
        <v>1739</v>
      </c>
    </row>
    <row r="800" spans="1:45" ht="15" customHeight="1">
      <c r="A800" s="359"/>
      <c r="B800" s="359"/>
      <c r="C800" s="359"/>
      <c r="D800" s="359"/>
      <c r="E800" s="359"/>
      <c r="F800" s="359"/>
      <c r="G800" s="359"/>
      <c r="H800" s="359"/>
      <c r="I800" s="359"/>
      <c r="J800" s="359"/>
      <c r="K800" s="359"/>
      <c r="L800" s="359"/>
      <c r="M800" s="359"/>
      <c r="N800" s="359"/>
      <c r="O800" s="359"/>
      <c r="P800" s="359"/>
      <c r="Q800" s="359"/>
      <c r="R800" s="359"/>
      <c r="S800" s="359"/>
      <c r="T800" s="359"/>
      <c r="U800" s="359"/>
      <c r="V800" s="359"/>
      <c r="W800" s="359"/>
      <c r="X800" s="358"/>
      <c r="Y800" s="358"/>
      <c r="Z800" s="358"/>
      <c r="AA800" s="358"/>
      <c r="AB800" s="358"/>
      <c r="AC800" s="358"/>
      <c r="AD800" s="358"/>
      <c r="AE800" s="358"/>
      <c r="AF800" s="358"/>
      <c r="AG800" s="358"/>
      <c r="AH800" s="358"/>
      <c r="AI800" s="358"/>
      <c r="AJ800" s="358"/>
      <c r="AK800" s="358"/>
      <c r="AO800" s="323" t="s">
        <v>913</v>
      </c>
      <c r="AP800" s="323"/>
      <c r="AQ800" s="323"/>
      <c r="AR800" s="327" t="s">
        <v>2460</v>
      </c>
      <c r="AS800" s="326" t="s">
        <v>1739</v>
      </c>
    </row>
    <row r="801" spans="1:45" ht="15" customHeight="1">
      <c r="A801" s="359"/>
      <c r="B801" s="359"/>
      <c r="C801" s="359"/>
      <c r="D801" s="359"/>
      <c r="E801" s="359"/>
      <c r="F801" s="359"/>
      <c r="G801" s="359"/>
      <c r="H801" s="359"/>
      <c r="I801" s="359"/>
      <c r="J801" s="359"/>
      <c r="K801" s="359"/>
      <c r="L801" s="359"/>
      <c r="M801" s="359"/>
      <c r="N801" s="359"/>
      <c r="O801" s="359"/>
      <c r="P801" s="359"/>
      <c r="Q801" s="359"/>
      <c r="R801" s="359"/>
      <c r="S801" s="359"/>
      <c r="T801" s="359"/>
      <c r="U801" s="359"/>
      <c r="V801" s="359"/>
      <c r="W801" s="359"/>
      <c r="X801" s="358"/>
      <c r="Y801" s="358"/>
      <c r="Z801" s="358"/>
      <c r="AA801" s="369"/>
      <c r="AB801" s="369"/>
      <c r="AC801" s="369"/>
      <c r="AD801" s="369"/>
      <c r="AE801" s="369"/>
      <c r="AF801" s="369"/>
      <c r="AG801" s="369"/>
      <c r="AH801" s="369"/>
      <c r="AI801" s="369"/>
      <c r="AJ801" s="369"/>
      <c r="AK801" s="369"/>
      <c r="AO801" s="367" t="s">
        <v>1699</v>
      </c>
      <c r="AP801" s="367"/>
      <c r="AQ801" s="367"/>
      <c r="AR801" s="327" t="s">
        <v>2461</v>
      </c>
      <c r="AS801" s="326" t="s">
        <v>1739</v>
      </c>
    </row>
    <row r="802" spans="1:45" ht="15" customHeight="1">
      <c r="A802" s="359"/>
      <c r="B802" s="359"/>
      <c r="C802" s="359"/>
      <c r="D802" s="359"/>
      <c r="E802" s="359"/>
      <c r="F802" s="359"/>
      <c r="G802" s="359"/>
      <c r="H802" s="359"/>
      <c r="I802" s="359"/>
      <c r="J802" s="359"/>
      <c r="K802" s="359"/>
      <c r="L802" s="359"/>
      <c r="M802" s="359"/>
      <c r="N802" s="359"/>
      <c r="O802" s="359"/>
      <c r="P802" s="359"/>
      <c r="Q802" s="359"/>
      <c r="R802" s="359"/>
      <c r="S802" s="359"/>
      <c r="T802" s="359"/>
      <c r="U802" s="359"/>
      <c r="V802" s="359"/>
      <c r="W802" s="359"/>
      <c r="X802" s="358"/>
      <c r="Y802" s="358"/>
      <c r="Z802" s="358"/>
      <c r="AA802" s="358"/>
      <c r="AB802" s="358"/>
      <c r="AC802" s="358"/>
      <c r="AD802" s="358"/>
      <c r="AE802" s="358"/>
      <c r="AF802" s="358"/>
      <c r="AG802" s="358"/>
      <c r="AH802" s="358"/>
      <c r="AI802" s="358"/>
      <c r="AJ802" s="358"/>
      <c r="AK802" s="358"/>
      <c r="AO802" s="323" t="s">
        <v>926</v>
      </c>
      <c r="AP802" s="323"/>
      <c r="AQ802" s="323"/>
      <c r="AR802" s="327" t="s">
        <v>2462</v>
      </c>
      <c r="AS802" s="326" t="s">
        <v>1739</v>
      </c>
    </row>
    <row r="803" spans="1:45" ht="15" customHeight="1">
      <c r="A803" s="359"/>
      <c r="B803" s="359"/>
      <c r="C803" s="359"/>
      <c r="D803" s="359"/>
      <c r="E803" s="359"/>
      <c r="F803" s="359"/>
      <c r="G803" s="359"/>
      <c r="H803" s="359"/>
      <c r="I803" s="359"/>
      <c r="J803" s="359"/>
      <c r="K803" s="359"/>
      <c r="L803" s="359"/>
      <c r="M803" s="359"/>
      <c r="N803" s="359"/>
      <c r="O803" s="359"/>
      <c r="P803" s="359"/>
      <c r="Q803" s="359"/>
      <c r="R803" s="359"/>
      <c r="S803" s="359"/>
      <c r="T803" s="359"/>
      <c r="U803" s="359"/>
      <c r="V803" s="359"/>
      <c r="W803" s="359"/>
      <c r="X803" s="358"/>
      <c r="Y803" s="358"/>
      <c r="Z803" s="358"/>
      <c r="AA803" s="358"/>
      <c r="AB803" s="358"/>
      <c r="AC803" s="358"/>
      <c r="AD803" s="358"/>
      <c r="AE803" s="358"/>
      <c r="AF803" s="358"/>
      <c r="AG803" s="358"/>
      <c r="AH803" s="358"/>
      <c r="AI803" s="358"/>
      <c r="AJ803" s="358"/>
      <c r="AK803" s="358"/>
      <c r="AO803" s="323" t="s">
        <v>979</v>
      </c>
      <c r="AP803" s="323"/>
      <c r="AQ803" s="323"/>
      <c r="AR803" s="327" t="s">
        <v>2463</v>
      </c>
      <c r="AS803" s="326" t="s">
        <v>1739</v>
      </c>
    </row>
    <row r="804" spans="1:45" ht="15" customHeight="1">
      <c r="A804" s="359"/>
      <c r="B804" s="359"/>
      <c r="C804" s="359"/>
      <c r="D804" s="359"/>
      <c r="E804" s="359"/>
      <c r="F804" s="359"/>
      <c r="G804" s="359"/>
      <c r="H804" s="359"/>
      <c r="I804" s="359"/>
      <c r="J804" s="359"/>
      <c r="K804" s="359"/>
      <c r="L804" s="359"/>
      <c r="M804" s="359"/>
      <c r="N804" s="359"/>
      <c r="O804" s="359"/>
      <c r="P804" s="359"/>
      <c r="Q804" s="359"/>
      <c r="R804" s="359"/>
      <c r="S804" s="359"/>
      <c r="T804" s="359"/>
      <c r="U804" s="359"/>
      <c r="V804" s="359"/>
      <c r="W804" s="359"/>
      <c r="X804" s="358"/>
      <c r="Y804" s="358"/>
      <c r="Z804" s="358"/>
      <c r="AA804" s="358"/>
      <c r="AB804" s="358"/>
      <c r="AC804" s="358"/>
      <c r="AD804" s="358"/>
      <c r="AE804" s="358"/>
      <c r="AF804" s="358"/>
      <c r="AG804" s="358"/>
      <c r="AH804" s="358"/>
      <c r="AI804" s="358"/>
      <c r="AJ804" s="358"/>
      <c r="AK804" s="358"/>
      <c r="AO804" s="367"/>
      <c r="AP804" s="367"/>
      <c r="AQ804" s="367"/>
      <c r="AR804" s="327" t="s">
        <v>2464</v>
      </c>
      <c r="AS804" s="326" t="s">
        <v>1733</v>
      </c>
    </row>
    <row r="805" spans="1:45" ht="15" customHeight="1">
      <c r="A805" s="359"/>
      <c r="B805" s="359"/>
      <c r="C805" s="359"/>
      <c r="D805" s="359"/>
      <c r="E805" s="359"/>
      <c r="F805" s="359"/>
      <c r="G805" s="359"/>
      <c r="H805" s="359"/>
      <c r="I805" s="359"/>
      <c r="J805" s="359"/>
      <c r="K805" s="359"/>
      <c r="L805" s="359"/>
      <c r="M805" s="359"/>
      <c r="N805" s="359"/>
      <c r="O805" s="359"/>
      <c r="P805" s="359"/>
      <c r="Q805" s="359"/>
      <c r="R805" s="359"/>
      <c r="S805" s="359"/>
      <c r="T805" s="359"/>
      <c r="U805" s="359"/>
      <c r="V805" s="359"/>
      <c r="W805" s="359"/>
      <c r="X805" s="358"/>
      <c r="Y805" s="358"/>
      <c r="Z805" s="358"/>
      <c r="AA805" s="358"/>
      <c r="AB805" s="358"/>
      <c r="AC805" s="358"/>
      <c r="AD805" s="358"/>
      <c r="AE805" s="358"/>
      <c r="AF805" s="358"/>
      <c r="AG805" s="358"/>
      <c r="AH805" s="358"/>
      <c r="AI805" s="358"/>
      <c r="AJ805" s="358"/>
      <c r="AK805" s="358"/>
      <c r="AO805" s="323"/>
      <c r="AP805" s="323"/>
      <c r="AQ805" s="323"/>
      <c r="AR805" s="327" t="s">
        <v>2465</v>
      </c>
      <c r="AS805" s="326" t="s">
        <v>1733</v>
      </c>
    </row>
    <row r="806" spans="1:45" ht="15" customHeight="1">
      <c r="A806" s="359"/>
      <c r="B806" s="359"/>
      <c r="C806" s="359"/>
      <c r="D806" s="359"/>
      <c r="E806" s="359"/>
      <c r="F806" s="359"/>
      <c r="G806" s="359"/>
      <c r="H806" s="359"/>
      <c r="I806" s="359"/>
      <c r="J806" s="359"/>
      <c r="K806" s="359"/>
      <c r="L806" s="359"/>
      <c r="M806" s="359"/>
      <c r="N806" s="359"/>
      <c r="O806" s="359"/>
      <c r="P806" s="359"/>
      <c r="Q806" s="359"/>
      <c r="R806" s="359"/>
      <c r="S806" s="359"/>
      <c r="T806" s="359"/>
      <c r="U806" s="359"/>
      <c r="V806" s="359"/>
      <c r="W806" s="359"/>
      <c r="X806" s="358"/>
      <c r="Y806" s="358"/>
      <c r="Z806" s="358"/>
      <c r="AA806" s="358"/>
      <c r="AB806" s="358"/>
      <c r="AC806" s="358"/>
      <c r="AD806" s="358"/>
      <c r="AE806" s="358"/>
      <c r="AF806" s="358"/>
      <c r="AG806" s="358"/>
      <c r="AH806" s="358"/>
      <c r="AI806" s="358"/>
      <c r="AJ806" s="358"/>
      <c r="AK806" s="358"/>
      <c r="AO806" s="323"/>
      <c r="AP806" s="323"/>
      <c r="AQ806" s="323"/>
      <c r="AR806" s="327" t="s">
        <v>2466</v>
      </c>
      <c r="AS806" s="326" t="s">
        <v>1733</v>
      </c>
    </row>
    <row r="807" spans="1:45" ht="15" customHeight="1">
      <c r="A807" s="359"/>
      <c r="B807" s="359"/>
      <c r="C807" s="359"/>
      <c r="D807" s="359"/>
      <c r="E807" s="359"/>
      <c r="F807" s="359"/>
      <c r="G807" s="359"/>
      <c r="H807" s="359"/>
      <c r="I807" s="359"/>
      <c r="J807" s="359"/>
      <c r="K807" s="359"/>
      <c r="L807" s="359"/>
      <c r="M807" s="359"/>
      <c r="N807" s="359"/>
      <c r="O807" s="359"/>
      <c r="P807" s="359"/>
      <c r="Q807" s="359"/>
      <c r="R807" s="359"/>
      <c r="S807" s="359"/>
      <c r="T807" s="359"/>
      <c r="U807" s="359"/>
      <c r="V807" s="359"/>
      <c r="W807" s="359"/>
      <c r="X807" s="358"/>
      <c r="Y807" s="358"/>
      <c r="Z807" s="358"/>
      <c r="AA807" s="358"/>
      <c r="AB807" s="358"/>
      <c r="AC807" s="358"/>
      <c r="AD807" s="358"/>
      <c r="AE807" s="358"/>
      <c r="AF807" s="358"/>
      <c r="AG807" s="358"/>
      <c r="AH807" s="358"/>
      <c r="AI807" s="358"/>
      <c r="AJ807" s="358"/>
      <c r="AK807" s="358"/>
      <c r="AO807" s="323"/>
      <c r="AP807" s="323"/>
      <c r="AQ807" s="323"/>
      <c r="AR807" s="327" t="s">
        <v>2467</v>
      </c>
      <c r="AS807" s="326" t="s">
        <v>1733</v>
      </c>
    </row>
    <row r="808" spans="1:45" ht="15" customHeight="1">
      <c r="A808" s="359"/>
      <c r="B808" s="359"/>
      <c r="C808" s="359"/>
      <c r="D808" s="359"/>
      <c r="E808" s="359"/>
      <c r="F808" s="359"/>
      <c r="G808" s="359"/>
      <c r="H808" s="359"/>
      <c r="I808" s="359"/>
      <c r="J808" s="359"/>
      <c r="K808" s="359"/>
      <c r="L808" s="359"/>
      <c r="M808" s="359"/>
      <c r="N808" s="359"/>
      <c r="O808" s="359"/>
      <c r="P808" s="359"/>
      <c r="Q808" s="359"/>
      <c r="R808" s="359"/>
      <c r="S808" s="359"/>
      <c r="T808" s="359"/>
      <c r="U808" s="359"/>
      <c r="V808" s="359"/>
      <c r="W808" s="359"/>
      <c r="X808" s="358"/>
      <c r="Y808" s="358"/>
      <c r="Z808" s="358"/>
      <c r="AA808" s="358"/>
      <c r="AB808" s="358"/>
      <c r="AC808" s="358"/>
      <c r="AD808" s="358"/>
      <c r="AE808" s="358"/>
      <c r="AF808" s="358"/>
      <c r="AG808" s="358"/>
      <c r="AH808" s="358"/>
      <c r="AI808" s="358"/>
      <c r="AJ808" s="358"/>
      <c r="AK808" s="358"/>
      <c r="AO808" s="323"/>
      <c r="AP808" s="323"/>
      <c r="AQ808" s="323"/>
      <c r="AR808" s="327" t="s">
        <v>2468</v>
      </c>
      <c r="AS808" s="326" t="s">
        <v>1733</v>
      </c>
    </row>
    <row r="809" spans="1:45" ht="15" customHeight="1">
      <c r="A809" s="359"/>
      <c r="B809" s="359"/>
      <c r="C809" s="359"/>
      <c r="D809" s="359"/>
      <c r="E809" s="359"/>
      <c r="F809" s="359"/>
      <c r="G809" s="359"/>
      <c r="H809" s="359"/>
      <c r="I809" s="359"/>
      <c r="J809" s="359"/>
      <c r="K809" s="359"/>
      <c r="L809" s="359"/>
      <c r="M809" s="359"/>
      <c r="N809" s="359"/>
      <c r="O809" s="359"/>
      <c r="P809" s="359"/>
      <c r="Q809" s="359"/>
      <c r="R809" s="359"/>
      <c r="S809" s="359"/>
      <c r="T809" s="359"/>
      <c r="U809" s="359"/>
      <c r="V809" s="359"/>
      <c r="W809" s="359"/>
      <c r="X809" s="358"/>
      <c r="Y809" s="358"/>
      <c r="Z809" s="358"/>
      <c r="AA809" s="358"/>
      <c r="AB809" s="358"/>
      <c r="AC809" s="358"/>
      <c r="AD809" s="358"/>
      <c r="AE809" s="358"/>
      <c r="AF809" s="358"/>
      <c r="AG809" s="358"/>
      <c r="AH809" s="358"/>
      <c r="AI809" s="358"/>
      <c r="AJ809" s="358"/>
      <c r="AK809" s="358"/>
      <c r="AO809" s="323"/>
      <c r="AP809" s="323"/>
      <c r="AQ809" s="323"/>
      <c r="AR809" s="327" t="s">
        <v>2469</v>
      </c>
      <c r="AS809" s="326" t="s">
        <v>1733</v>
      </c>
    </row>
    <row r="810" spans="1:45" ht="15" customHeight="1">
      <c r="A810" s="359"/>
      <c r="B810" s="359"/>
      <c r="C810" s="359"/>
      <c r="D810" s="359"/>
      <c r="E810" s="359"/>
      <c r="F810" s="359"/>
      <c r="G810" s="359"/>
      <c r="H810" s="359"/>
      <c r="I810" s="359"/>
      <c r="J810" s="359"/>
      <c r="K810" s="359"/>
      <c r="L810" s="359"/>
      <c r="M810" s="359"/>
      <c r="N810" s="359"/>
      <c r="O810" s="359"/>
      <c r="P810" s="359"/>
      <c r="Q810" s="359"/>
      <c r="R810" s="359"/>
      <c r="S810" s="359"/>
      <c r="T810" s="359"/>
      <c r="U810" s="359"/>
      <c r="V810" s="359"/>
      <c r="W810" s="359"/>
      <c r="X810" s="358"/>
      <c r="Y810" s="358"/>
      <c r="Z810" s="358"/>
      <c r="AA810" s="358"/>
      <c r="AB810" s="358"/>
      <c r="AC810" s="358"/>
      <c r="AD810" s="358"/>
      <c r="AE810" s="358"/>
      <c r="AF810" s="358"/>
      <c r="AG810" s="358"/>
      <c r="AH810" s="358"/>
      <c r="AI810" s="358"/>
      <c r="AJ810" s="358"/>
      <c r="AK810" s="358"/>
      <c r="AO810" s="323"/>
      <c r="AP810" s="323"/>
      <c r="AQ810" s="323"/>
      <c r="AR810" s="327" t="s">
        <v>2470</v>
      </c>
      <c r="AS810" s="326" t="s">
        <v>1733</v>
      </c>
    </row>
    <row r="811" spans="1:45" ht="15" customHeight="1">
      <c r="A811" s="359"/>
      <c r="B811" s="359"/>
      <c r="C811" s="359"/>
      <c r="D811" s="359"/>
      <c r="E811" s="359"/>
      <c r="F811" s="359"/>
      <c r="G811" s="359"/>
      <c r="H811" s="359"/>
      <c r="I811" s="359"/>
      <c r="J811" s="359"/>
      <c r="K811" s="359"/>
      <c r="L811" s="359"/>
      <c r="M811" s="359"/>
      <c r="N811" s="359"/>
      <c r="O811" s="359"/>
      <c r="P811" s="359"/>
      <c r="Q811" s="359"/>
      <c r="R811" s="359"/>
      <c r="S811" s="359"/>
      <c r="T811" s="359"/>
      <c r="U811" s="359"/>
      <c r="V811" s="359"/>
      <c r="W811" s="359"/>
      <c r="X811" s="358"/>
      <c r="Y811" s="358"/>
      <c r="Z811" s="358"/>
      <c r="AA811" s="358"/>
      <c r="AB811" s="358"/>
      <c r="AC811" s="358"/>
      <c r="AD811" s="358"/>
      <c r="AE811" s="358"/>
      <c r="AF811" s="358"/>
      <c r="AG811" s="358"/>
      <c r="AH811" s="358"/>
      <c r="AI811" s="358"/>
      <c r="AJ811" s="358"/>
      <c r="AK811" s="358"/>
      <c r="AO811" s="323"/>
      <c r="AP811" s="323"/>
      <c r="AQ811" s="323"/>
      <c r="AR811" s="327" t="s">
        <v>2471</v>
      </c>
      <c r="AS811" s="326" t="s">
        <v>1733</v>
      </c>
    </row>
    <row r="812" spans="1:45" ht="15" customHeight="1">
      <c r="A812" s="359"/>
      <c r="B812" s="359"/>
      <c r="C812" s="359"/>
      <c r="D812" s="359"/>
      <c r="E812" s="359"/>
      <c r="F812" s="359"/>
      <c r="G812" s="359"/>
      <c r="H812" s="359"/>
      <c r="I812" s="359"/>
      <c r="J812" s="359"/>
      <c r="K812" s="359"/>
      <c r="L812" s="359"/>
      <c r="M812" s="359"/>
      <c r="N812" s="359"/>
      <c r="O812" s="359"/>
      <c r="P812" s="359"/>
      <c r="Q812" s="359"/>
      <c r="R812" s="359"/>
      <c r="S812" s="359"/>
      <c r="T812" s="359"/>
      <c r="U812" s="359"/>
      <c r="V812" s="359"/>
      <c r="W812" s="359"/>
      <c r="X812" s="358"/>
      <c r="Y812" s="358"/>
      <c r="Z812" s="358"/>
      <c r="AA812" s="358"/>
      <c r="AB812" s="358"/>
      <c r="AC812" s="358"/>
      <c r="AD812" s="358"/>
      <c r="AE812" s="358"/>
      <c r="AF812" s="358"/>
      <c r="AG812" s="358"/>
      <c r="AH812" s="358"/>
      <c r="AI812" s="358"/>
      <c r="AJ812" s="358"/>
      <c r="AK812" s="358"/>
      <c r="AO812" s="323"/>
      <c r="AP812" s="323"/>
      <c r="AQ812" s="323"/>
      <c r="AR812" s="327" t="s">
        <v>2472</v>
      </c>
      <c r="AS812" s="326" t="s">
        <v>1733</v>
      </c>
    </row>
    <row r="813" spans="1:45" ht="15" customHeight="1">
      <c r="A813" s="359"/>
      <c r="B813" s="359"/>
      <c r="C813" s="359"/>
      <c r="D813" s="359"/>
      <c r="E813" s="359"/>
      <c r="F813" s="359"/>
      <c r="G813" s="359"/>
      <c r="H813" s="359"/>
      <c r="I813" s="359"/>
      <c r="J813" s="359"/>
      <c r="K813" s="359"/>
      <c r="L813" s="359"/>
      <c r="M813" s="359"/>
      <c r="N813" s="359"/>
      <c r="O813" s="359"/>
      <c r="P813" s="359"/>
      <c r="Q813" s="359"/>
      <c r="R813" s="359"/>
      <c r="S813" s="359"/>
      <c r="T813" s="359"/>
      <c r="U813" s="359"/>
      <c r="V813" s="359"/>
      <c r="W813" s="359"/>
      <c r="X813" s="358"/>
      <c r="Y813" s="358"/>
      <c r="Z813" s="358"/>
      <c r="AA813" s="358"/>
      <c r="AB813" s="358"/>
      <c r="AC813" s="358"/>
      <c r="AD813" s="358"/>
      <c r="AE813" s="358"/>
      <c r="AF813" s="358"/>
      <c r="AG813" s="358"/>
      <c r="AH813" s="358"/>
      <c r="AI813" s="358"/>
      <c r="AJ813" s="358"/>
      <c r="AK813" s="358"/>
      <c r="AO813" s="323"/>
      <c r="AP813" s="323"/>
      <c r="AQ813" s="323"/>
      <c r="AR813" s="327" t="s">
        <v>2473</v>
      </c>
      <c r="AS813" s="326" t="s">
        <v>1733</v>
      </c>
    </row>
    <row r="814" spans="1:45" ht="15" customHeight="1">
      <c r="A814" s="359"/>
      <c r="B814" s="359"/>
      <c r="C814" s="359"/>
      <c r="D814" s="359"/>
      <c r="E814" s="359"/>
      <c r="F814" s="359"/>
      <c r="G814" s="359"/>
      <c r="H814" s="359"/>
      <c r="I814" s="359"/>
      <c r="J814" s="359"/>
      <c r="K814" s="359"/>
      <c r="L814" s="359"/>
      <c r="M814" s="359"/>
      <c r="N814" s="359"/>
      <c r="O814" s="359"/>
      <c r="P814" s="359"/>
      <c r="Q814" s="359"/>
      <c r="R814" s="359"/>
      <c r="S814" s="359"/>
      <c r="T814" s="359"/>
      <c r="U814" s="359"/>
      <c r="V814" s="359"/>
      <c r="W814" s="359"/>
      <c r="X814" s="358"/>
      <c r="Y814" s="358"/>
      <c r="Z814" s="358"/>
      <c r="AA814" s="358"/>
      <c r="AB814" s="358"/>
      <c r="AC814" s="358"/>
      <c r="AD814" s="358"/>
      <c r="AE814" s="358"/>
      <c r="AF814" s="358"/>
      <c r="AG814" s="358"/>
      <c r="AH814" s="358"/>
      <c r="AI814" s="358"/>
      <c r="AJ814" s="358"/>
      <c r="AK814" s="358"/>
      <c r="AO814" s="323"/>
      <c r="AP814" s="323"/>
      <c r="AQ814" s="323"/>
      <c r="AR814" s="368" t="s">
        <v>2474</v>
      </c>
      <c r="AS814" s="326" t="s">
        <v>1733</v>
      </c>
    </row>
    <row r="815" spans="1:45" ht="15" customHeight="1">
      <c r="A815" s="359"/>
      <c r="B815" s="359"/>
      <c r="C815" s="359"/>
      <c r="D815" s="359"/>
      <c r="E815" s="359"/>
      <c r="F815" s="359"/>
      <c r="G815" s="359"/>
      <c r="H815" s="359"/>
      <c r="I815" s="359"/>
      <c r="J815" s="359"/>
      <c r="K815" s="359"/>
      <c r="L815" s="359"/>
      <c r="M815" s="359"/>
      <c r="N815" s="359"/>
      <c r="O815" s="359"/>
      <c r="P815" s="359"/>
      <c r="Q815" s="359"/>
      <c r="R815" s="359"/>
      <c r="S815" s="359"/>
      <c r="T815" s="359"/>
      <c r="U815" s="359"/>
      <c r="V815" s="359"/>
      <c r="W815" s="359"/>
      <c r="X815" s="358"/>
      <c r="Y815" s="358"/>
      <c r="Z815" s="358"/>
      <c r="AA815" s="358"/>
      <c r="AB815" s="358"/>
      <c r="AC815" s="358"/>
      <c r="AD815" s="358"/>
      <c r="AE815" s="358"/>
      <c r="AF815" s="358"/>
      <c r="AG815" s="358"/>
      <c r="AH815" s="358"/>
      <c r="AI815" s="358"/>
      <c r="AJ815" s="358"/>
      <c r="AK815" s="358"/>
      <c r="AO815" s="323"/>
      <c r="AP815" s="323"/>
      <c r="AQ815" s="323"/>
      <c r="AR815" s="327" t="s">
        <v>2475</v>
      </c>
      <c r="AS815" s="326" t="s">
        <v>1733</v>
      </c>
    </row>
    <row r="816" spans="1:45" ht="15" customHeight="1">
      <c r="A816" s="359"/>
      <c r="B816" s="359"/>
      <c r="C816" s="359"/>
      <c r="D816" s="359"/>
      <c r="E816" s="359"/>
      <c r="F816" s="359"/>
      <c r="G816" s="359"/>
      <c r="H816" s="359"/>
      <c r="I816" s="359"/>
      <c r="J816" s="359"/>
      <c r="K816" s="359"/>
      <c r="L816" s="359"/>
      <c r="M816" s="359"/>
      <c r="N816" s="359"/>
      <c r="O816" s="359"/>
      <c r="P816" s="359"/>
      <c r="Q816" s="359"/>
      <c r="R816" s="359"/>
      <c r="S816" s="359"/>
      <c r="T816" s="359"/>
      <c r="U816" s="359"/>
      <c r="V816" s="359"/>
      <c r="W816" s="359"/>
      <c r="X816" s="358"/>
      <c r="Y816" s="358"/>
      <c r="Z816" s="358"/>
      <c r="AA816" s="358"/>
      <c r="AB816" s="358"/>
      <c r="AC816" s="358"/>
      <c r="AD816" s="358"/>
      <c r="AE816" s="358"/>
      <c r="AF816" s="358"/>
      <c r="AG816" s="358"/>
      <c r="AH816" s="358"/>
      <c r="AI816" s="358"/>
      <c r="AJ816" s="358"/>
      <c r="AK816" s="358"/>
      <c r="AR816" s="327" t="s">
        <v>2476</v>
      </c>
      <c r="AS816" s="326" t="s">
        <v>1733</v>
      </c>
    </row>
    <row r="817" spans="1:45" ht="15" customHeight="1">
      <c r="A817" s="359"/>
      <c r="B817" s="359"/>
      <c r="C817" s="359"/>
      <c r="D817" s="359"/>
      <c r="E817" s="359"/>
      <c r="F817" s="359"/>
      <c r="G817" s="359"/>
      <c r="H817" s="359"/>
      <c r="I817" s="359"/>
      <c r="J817" s="359"/>
      <c r="K817" s="359"/>
      <c r="L817" s="359"/>
      <c r="M817" s="359"/>
      <c r="N817" s="359"/>
      <c r="O817" s="359"/>
      <c r="P817" s="359"/>
      <c r="Q817" s="359"/>
      <c r="R817" s="359"/>
      <c r="S817" s="359"/>
      <c r="T817" s="359"/>
      <c r="U817" s="359"/>
      <c r="V817" s="359"/>
      <c r="W817" s="359"/>
      <c r="X817" s="369"/>
      <c r="Y817" s="369"/>
      <c r="Z817" s="369"/>
      <c r="AA817" s="358"/>
      <c r="AB817" s="358"/>
      <c r="AC817" s="358"/>
      <c r="AD817" s="358"/>
      <c r="AE817" s="358"/>
      <c r="AF817" s="358"/>
      <c r="AG817" s="358"/>
      <c r="AH817" s="358"/>
      <c r="AI817" s="358"/>
      <c r="AJ817" s="358"/>
      <c r="AK817" s="358"/>
      <c r="AR817" s="327" t="s">
        <v>2477</v>
      </c>
      <c r="AS817" s="326" t="s">
        <v>1733</v>
      </c>
    </row>
    <row r="818" spans="1:45" ht="15" customHeight="1">
      <c r="A818" s="359"/>
      <c r="B818" s="359"/>
      <c r="C818" s="359"/>
      <c r="D818" s="359"/>
      <c r="E818" s="359"/>
      <c r="F818" s="359"/>
      <c r="G818" s="359"/>
      <c r="H818" s="359"/>
      <c r="I818" s="359"/>
      <c r="J818" s="359"/>
      <c r="K818" s="359"/>
      <c r="L818" s="359"/>
      <c r="M818" s="359"/>
      <c r="N818" s="359"/>
      <c r="O818" s="359"/>
      <c r="P818" s="359"/>
      <c r="Q818" s="359"/>
      <c r="R818" s="359"/>
      <c r="S818" s="359"/>
      <c r="T818" s="359"/>
      <c r="U818" s="359"/>
      <c r="V818" s="359"/>
      <c r="W818" s="359"/>
      <c r="X818" s="358"/>
      <c r="Y818" s="358"/>
      <c r="Z818" s="358"/>
      <c r="AA818" s="358"/>
      <c r="AB818" s="358"/>
      <c r="AC818" s="358"/>
      <c r="AD818" s="358"/>
      <c r="AE818" s="358"/>
      <c r="AF818" s="358"/>
      <c r="AG818" s="358"/>
      <c r="AH818" s="358"/>
      <c r="AI818" s="358"/>
      <c r="AJ818" s="358"/>
      <c r="AK818" s="358"/>
      <c r="AR818" s="327" t="s">
        <v>2478</v>
      </c>
      <c r="AS818" s="326" t="s">
        <v>1733</v>
      </c>
    </row>
    <row r="819" spans="1:45" ht="15" customHeight="1">
      <c r="A819" s="359"/>
      <c r="B819" s="359"/>
      <c r="C819" s="359"/>
      <c r="D819" s="359"/>
      <c r="E819" s="359"/>
      <c r="F819" s="359"/>
      <c r="G819" s="359"/>
      <c r="H819" s="359"/>
      <c r="I819" s="359"/>
      <c r="J819" s="359"/>
      <c r="K819" s="359"/>
      <c r="L819" s="359"/>
      <c r="M819" s="359"/>
      <c r="N819" s="359"/>
      <c r="O819" s="359"/>
      <c r="P819" s="359"/>
      <c r="Q819" s="359"/>
      <c r="R819" s="359"/>
      <c r="S819" s="359"/>
      <c r="T819" s="359"/>
      <c r="U819" s="359"/>
      <c r="V819" s="359"/>
      <c r="W819" s="359"/>
      <c r="X819" s="358"/>
      <c r="Y819" s="358"/>
      <c r="Z819" s="358"/>
      <c r="AA819" s="358"/>
      <c r="AB819" s="358"/>
      <c r="AC819" s="358"/>
      <c r="AD819" s="358"/>
      <c r="AE819" s="358"/>
      <c r="AF819" s="358"/>
      <c r="AG819" s="358"/>
      <c r="AH819" s="358"/>
      <c r="AI819" s="358"/>
      <c r="AJ819" s="358"/>
      <c r="AK819" s="358"/>
      <c r="AR819" s="327" t="s">
        <v>2479</v>
      </c>
      <c r="AS819" s="326" t="s">
        <v>1733</v>
      </c>
    </row>
    <row r="820" spans="1:45" ht="15" customHeight="1">
      <c r="A820" s="359"/>
      <c r="B820" s="359"/>
      <c r="C820" s="359"/>
      <c r="D820" s="359"/>
      <c r="E820" s="359"/>
      <c r="F820" s="359"/>
      <c r="G820" s="359"/>
      <c r="H820" s="359"/>
      <c r="I820" s="359"/>
      <c r="J820" s="359"/>
      <c r="K820" s="359"/>
      <c r="L820" s="359"/>
      <c r="M820" s="359"/>
      <c r="N820" s="359"/>
      <c r="O820" s="359"/>
      <c r="P820" s="359"/>
      <c r="Q820" s="359"/>
      <c r="R820" s="359"/>
      <c r="S820" s="359"/>
      <c r="T820" s="359"/>
      <c r="U820" s="359"/>
      <c r="V820" s="359"/>
      <c r="W820" s="359"/>
      <c r="X820" s="358"/>
      <c r="Y820" s="358"/>
      <c r="Z820" s="358"/>
      <c r="AA820" s="358"/>
      <c r="AB820" s="358"/>
      <c r="AC820" s="358"/>
      <c r="AD820" s="358"/>
      <c r="AE820" s="358"/>
      <c r="AF820" s="358"/>
      <c r="AG820" s="358"/>
      <c r="AH820" s="358"/>
      <c r="AI820" s="358"/>
      <c r="AJ820" s="358"/>
      <c r="AK820" s="358"/>
      <c r="AR820" s="327" t="s">
        <v>2480</v>
      </c>
      <c r="AS820" s="326" t="s">
        <v>1733</v>
      </c>
    </row>
    <row r="821" spans="1:45" ht="15" customHeight="1">
      <c r="A821" s="359"/>
      <c r="B821" s="359"/>
      <c r="C821" s="359"/>
      <c r="D821" s="359"/>
      <c r="E821" s="359"/>
      <c r="F821" s="359"/>
      <c r="G821" s="359"/>
      <c r="H821" s="359"/>
      <c r="I821" s="359"/>
      <c r="J821" s="359"/>
      <c r="K821" s="359"/>
      <c r="L821" s="359"/>
      <c r="M821" s="359"/>
      <c r="N821" s="359"/>
      <c r="O821" s="359"/>
      <c r="P821" s="359"/>
      <c r="Q821" s="359"/>
      <c r="R821" s="359"/>
      <c r="S821" s="359"/>
      <c r="T821" s="359"/>
      <c r="U821" s="359"/>
      <c r="V821" s="359"/>
      <c r="W821" s="359"/>
      <c r="X821" s="358"/>
      <c r="Y821" s="358"/>
      <c r="Z821" s="358"/>
      <c r="AA821" s="369"/>
      <c r="AB821" s="369"/>
      <c r="AC821" s="369"/>
      <c r="AD821" s="369"/>
      <c r="AE821" s="369"/>
      <c r="AF821" s="369"/>
      <c r="AG821" s="369"/>
      <c r="AH821" s="369"/>
      <c r="AI821" s="369"/>
      <c r="AJ821" s="369"/>
      <c r="AK821" s="369"/>
      <c r="AR821" s="327" t="s">
        <v>2481</v>
      </c>
      <c r="AS821" s="326" t="s">
        <v>1733</v>
      </c>
    </row>
    <row r="822" spans="1:45" ht="15" customHeight="1">
      <c r="A822" s="359"/>
      <c r="B822" s="359"/>
      <c r="C822" s="359"/>
      <c r="D822" s="359"/>
      <c r="E822" s="359"/>
      <c r="F822" s="359"/>
      <c r="G822" s="359"/>
      <c r="H822" s="359"/>
      <c r="I822" s="359"/>
      <c r="J822" s="359"/>
      <c r="K822" s="359"/>
      <c r="L822" s="359"/>
      <c r="M822" s="359"/>
      <c r="N822" s="359"/>
      <c r="O822" s="359"/>
      <c r="P822" s="359"/>
      <c r="Q822" s="359"/>
      <c r="R822" s="359"/>
      <c r="S822" s="359"/>
      <c r="T822" s="359"/>
      <c r="U822" s="359"/>
      <c r="V822" s="359"/>
      <c r="W822" s="359"/>
      <c r="X822" s="358"/>
      <c r="Y822" s="358"/>
      <c r="Z822" s="358"/>
      <c r="AA822" s="358"/>
      <c r="AB822" s="358"/>
      <c r="AC822" s="358"/>
      <c r="AD822" s="358"/>
      <c r="AE822" s="358"/>
      <c r="AF822" s="358"/>
      <c r="AG822" s="358"/>
      <c r="AH822" s="358"/>
      <c r="AI822" s="358"/>
      <c r="AJ822" s="358"/>
      <c r="AK822" s="358"/>
      <c r="AR822" s="327" t="s">
        <v>2482</v>
      </c>
      <c r="AS822" s="326" t="s">
        <v>1733</v>
      </c>
    </row>
    <row r="823" spans="1:45" ht="15" customHeight="1">
      <c r="A823" s="359"/>
      <c r="B823" s="359"/>
      <c r="C823" s="359"/>
      <c r="D823" s="359"/>
      <c r="E823" s="359"/>
      <c r="F823" s="359"/>
      <c r="G823" s="359"/>
      <c r="H823" s="359"/>
      <c r="I823" s="359"/>
      <c r="J823" s="359"/>
      <c r="K823" s="359"/>
      <c r="L823" s="359"/>
      <c r="M823" s="359"/>
      <c r="N823" s="359"/>
      <c r="O823" s="359"/>
      <c r="P823" s="359"/>
      <c r="Q823" s="359"/>
      <c r="R823" s="359"/>
      <c r="S823" s="359"/>
      <c r="T823" s="359"/>
      <c r="U823" s="359"/>
      <c r="V823" s="359"/>
      <c r="W823" s="359"/>
      <c r="X823" s="358"/>
      <c r="Y823" s="358"/>
      <c r="Z823" s="358"/>
      <c r="AA823" s="358"/>
      <c r="AB823" s="358"/>
      <c r="AC823" s="358"/>
      <c r="AD823" s="358"/>
      <c r="AE823" s="358"/>
      <c r="AF823" s="358"/>
      <c r="AG823" s="358"/>
      <c r="AH823" s="358"/>
      <c r="AI823" s="358"/>
      <c r="AJ823" s="358"/>
      <c r="AK823" s="358"/>
      <c r="AR823" s="327" t="s">
        <v>2483</v>
      </c>
      <c r="AS823" s="326" t="s">
        <v>1733</v>
      </c>
    </row>
    <row r="824" spans="1:45" ht="15" customHeight="1">
      <c r="A824" s="359"/>
      <c r="B824" s="359"/>
      <c r="C824" s="359"/>
      <c r="D824" s="359"/>
      <c r="E824" s="359"/>
      <c r="F824" s="359"/>
      <c r="G824" s="359"/>
      <c r="H824" s="359"/>
      <c r="I824" s="359"/>
      <c r="J824" s="359"/>
      <c r="K824" s="359"/>
      <c r="L824" s="359"/>
      <c r="M824" s="359"/>
      <c r="N824" s="359"/>
      <c r="O824" s="359"/>
      <c r="P824" s="359"/>
      <c r="Q824" s="359"/>
      <c r="R824" s="359"/>
      <c r="S824" s="359"/>
      <c r="T824" s="359"/>
      <c r="U824" s="359"/>
      <c r="V824" s="359"/>
      <c r="W824" s="359"/>
      <c r="X824" s="358"/>
      <c r="Y824" s="358"/>
      <c r="Z824" s="358"/>
      <c r="AA824" s="358"/>
      <c r="AB824" s="358"/>
      <c r="AC824" s="358"/>
      <c r="AD824" s="358"/>
      <c r="AE824" s="358"/>
      <c r="AF824" s="358"/>
      <c r="AG824" s="358"/>
      <c r="AH824" s="358"/>
      <c r="AI824" s="358"/>
      <c r="AJ824" s="358"/>
      <c r="AK824" s="358"/>
      <c r="AR824" s="327" t="s">
        <v>2484</v>
      </c>
      <c r="AS824" s="326" t="s">
        <v>1733</v>
      </c>
    </row>
    <row r="825" spans="1:45" ht="15" customHeight="1">
      <c r="A825" s="359"/>
      <c r="B825" s="359"/>
      <c r="C825" s="359"/>
      <c r="D825" s="359"/>
      <c r="E825" s="359"/>
      <c r="F825" s="359"/>
      <c r="G825" s="359"/>
      <c r="H825" s="359"/>
      <c r="I825" s="359"/>
      <c r="J825" s="359"/>
      <c r="K825" s="359"/>
      <c r="L825" s="359"/>
      <c r="M825" s="359"/>
      <c r="N825" s="359"/>
      <c r="O825" s="359"/>
      <c r="P825" s="359"/>
      <c r="Q825" s="359"/>
      <c r="R825" s="359"/>
      <c r="S825" s="359"/>
      <c r="T825" s="359"/>
      <c r="U825" s="359"/>
      <c r="V825" s="359"/>
      <c r="W825" s="359"/>
      <c r="X825" s="358"/>
      <c r="Y825" s="358"/>
      <c r="Z825" s="358"/>
      <c r="AA825" s="358"/>
      <c r="AB825" s="358"/>
      <c r="AC825" s="358"/>
      <c r="AD825" s="358"/>
      <c r="AE825" s="358"/>
      <c r="AF825" s="358"/>
      <c r="AG825" s="358"/>
      <c r="AH825" s="358"/>
      <c r="AI825" s="358"/>
      <c r="AJ825" s="358"/>
      <c r="AK825" s="358"/>
      <c r="AR825" s="327" t="s">
        <v>2485</v>
      </c>
      <c r="AS825" s="326" t="s">
        <v>1733</v>
      </c>
    </row>
    <row r="826" spans="1:45" ht="15" customHeight="1">
      <c r="A826" s="359"/>
      <c r="B826" s="359"/>
      <c r="C826" s="359"/>
      <c r="D826" s="359"/>
      <c r="E826" s="359"/>
      <c r="F826" s="359"/>
      <c r="G826" s="359"/>
      <c r="H826" s="359"/>
      <c r="I826" s="359"/>
      <c r="J826" s="359"/>
      <c r="K826" s="359"/>
      <c r="L826" s="359"/>
      <c r="M826" s="359"/>
      <c r="N826" s="359"/>
      <c r="O826" s="359"/>
      <c r="P826" s="359"/>
      <c r="Q826" s="359"/>
      <c r="R826" s="359"/>
      <c r="S826" s="359"/>
      <c r="T826" s="359"/>
      <c r="U826" s="359"/>
      <c r="V826" s="359"/>
      <c r="W826" s="359"/>
      <c r="X826" s="358"/>
      <c r="Y826" s="358"/>
      <c r="Z826" s="358"/>
      <c r="AA826" s="358"/>
      <c r="AB826" s="358"/>
      <c r="AC826" s="358"/>
      <c r="AD826" s="358"/>
      <c r="AE826" s="358"/>
      <c r="AF826" s="358"/>
      <c r="AG826" s="358"/>
      <c r="AH826" s="358"/>
      <c r="AI826" s="358"/>
      <c r="AJ826" s="358"/>
      <c r="AK826" s="358"/>
      <c r="AR826" s="327" t="s">
        <v>2486</v>
      </c>
      <c r="AS826" s="326" t="s">
        <v>1733</v>
      </c>
    </row>
    <row r="827" spans="1:45" ht="15" customHeight="1">
      <c r="A827" s="359"/>
      <c r="B827" s="359"/>
      <c r="C827" s="359"/>
      <c r="D827" s="359"/>
      <c r="E827" s="359"/>
      <c r="F827" s="359"/>
      <c r="G827" s="359"/>
      <c r="H827" s="359"/>
      <c r="I827" s="359"/>
      <c r="J827" s="359"/>
      <c r="K827" s="359"/>
      <c r="L827" s="359"/>
      <c r="M827" s="359"/>
      <c r="N827" s="359"/>
      <c r="O827" s="359"/>
      <c r="P827" s="359"/>
      <c r="Q827" s="359"/>
      <c r="R827" s="359"/>
      <c r="S827" s="359"/>
      <c r="T827" s="359"/>
      <c r="U827" s="359"/>
      <c r="V827" s="359"/>
      <c r="W827" s="359"/>
      <c r="X827" s="358"/>
      <c r="Y827" s="358"/>
      <c r="Z827" s="358"/>
      <c r="AA827" s="358"/>
      <c r="AB827" s="358"/>
      <c r="AC827" s="358"/>
      <c r="AD827" s="358"/>
      <c r="AE827" s="358"/>
      <c r="AF827" s="358"/>
      <c r="AG827" s="358"/>
      <c r="AH827" s="358"/>
      <c r="AI827" s="358"/>
      <c r="AJ827" s="358"/>
      <c r="AK827" s="358"/>
      <c r="AR827" s="327" t="s">
        <v>2487</v>
      </c>
      <c r="AS827" s="326" t="s">
        <v>1733</v>
      </c>
    </row>
    <row r="828" spans="1:45" ht="15" customHeight="1">
      <c r="A828" s="359"/>
      <c r="B828" s="359"/>
      <c r="C828" s="359"/>
      <c r="D828" s="359"/>
      <c r="E828" s="359"/>
      <c r="F828" s="359"/>
      <c r="G828" s="359"/>
      <c r="H828" s="359"/>
      <c r="I828" s="359"/>
      <c r="J828" s="359"/>
      <c r="K828" s="359"/>
      <c r="L828" s="359"/>
      <c r="M828" s="359"/>
      <c r="N828" s="359"/>
      <c r="O828" s="359"/>
      <c r="P828" s="359"/>
      <c r="Q828" s="359"/>
      <c r="R828" s="359"/>
      <c r="S828" s="359"/>
      <c r="T828" s="359"/>
      <c r="U828" s="359"/>
      <c r="V828" s="359"/>
      <c r="W828" s="359"/>
      <c r="X828" s="358"/>
      <c r="Y828" s="358"/>
      <c r="Z828" s="358"/>
      <c r="AA828" s="358"/>
      <c r="AB828" s="358"/>
      <c r="AC828" s="358"/>
      <c r="AD828" s="358"/>
      <c r="AE828" s="358"/>
      <c r="AF828" s="358"/>
      <c r="AG828" s="358"/>
      <c r="AH828" s="358"/>
      <c r="AI828" s="358"/>
      <c r="AJ828" s="358"/>
      <c r="AK828" s="358"/>
      <c r="AR828" s="327" t="s">
        <v>2488</v>
      </c>
      <c r="AS828" s="326" t="s">
        <v>1733</v>
      </c>
    </row>
    <row r="829" spans="1:45" ht="15" customHeight="1">
      <c r="A829" s="359"/>
      <c r="B829" s="359"/>
      <c r="C829" s="359"/>
      <c r="D829" s="359"/>
      <c r="E829" s="359"/>
      <c r="F829" s="359"/>
      <c r="G829" s="359"/>
      <c r="H829" s="359"/>
      <c r="I829" s="359"/>
      <c r="J829" s="359"/>
      <c r="K829" s="359"/>
      <c r="L829" s="359"/>
      <c r="M829" s="359"/>
      <c r="N829" s="359"/>
      <c r="O829" s="359"/>
      <c r="P829" s="359"/>
      <c r="Q829" s="359"/>
      <c r="R829" s="359"/>
      <c r="S829" s="359"/>
      <c r="T829" s="359"/>
      <c r="U829" s="359"/>
      <c r="V829" s="359"/>
      <c r="W829" s="359"/>
      <c r="X829" s="358"/>
      <c r="Y829" s="358"/>
      <c r="Z829" s="358"/>
      <c r="AA829" s="358"/>
      <c r="AB829" s="358"/>
      <c r="AC829" s="358"/>
      <c r="AD829" s="358"/>
      <c r="AE829" s="358"/>
      <c r="AF829" s="358"/>
      <c r="AG829" s="358"/>
      <c r="AH829" s="358"/>
      <c r="AI829" s="358"/>
      <c r="AJ829" s="358"/>
      <c r="AK829" s="358"/>
      <c r="AR829" s="327" t="s">
        <v>2489</v>
      </c>
      <c r="AS829" s="326" t="s">
        <v>1733</v>
      </c>
    </row>
    <row r="830" spans="1:45" ht="15" customHeight="1">
      <c r="A830" s="359"/>
      <c r="B830" s="359"/>
      <c r="C830" s="359"/>
      <c r="D830" s="359"/>
      <c r="E830" s="359"/>
      <c r="F830" s="359"/>
      <c r="G830" s="359"/>
      <c r="H830" s="359"/>
      <c r="I830" s="359"/>
      <c r="J830" s="359"/>
      <c r="K830" s="359"/>
      <c r="L830" s="359"/>
      <c r="M830" s="359"/>
      <c r="N830" s="359"/>
      <c r="O830" s="359"/>
      <c r="P830" s="359"/>
      <c r="Q830" s="359"/>
      <c r="R830" s="359"/>
      <c r="S830" s="359"/>
      <c r="T830" s="359"/>
      <c r="U830" s="359"/>
      <c r="V830" s="359"/>
      <c r="W830" s="359"/>
      <c r="X830" s="358"/>
      <c r="Y830" s="358"/>
      <c r="Z830" s="358"/>
      <c r="AA830" s="358"/>
      <c r="AB830" s="358"/>
      <c r="AC830" s="358"/>
      <c r="AD830" s="358"/>
      <c r="AE830" s="358"/>
      <c r="AF830" s="358"/>
      <c r="AG830" s="358"/>
      <c r="AH830" s="358"/>
      <c r="AI830" s="358"/>
      <c r="AJ830" s="358"/>
      <c r="AK830" s="358"/>
      <c r="AR830" s="327" t="s">
        <v>983</v>
      </c>
      <c r="AS830" s="326" t="s">
        <v>2133</v>
      </c>
    </row>
    <row r="831" spans="1:45" ht="15" customHeight="1">
      <c r="A831" s="359"/>
      <c r="B831" s="359"/>
      <c r="C831" s="359"/>
      <c r="D831" s="359"/>
      <c r="E831" s="359"/>
      <c r="F831" s="359"/>
      <c r="G831" s="359"/>
      <c r="H831" s="359"/>
      <c r="I831" s="359"/>
      <c r="J831" s="359"/>
      <c r="K831" s="359"/>
      <c r="L831" s="359"/>
      <c r="M831" s="359"/>
      <c r="N831" s="359"/>
      <c r="O831" s="359"/>
      <c r="P831" s="359"/>
      <c r="Q831" s="359"/>
      <c r="R831" s="359"/>
      <c r="S831" s="359"/>
      <c r="T831" s="359"/>
      <c r="U831" s="359"/>
      <c r="V831" s="359"/>
      <c r="W831" s="359"/>
      <c r="X831" s="358"/>
      <c r="Y831" s="358"/>
      <c r="Z831" s="358"/>
      <c r="AA831" s="358"/>
      <c r="AB831" s="358"/>
      <c r="AC831" s="358"/>
      <c r="AD831" s="358"/>
      <c r="AE831" s="358"/>
      <c r="AF831" s="358"/>
      <c r="AG831" s="358"/>
      <c r="AH831" s="358"/>
      <c r="AI831" s="358"/>
      <c r="AJ831" s="358"/>
      <c r="AK831" s="358"/>
      <c r="AR831" s="327" t="s">
        <v>984</v>
      </c>
      <c r="AS831" s="326" t="s">
        <v>2133</v>
      </c>
    </row>
    <row r="832" spans="1:45" ht="15" customHeight="1">
      <c r="A832" s="359"/>
      <c r="B832" s="359"/>
      <c r="C832" s="359"/>
      <c r="D832" s="359"/>
      <c r="E832" s="359"/>
      <c r="F832" s="359"/>
      <c r="G832" s="359"/>
      <c r="H832" s="359"/>
      <c r="I832" s="359"/>
      <c r="J832" s="359"/>
      <c r="K832" s="359"/>
      <c r="L832" s="359"/>
      <c r="M832" s="359"/>
      <c r="N832" s="359"/>
      <c r="O832" s="359"/>
      <c r="P832" s="359"/>
      <c r="Q832" s="359"/>
      <c r="R832" s="359"/>
      <c r="S832" s="359"/>
      <c r="T832" s="359"/>
      <c r="U832" s="359"/>
      <c r="V832" s="359"/>
      <c r="W832" s="359"/>
      <c r="X832" s="358"/>
      <c r="Y832" s="358"/>
      <c r="Z832" s="358"/>
      <c r="AA832" s="358"/>
      <c r="AB832" s="358"/>
      <c r="AC832" s="358"/>
      <c r="AD832" s="358"/>
      <c r="AE832" s="358"/>
      <c r="AF832" s="358"/>
      <c r="AG832" s="358"/>
      <c r="AH832" s="358"/>
      <c r="AI832" s="358"/>
      <c r="AJ832" s="358"/>
      <c r="AK832" s="358"/>
      <c r="AR832" s="327" t="s">
        <v>2490</v>
      </c>
      <c r="AS832" s="326" t="s">
        <v>1733</v>
      </c>
    </row>
    <row r="833" spans="1:45" ht="15" customHeight="1">
      <c r="A833" s="359"/>
      <c r="B833" s="359"/>
      <c r="C833" s="359"/>
      <c r="D833" s="359"/>
      <c r="E833" s="359"/>
      <c r="F833" s="359"/>
      <c r="G833" s="359"/>
      <c r="H833" s="359"/>
      <c r="I833" s="359"/>
      <c r="J833" s="359"/>
      <c r="K833" s="359"/>
      <c r="L833" s="359"/>
      <c r="M833" s="359"/>
      <c r="N833" s="359"/>
      <c r="O833" s="359"/>
      <c r="P833" s="359"/>
      <c r="Q833" s="359"/>
      <c r="R833" s="359"/>
      <c r="S833" s="359"/>
      <c r="T833" s="359"/>
      <c r="U833" s="359"/>
      <c r="V833" s="359"/>
      <c r="W833" s="359"/>
      <c r="X833" s="358"/>
      <c r="Y833" s="358"/>
      <c r="Z833" s="358"/>
      <c r="AA833" s="358"/>
      <c r="AB833" s="358"/>
      <c r="AC833" s="358"/>
      <c r="AD833" s="358"/>
      <c r="AE833" s="358"/>
      <c r="AF833" s="358"/>
      <c r="AG833" s="358"/>
      <c r="AH833" s="358"/>
      <c r="AI833" s="358"/>
      <c r="AJ833" s="358"/>
      <c r="AK833" s="358"/>
      <c r="AR833" s="327" t="s">
        <v>2491</v>
      </c>
      <c r="AS833" s="326" t="s">
        <v>1733</v>
      </c>
    </row>
    <row r="834" spans="1:45" ht="15" customHeight="1">
      <c r="A834" s="359"/>
      <c r="B834" s="359"/>
      <c r="C834" s="359"/>
      <c r="D834" s="359"/>
      <c r="E834" s="359"/>
      <c r="F834" s="359"/>
      <c r="G834" s="359"/>
      <c r="H834" s="359"/>
      <c r="I834" s="359"/>
      <c r="J834" s="359"/>
      <c r="K834" s="359"/>
      <c r="L834" s="359"/>
      <c r="M834" s="359"/>
      <c r="N834" s="359"/>
      <c r="O834" s="359"/>
      <c r="P834" s="359"/>
      <c r="Q834" s="359"/>
      <c r="R834" s="359"/>
      <c r="S834" s="359"/>
      <c r="T834" s="359"/>
      <c r="U834" s="359"/>
      <c r="V834" s="359"/>
      <c r="W834" s="359"/>
      <c r="X834" s="358"/>
      <c r="Y834" s="358"/>
      <c r="Z834" s="358"/>
      <c r="AA834" s="358"/>
      <c r="AB834" s="358"/>
      <c r="AC834" s="358"/>
      <c r="AD834" s="358"/>
      <c r="AE834" s="358"/>
      <c r="AF834" s="358"/>
      <c r="AG834" s="358"/>
      <c r="AH834" s="358"/>
      <c r="AI834" s="358"/>
      <c r="AJ834" s="358"/>
      <c r="AK834" s="358"/>
      <c r="AR834" s="327" t="s">
        <v>2492</v>
      </c>
      <c r="AS834" s="326" t="s">
        <v>1733</v>
      </c>
    </row>
    <row r="835" spans="1:45" ht="15" customHeight="1">
      <c r="A835" s="359"/>
      <c r="B835" s="359"/>
      <c r="C835" s="359"/>
      <c r="D835" s="359"/>
      <c r="E835" s="359"/>
      <c r="F835" s="359"/>
      <c r="G835" s="359"/>
      <c r="H835" s="359"/>
      <c r="I835" s="359"/>
      <c r="J835" s="359"/>
      <c r="K835" s="359"/>
      <c r="L835" s="359"/>
      <c r="M835" s="359"/>
      <c r="N835" s="359"/>
      <c r="O835" s="359"/>
      <c r="P835" s="359"/>
      <c r="Q835" s="359"/>
      <c r="R835" s="359"/>
      <c r="S835" s="359"/>
      <c r="T835" s="359"/>
      <c r="U835" s="359"/>
      <c r="V835" s="359"/>
      <c r="W835" s="359"/>
      <c r="X835" s="358"/>
      <c r="Y835" s="358"/>
      <c r="Z835" s="358"/>
      <c r="AA835" s="358"/>
      <c r="AB835" s="358"/>
      <c r="AC835" s="358"/>
      <c r="AD835" s="358"/>
      <c r="AE835" s="358"/>
      <c r="AF835" s="358"/>
      <c r="AG835" s="358"/>
      <c r="AH835" s="358"/>
      <c r="AI835" s="358"/>
      <c r="AJ835" s="358"/>
      <c r="AK835" s="358"/>
      <c r="AR835" s="327" t="s">
        <v>2493</v>
      </c>
      <c r="AS835" s="326" t="s">
        <v>1733</v>
      </c>
    </row>
    <row r="836" spans="1:45" ht="15" customHeight="1">
      <c r="A836" s="359"/>
      <c r="B836" s="359"/>
      <c r="C836" s="359"/>
      <c r="D836" s="359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359"/>
      <c r="P836" s="359"/>
      <c r="Q836" s="359"/>
      <c r="R836" s="359"/>
      <c r="S836" s="359"/>
      <c r="T836" s="359"/>
      <c r="U836" s="359"/>
      <c r="V836" s="359"/>
      <c r="W836" s="359"/>
      <c r="X836" s="358"/>
      <c r="Y836" s="358"/>
      <c r="Z836" s="358"/>
      <c r="AA836" s="358"/>
      <c r="AB836" s="358"/>
      <c r="AC836" s="358"/>
      <c r="AD836" s="358"/>
      <c r="AE836" s="358"/>
      <c r="AF836" s="358"/>
      <c r="AG836" s="358"/>
      <c r="AH836" s="358"/>
      <c r="AI836" s="358"/>
      <c r="AJ836" s="358"/>
      <c r="AK836" s="358"/>
      <c r="AR836" s="327" t="s">
        <v>2494</v>
      </c>
      <c r="AS836" s="326" t="s">
        <v>1733</v>
      </c>
    </row>
    <row r="837" spans="1:45" ht="15" customHeight="1">
      <c r="A837" s="359"/>
      <c r="B837" s="359"/>
      <c r="C837" s="359"/>
      <c r="D837" s="359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359"/>
      <c r="P837" s="359"/>
      <c r="Q837" s="359"/>
      <c r="R837" s="359"/>
      <c r="S837" s="359"/>
      <c r="T837" s="359"/>
      <c r="U837" s="359"/>
      <c r="V837" s="359"/>
      <c r="W837" s="359"/>
      <c r="X837" s="358"/>
      <c r="Y837" s="358"/>
      <c r="Z837" s="358"/>
      <c r="AA837" s="358"/>
      <c r="AB837" s="358"/>
      <c r="AC837" s="358"/>
      <c r="AD837" s="358"/>
      <c r="AE837" s="358"/>
      <c r="AF837" s="358"/>
      <c r="AG837" s="358"/>
      <c r="AH837" s="358"/>
      <c r="AI837" s="358"/>
      <c r="AJ837" s="358"/>
      <c r="AK837" s="358"/>
      <c r="AR837" s="327" t="s">
        <v>2495</v>
      </c>
      <c r="AS837" s="326" t="s">
        <v>1733</v>
      </c>
    </row>
    <row r="838" spans="1:45" ht="15" customHeight="1">
      <c r="A838" s="359"/>
      <c r="B838" s="359"/>
      <c r="C838" s="359"/>
      <c r="D838" s="359"/>
      <c r="E838" s="359"/>
      <c r="F838" s="359"/>
      <c r="G838" s="359"/>
      <c r="H838" s="359"/>
      <c r="I838" s="359"/>
      <c r="J838" s="359"/>
      <c r="K838" s="359"/>
      <c r="L838" s="359"/>
      <c r="M838" s="359"/>
      <c r="N838" s="359"/>
      <c r="O838" s="359"/>
      <c r="P838" s="359"/>
      <c r="Q838" s="359"/>
      <c r="R838" s="359"/>
      <c r="S838" s="359"/>
      <c r="T838" s="359"/>
      <c r="U838" s="359"/>
      <c r="V838" s="359"/>
      <c r="W838" s="359"/>
      <c r="X838" s="358"/>
      <c r="Y838" s="358"/>
      <c r="Z838" s="358"/>
      <c r="AA838" s="358"/>
      <c r="AB838" s="358"/>
      <c r="AC838" s="358"/>
      <c r="AD838" s="358"/>
      <c r="AE838" s="358"/>
      <c r="AF838" s="358"/>
      <c r="AG838" s="358"/>
      <c r="AH838" s="358"/>
      <c r="AI838" s="358"/>
      <c r="AJ838" s="358"/>
      <c r="AK838" s="358"/>
      <c r="AR838" s="327" t="s">
        <v>2496</v>
      </c>
      <c r="AS838" s="326" t="s">
        <v>1733</v>
      </c>
    </row>
    <row r="839" spans="1:45" ht="15" customHeight="1">
      <c r="A839" s="359"/>
      <c r="B839" s="359"/>
      <c r="C839" s="359"/>
      <c r="D839" s="359"/>
      <c r="E839" s="359"/>
      <c r="F839" s="359"/>
      <c r="G839" s="359"/>
      <c r="H839" s="359"/>
      <c r="I839" s="359"/>
      <c r="J839" s="359"/>
      <c r="K839" s="359"/>
      <c r="L839" s="359"/>
      <c r="M839" s="359"/>
      <c r="N839" s="359"/>
      <c r="O839" s="359"/>
      <c r="P839" s="359"/>
      <c r="Q839" s="359"/>
      <c r="R839" s="359"/>
      <c r="S839" s="359"/>
      <c r="T839" s="359"/>
      <c r="U839" s="359"/>
      <c r="V839" s="359"/>
      <c r="W839" s="359"/>
      <c r="X839" s="358"/>
      <c r="Y839" s="358"/>
      <c r="Z839" s="358"/>
      <c r="AA839" s="358"/>
      <c r="AB839" s="358"/>
      <c r="AC839" s="358"/>
      <c r="AD839" s="358"/>
      <c r="AE839" s="358"/>
      <c r="AF839" s="358"/>
      <c r="AG839" s="358"/>
      <c r="AH839" s="358"/>
      <c r="AI839" s="358"/>
      <c r="AJ839" s="358"/>
      <c r="AK839" s="358"/>
      <c r="AR839" s="327" t="s">
        <v>2497</v>
      </c>
      <c r="AS839" s="326" t="s">
        <v>1733</v>
      </c>
    </row>
    <row r="840" spans="1:45" ht="15" customHeight="1">
      <c r="A840" s="359"/>
      <c r="B840" s="359"/>
      <c r="C840" s="359"/>
      <c r="D840" s="359"/>
      <c r="E840" s="359"/>
      <c r="F840" s="359"/>
      <c r="G840" s="359"/>
      <c r="H840" s="359"/>
      <c r="I840" s="359"/>
      <c r="J840" s="359"/>
      <c r="K840" s="359"/>
      <c r="L840" s="359"/>
      <c r="M840" s="359"/>
      <c r="N840" s="359"/>
      <c r="O840" s="359"/>
      <c r="P840" s="359"/>
      <c r="Q840" s="359"/>
      <c r="R840" s="359"/>
      <c r="S840" s="359"/>
      <c r="T840" s="359"/>
      <c r="U840" s="359"/>
      <c r="V840" s="359"/>
      <c r="W840" s="359"/>
      <c r="X840" s="358"/>
      <c r="Y840" s="358"/>
      <c r="Z840" s="358"/>
      <c r="AA840" s="358"/>
      <c r="AB840" s="358"/>
      <c r="AC840" s="358"/>
      <c r="AD840" s="358"/>
      <c r="AE840" s="358"/>
      <c r="AF840" s="358"/>
      <c r="AG840" s="358"/>
      <c r="AH840" s="358"/>
      <c r="AI840" s="358"/>
      <c r="AJ840" s="358"/>
      <c r="AK840" s="358"/>
      <c r="AR840" s="327" t="s">
        <v>2498</v>
      </c>
      <c r="AS840" s="326" t="s">
        <v>1733</v>
      </c>
    </row>
    <row r="841" spans="1:45" ht="15" customHeight="1">
      <c r="A841" s="359"/>
      <c r="B841" s="359"/>
      <c r="C841" s="359"/>
      <c r="D841" s="359"/>
      <c r="E841" s="359"/>
      <c r="F841" s="359"/>
      <c r="G841" s="359"/>
      <c r="H841" s="359"/>
      <c r="I841" s="359"/>
      <c r="J841" s="359"/>
      <c r="K841" s="359"/>
      <c r="L841" s="359"/>
      <c r="M841" s="359"/>
      <c r="N841" s="359"/>
      <c r="O841" s="359"/>
      <c r="P841" s="359"/>
      <c r="Q841" s="359"/>
      <c r="R841" s="359"/>
      <c r="S841" s="359"/>
      <c r="T841" s="359"/>
      <c r="U841" s="359"/>
      <c r="V841" s="359"/>
      <c r="W841" s="359"/>
      <c r="X841" s="358"/>
      <c r="Y841" s="358"/>
      <c r="Z841" s="358"/>
      <c r="AA841" s="358"/>
      <c r="AB841" s="358"/>
      <c r="AC841" s="358"/>
      <c r="AD841" s="358"/>
      <c r="AE841" s="358"/>
      <c r="AF841" s="358"/>
      <c r="AG841" s="358"/>
      <c r="AH841" s="358"/>
      <c r="AI841" s="358"/>
      <c r="AJ841" s="358"/>
      <c r="AK841" s="358"/>
      <c r="AR841" s="327" t="s">
        <v>2499</v>
      </c>
      <c r="AS841" s="326" t="s">
        <v>1733</v>
      </c>
    </row>
    <row r="842" spans="1:45" ht="15" customHeight="1">
      <c r="A842" s="359"/>
      <c r="B842" s="359"/>
      <c r="C842" s="359"/>
      <c r="D842" s="359"/>
      <c r="E842" s="359"/>
      <c r="F842" s="359"/>
      <c r="G842" s="359"/>
      <c r="H842" s="359"/>
      <c r="I842" s="359"/>
      <c r="J842" s="359"/>
      <c r="K842" s="359"/>
      <c r="L842" s="359"/>
      <c r="M842" s="359"/>
      <c r="N842" s="359"/>
      <c r="O842" s="359"/>
      <c r="P842" s="359"/>
      <c r="Q842" s="359"/>
      <c r="R842" s="359"/>
      <c r="S842" s="359"/>
      <c r="T842" s="359"/>
      <c r="U842" s="359"/>
      <c r="V842" s="359"/>
      <c r="W842" s="359"/>
      <c r="X842" s="358"/>
      <c r="Y842" s="358"/>
      <c r="Z842" s="358"/>
      <c r="AA842" s="358"/>
      <c r="AB842" s="358"/>
      <c r="AC842" s="358"/>
      <c r="AD842" s="358"/>
      <c r="AE842" s="358"/>
      <c r="AF842" s="358"/>
      <c r="AG842" s="358"/>
      <c r="AH842" s="358"/>
      <c r="AI842" s="358"/>
      <c r="AJ842" s="358"/>
      <c r="AK842" s="358"/>
      <c r="AR842" s="327" t="s">
        <v>2500</v>
      </c>
      <c r="AS842" s="326" t="s">
        <v>1733</v>
      </c>
    </row>
    <row r="843" spans="1:45" ht="15" customHeight="1">
      <c r="A843" s="359"/>
      <c r="B843" s="359"/>
      <c r="C843" s="359"/>
      <c r="D843" s="359"/>
      <c r="E843" s="359"/>
      <c r="F843" s="359"/>
      <c r="G843" s="359"/>
      <c r="H843" s="359"/>
      <c r="I843" s="359"/>
      <c r="J843" s="359"/>
      <c r="K843" s="359"/>
      <c r="L843" s="359"/>
      <c r="M843" s="359"/>
      <c r="N843" s="359"/>
      <c r="O843" s="359"/>
      <c r="P843" s="359"/>
      <c r="Q843" s="359"/>
      <c r="R843" s="359"/>
      <c r="S843" s="359"/>
      <c r="T843" s="359"/>
      <c r="U843" s="359"/>
      <c r="V843" s="359"/>
      <c r="W843" s="359"/>
      <c r="X843" s="358"/>
      <c r="Y843" s="358"/>
      <c r="Z843" s="358"/>
      <c r="AA843" s="358"/>
      <c r="AB843" s="358"/>
      <c r="AC843" s="358"/>
      <c r="AD843" s="358"/>
      <c r="AE843" s="358"/>
      <c r="AF843" s="358"/>
      <c r="AG843" s="358"/>
      <c r="AH843" s="358"/>
      <c r="AI843" s="358"/>
      <c r="AJ843" s="358"/>
      <c r="AK843" s="358"/>
      <c r="AR843" s="327" t="s">
        <v>2501</v>
      </c>
      <c r="AS843" s="326" t="s">
        <v>1739</v>
      </c>
    </row>
    <row r="844" spans="1:45" ht="15" customHeight="1">
      <c r="A844" s="359"/>
      <c r="B844" s="359"/>
      <c r="C844" s="359"/>
      <c r="D844" s="359"/>
      <c r="E844" s="359"/>
      <c r="F844" s="359"/>
      <c r="G844" s="359"/>
      <c r="H844" s="359"/>
      <c r="I844" s="359"/>
      <c r="J844" s="359"/>
      <c r="K844" s="359"/>
      <c r="L844" s="359"/>
      <c r="M844" s="359"/>
      <c r="N844" s="359"/>
      <c r="O844" s="359"/>
      <c r="P844" s="359"/>
      <c r="Q844" s="359"/>
      <c r="R844" s="359"/>
      <c r="S844" s="359"/>
      <c r="T844" s="359"/>
      <c r="U844" s="359"/>
      <c r="V844" s="359"/>
      <c r="W844" s="359"/>
      <c r="X844" s="358"/>
      <c r="Y844" s="358"/>
      <c r="Z844" s="358"/>
      <c r="AA844" s="358"/>
      <c r="AB844" s="358"/>
      <c r="AC844" s="358"/>
      <c r="AD844" s="358"/>
      <c r="AE844" s="358"/>
      <c r="AF844" s="358"/>
      <c r="AG844" s="358"/>
      <c r="AH844" s="358"/>
      <c r="AI844" s="358"/>
      <c r="AJ844" s="358"/>
      <c r="AK844" s="358"/>
      <c r="AR844" s="327" t="s">
        <v>2502</v>
      </c>
      <c r="AS844" s="326" t="s">
        <v>1739</v>
      </c>
    </row>
    <row r="845" spans="1:45" ht="15" customHeight="1">
      <c r="A845" s="359"/>
      <c r="B845" s="359"/>
      <c r="C845" s="359"/>
      <c r="D845" s="359"/>
      <c r="E845" s="359"/>
      <c r="F845" s="359"/>
      <c r="G845" s="359"/>
      <c r="H845" s="359"/>
      <c r="I845" s="359"/>
      <c r="J845" s="359"/>
      <c r="K845" s="359"/>
      <c r="L845" s="359"/>
      <c r="M845" s="359"/>
      <c r="N845" s="359"/>
      <c r="O845" s="359"/>
      <c r="P845" s="359"/>
      <c r="Q845" s="359"/>
      <c r="R845" s="359"/>
      <c r="S845" s="359"/>
      <c r="T845" s="359"/>
      <c r="U845" s="359"/>
      <c r="V845" s="359"/>
      <c r="W845" s="359"/>
      <c r="X845" s="358"/>
      <c r="Y845" s="358"/>
      <c r="Z845" s="358"/>
      <c r="AA845" s="358"/>
      <c r="AB845" s="358"/>
      <c r="AC845" s="358"/>
      <c r="AD845" s="358"/>
      <c r="AE845" s="358"/>
      <c r="AF845" s="358"/>
      <c r="AG845" s="358"/>
      <c r="AH845" s="358"/>
      <c r="AI845" s="358"/>
      <c r="AJ845" s="358"/>
      <c r="AK845" s="358"/>
      <c r="AR845" s="327" t="s">
        <v>2503</v>
      </c>
      <c r="AS845" s="326" t="s">
        <v>1733</v>
      </c>
    </row>
    <row r="846" spans="1:45" ht="15" customHeight="1">
      <c r="A846" s="359"/>
      <c r="B846" s="359"/>
      <c r="C846" s="359"/>
      <c r="D846" s="359"/>
      <c r="E846" s="359"/>
      <c r="F846" s="359"/>
      <c r="G846" s="359"/>
      <c r="H846" s="359"/>
      <c r="I846" s="359"/>
      <c r="J846" s="359"/>
      <c r="K846" s="359"/>
      <c r="L846" s="359"/>
      <c r="M846" s="359"/>
      <c r="N846" s="359"/>
      <c r="O846" s="359"/>
      <c r="P846" s="359"/>
      <c r="Q846" s="359"/>
      <c r="R846" s="359"/>
      <c r="S846" s="359"/>
      <c r="T846" s="359"/>
      <c r="U846" s="359"/>
      <c r="V846" s="359"/>
      <c r="W846" s="359"/>
      <c r="X846" s="358"/>
      <c r="Y846" s="358"/>
      <c r="Z846" s="358"/>
      <c r="AA846" s="358"/>
      <c r="AB846" s="358"/>
      <c r="AC846" s="358"/>
      <c r="AD846" s="358"/>
      <c r="AE846" s="358"/>
      <c r="AF846" s="358"/>
      <c r="AG846" s="358"/>
      <c r="AH846" s="358"/>
      <c r="AI846" s="358"/>
      <c r="AJ846" s="358"/>
      <c r="AK846" s="358"/>
      <c r="AR846" s="327" t="s">
        <v>1041</v>
      </c>
      <c r="AS846" s="326" t="s">
        <v>1876</v>
      </c>
    </row>
    <row r="847" spans="1:45" ht="15" customHeight="1">
      <c r="A847" s="359"/>
      <c r="B847" s="359"/>
      <c r="C847" s="359"/>
      <c r="D847" s="359"/>
      <c r="E847" s="359"/>
      <c r="F847" s="359"/>
      <c r="G847" s="359"/>
      <c r="H847" s="359"/>
      <c r="I847" s="359"/>
      <c r="J847" s="359"/>
      <c r="K847" s="359"/>
      <c r="L847" s="359"/>
      <c r="M847" s="359"/>
      <c r="N847" s="359"/>
      <c r="O847" s="359"/>
      <c r="P847" s="359"/>
      <c r="Q847" s="359"/>
      <c r="R847" s="359"/>
      <c r="S847" s="359"/>
      <c r="T847" s="359"/>
      <c r="U847" s="359"/>
      <c r="V847" s="359"/>
      <c r="W847" s="359"/>
      <c r="X847" s="358"/>
      <c r="Y847" s="358"/>
      <c r="Z847" s="358"/>
      <c r="AA847" s="358"/>
      <c r="AB847" s="358"/>
      <c r="AC847" s="358"/>
      <c r="AD847" s="358"/>
      <c r="AE847" s="358"/>
      <c r="AF847" s="358"/>
      <c r="AG847" s="358"/>
      <c r="AH847" s="358"/>
      <c r="AI847" s="358"/>
      <c r="AJ847" s="358"/>
      <c r="AK847" s="358"/>
      <c r="AR847" s="327" t="s">
        <v>2504</v>
      </c>
      <c r="AS847" s="326" t="s">
        <v>1733</v>
      </c>
    </row>
    <row r="848" spans="1:45" ht="15" customHeight="1">
      <c r="A848" s="359"/>
      <c r="B848" s="359"/>
      <c r="C848" s="359"/>
      <c r="D848" s="359"/>
      <c r="E848" s="359"/>
      <c r="F848" s="359"/>
      <c r="G848" s="359"/>
      <c r="H848" s="359"/>
      <c r="I848" s="359"/>
      <c r="J848" s="359"/>
      <c r="K848" s="359"/>
      <c r="L848" s="359"/>
      <c r="M848" s="359"/>
      <c r="N848" s="359"/>
      <c r="O848" s="359"/>
      <c r="P848" s="359"/>
      <c r="Q848" s="359"/>
      <c r="R848" s="359"/>
      <c r="S848" s="359"/>
      <c r="T848" s="359"/>
      <c r="U848" s="359"/>
      <c r="V848" s="359"/>
      <c r="W848" s="359"/>
      <c r="X848" s="358"/>
      <c r="Y848" s="358"/>
      <c r="Z848" s="358"/>
      <c r="AA848" s="358"/>
      <c r="AB848" s="358"/>
      <c r="AC848" s="358"/>
      <c r="AD848" s="358"/>
      <c r="AE848" s="358"/>
      <c r="AF848" s="358"/>
      <c r="AG848" s="358"/>
      <c r="AH848" s="358"/>
      <c r="AI848" s="358"/>
      <c r="AJ848" s="358"/>
      <c r="AK848" s="358"/>
      <c r="AR848" s="327" t="s">
        <v>2505</v>
      </c>
      <c r="AS848" s="326" t="s">
        <v>1733</v>
      </c>
    </row>
    <row r="849" spans="1:45" ht="15" customHeight="1">
      <c r="A849" s="359"/>
      <c r="B849" s="359"/>
      <c r="C849" s="359"/>
      <c r="D849" s="359"/>
      <c r="E849" s="359"/>
      <c r="F849" s="359"/>
      <c r="G849" s="359"/>
      <c r="H849" s="359"/>
      <c r="I849" s="359"/>
      <c r="J849" s="359"/>
      <c r="K849" s="359"/>
      <c r="L849" s="359"/>
      <c r="M849" s="359"/>
      <c r="N849" s="359"/>
      <c r="O849" s="359"/>
      <c r="P849" s="359"/>
      <c r="Q849" s="359"/>
      <c r="R849" s="359"/>
      <c r="S849" s="359"/>
      <c r="T849" s="359"/>
      <c r="U849" s="359"/>
      <c r="V849" s="359"/>
      <c r="W849" s="359"/>
      <c r="X849" s="358"/>
      <c r="Y849" s="358"/>
      <c r="Z849" s="358"/>
      <c r="AA849" s="358"/>
      <c r="AB849" s="358"/>
      <c r="AC849" s="358"/>
      <c r="AD849" s="358"/>
      <c r="AE849" s="358"/>
      <c r="AF849" s="358"/>
      <c r="AG849" s="358"/>
      <c r="AH849" s="358"/>
      <c r="AI849" s="358"/>
      <c r="AJ849" s="358"/>
      <c r="AK849" s="358"/>
      <c r="AR849" s="327" t="s">
        <v>2506</v>
      </c>
      <c r="AS849" s="326" t="s">
        <v>1733</v>
      </c>
    </row>
    <row r="850" spans="1:45" ht="15" customHeight="1">
      <c r="A850" s="359"/>
      <c r="B850" s="359"/>
      <c r="C850" s="359"/>
      <c r="D850" s="359"/>
      <c r="E850" s="359"/>
      <c r="F850" s="359"/>
      <c r="G850" s="359"/>
      <c r="H850" s="359"/>
      <c r="I850" s="359"/>
      <c r="J850" s="359"/>
      <c r="K850" s="359"/>
      <c r="L850" s="359"/>
      <c r="M850" s="359"/>
      <c r="N850" s="359"/>
      <c r="O850" s="359"/>
      <c r="P850" s="359"/>
      <c r="Q850" s="359"/>
      <c r="R850" s="359"/>
      <c r="S850" s="359"/>
      <c r="T850" s="359"/>
      <c r="U850" s="359"/>
      <c r="V850" s="359"/>
      <c r="W850" s="359"/>
      <c r="X850" s="358"/>
      <c r="Y850" s="358"/>
      <c r="Z850" s="358"/>
      <c r="AA850" s="358"/>
      <c r="AB850" s="358"/>
      <c r="AC850" s="358"/>
      <c r="AD850" s="358"/>
      <c r="AE850" s="358"/>
      <c r="AF850" s="358"/>
      <c r="AG850" s="358"/>
      <c r="AH850" s="358"/>
      <c r="AI850" s="358"/>
      <c r="AJ850" s="358"/>
      <c r="AK850" s="358"/>
      <c r="AR850" s="327" t="s">
        <v>2507</v>
      </c>
      <c r="AS850" s="326" t="s">
        <v>1733</v>
      </c>
    </row>
    <row r="851" spans="1:45" ht="15" customHeight="1">
      <c r="A851" s="359"/>
      <c r="B851" s="359"/>
      <c r="C851" s="359"/>
      <c r="D851" s="359"/>
      <c r="E851" s="359"/>
      <c r="F851" s="359"/>
      <c r="G851" s="359"/>
      <c r="H851" s="359"/>
      <c r="I851" s="359"/>
      <c r="J851" s="359"/>
      <c r="K851" s="359"/>
      <c r="L851" s="359"/>
      <c r="M851" s="359"/>
      <c r="N851" s="359"/>
      <c r="O851" s="359"/>
      <c r="P851" s="359"/>
      <c r="Q851" s="359"/>
      <c r="R851" s="359"/>
      <c r="S851" s="359"/>
      <c r="T851" s="359"/>
      <c r="U851" s="359"/>
      <c r="V851" s="359"/>
      <c r="W851" s="359"/>
      <c r="X851" s="358"/>
      <c r="Y851" s="358"/>
      <c r="Z851" s="358"/>
      <c r="AA851" s="358"/>
      <c r="AB851" s="358"/>
      <c r="AC851" s="358"/>
      <c r="AD851" s="358"/>
      <c r="AE851" s="358"/>
      <c r="AF851" s="358"/>
      <c r="AG851" s="358"/>
      <c r="AH851" s="358"/>
      <c r="AI851" s="358"/>
      <c r="AJ851" s="358"/>
      <c r="AK851" s="358"/>
      <c r="AR851" s="327" t="s">
        <v>2508</v>
      </c>
      <c r="AS851" s="326" t="s">
        <v>1733</v>
      </c>
    </row>
    <row r="852" spans="1:45" ht="15" customHeight="1">
      <c r="A852" s="359"/>
      <c r="B852" s="359"/>
      <c r="C852" s="359"/>
      <c r="D852" s="359"/>
      <c r="E852" s="359"/>
      <c r="F852" s="359"/>
      <c r="G852" s="359"/>
      <c r="H852" s="359"/>
      <c r="I852" s="359"/>
      <c r="J852" s="359"/>
      <c r="K852" s="359"/>
      <c r="L852" s="359"/>
      <c r="M852" s="359"/>
      <c r="N852" s="359"/>
      <c r="O852" s="359"/>
      <c r="P852" s="359"/>
      <c r="Q852" s="359"/>
      <c r="R852" s="359"/>
      <c r="S852" s="359"/>
      <c r="T852" s="359"/>
      <c r="U852" s="359"/>
      <c r="V852" s="359"/>
      <c r="W852" s="359"/>
      <c r="X852" s="358"/>
      <c r="Y852" s="358"/>
      <c r="Z852" s="358"/>
      <c r="AA852" s="358"/>
      <c r="AB852" s="358"/>
      <c r="AC852" s="358"/>
      <c r="AD852" s="358"/>
      <c r="AE852" s="358"/>
      <c r="AF852" s="358"/>
      <c r="AG852" s="358"/>
      <c r="AH852" s="358"/>
      <c r="AI852" s="358"/>
      <c r="AJ852" s="358"/>
      <c r="AK852" s="358"/>
      <c r="AR852" s="327" t="s">
        <v>2509</v>
      </c>
      <c r="AS852" s="326" t="s">
        <v>1733</v>
      </c>
    </row>
    <row r="853" spans="1:45" ht="15" customHeight="1">
      <c r="A853" s="359"/>
      <c r="B853" s="359"/>
      <c r="C853" s="359"/>
      <c r="D853" s="359"/>
      <c r="E853" s="359"/>
      <c r="F853" s="359"/>
      <c r="G853" s="359"/>
      <c r="H853" s="359"/>
      <c r="I853" s="359"/>
      <c r="J853" s="359"/>
      <c r="K853" s="359"/>
      <c r="L853" s="359"/>
      <c r="M853" s="359"/>
      <c r="N853" s="359"/>
      <c r="O853" s="359"/>
      <c r="P853" s="359"/>
      <c r="Q853" s="359"/>
      <c r="R853" s="359"/>
      <c r="S853" s="359"/>
      <c r="T853" s="359"/>
      <c r="U853" s="359"/>
      <c r="V853" s="359"/>
      <c r="W853" s="359"/>
      <c r="X853" s="358"/>
      <c r="Y853" s="358"/>
      <c r="Z853" s="358"/>
      <c r="AA853" s="358"/>
      <c r="AB853" s="358"/>
      <c r="AC853" s="358"/>
      <c r="AD853" s="358"/>
      <c r="AE853" s="358"/>
      <c r="AF853" s="358"/>
      <c r="AG853" s="358"/>
      <c r="AH853" s="358"/>
      <c r="AI853" s="358"/>
      <c r="AJ853" s="358"/>
      <c r="AK853" s="358"/>
      <c r="AR853" s="327" t="s">
        <v>2510</v>
      </c>
      <c r="AS853" s="326" t="s">
        <v>1733</v>
      </c>
    </row>
    <row r="854" spans="1:45" ht="15" customHeight="1">
      <c r="A854" s="359"/>
      <c r="B854" s="359"/>
      <c r="C854" s="359"/>
      <c r="D854" s="359"/>
      <c r="E854" s="359"/>
      <c r="F854" s="359"/>
      <c r="G854" s="359"/>
      <c r="H854" s="359"/>
      <c r="I854" s="359"/>
      <c r="J854" s="359"/>
      <c r="K854" s="359"/>
      <c r="L854" s="359"/>
      <c r="M854" s="359"/>
      <c r="N854" s="359"/>
      <c r="O854" s="359"/>
      <c r="P854" s="359"/>
      <c r="Q854" s="359"/>
      <c r="R854" s="359"/>
      <c r="S854" s="359"/>
      <c r="T854" s="359"/>
      <c r="U854" s="359"/>
      <c r="V854" s="359"/>
      <c r="W854" s="359"/>
      <c r="X854" s="358"/>
      <c r="Y854" s="358"/>
      <c r="Z854" s="358"/>
      <c r="AA854" s="358"/>
      <c r="AB854" s="358"/>
      <c r="AC854" s="358"/>
      <c r="AD854" s="358"/>
      <c r="AE854" s="358"/>
      <c r="AF854" s="358"/>
      <c r="AG854" s="358"/>
      <c r="AH854" s="358"/>
      <c r="AI854" s="358"/>
      <c r="AJ854" s="358"/>
      <c r="AK854" s="358"/>
      <c r="AR854" s="327" t="s">
        <v>2511</v>
      </c>
      <c r="AS854" s="326" t="s">
        <v>1733</v>
      </c>
    </row>
    <row r="855" spans="1:45" ht="15" customHeight="1">
      <c r="A855" s="359"/>
      <c r="B855" s="359"/>
      <c r="C855" s="359"/>
      <c r="D855" s="359"/>
      <c r="E855" s="359"/>
      <c r="F855" s="359"/>
      <c r="G855" s="359"/>
      <c r="H855" s="359"/>
      <c r="I855" s="359"/>
      <c r="J855" s="359"/>
      <c r="K855" s="359"/>
      <c r="L855" s="359"/>
      <c r="M855" s="359"/>
      <c r="N855" s="359"/>
      <c r="O855" s="359"/>
      <c r="P855" s="359"/>
      <c r="Q855" s="359"/>
      <c r="R855" s="359"/>
      <c r="S855" s="359"/>
      <c r="T855" s="359"/>
      <c r="U855" s="359"/>
      <c r="V855" s="359"/>
      <c r="W855" s="359"/>
      <c r="X855" s="358"/>
      <c r="Y855" s="358"/>
      <c r="Z855" s="358"/>
      <c r="AA855" s="358"/>
      <c r="AB855" s="358"/>
      <c r="AC855" s="358"/>
      <c r="AD855" s="358"/>
      <c r="AE855" s="358"/>
      <c r="AF855" s="358"/>
      <c r="AG855" s="358"/>
      <c r="AH855" s="358"/>
      <c r="AI855" s="358"/>
      <c r="AJ855" s="358"/>
      <c r="AK855" s="358"/>
      <c r="AR855" s="327" t="s">
        <v>2512</v>
      </c>
      <c r="AS855" s="326" t="s">
        <v>1733</v>
      </c>
    </row>
    <row r="856" spans="1:45" ht="15" customHeight="1">
      <c r="A856" s="359"/>
      <c r="B856" s="359"/>
      <c r="C856" s="359"/>
      <c r="D856" s="359"/>
      <c r="E856" s="359"/>
      <c r="F856" s="359"/>
      <c r="G856" s="359"/>
      <c r="H856" s="359"/>
      <c r="I856" s="359"/>
      <c r="J856" s="359"/>
      <c r="K856" s="359"/>
      <c r="L856" s="359"/>
      <c r="M856" s="359"/>
      <c r="N856" s="359"/>
      <c r="O856" s="359"/>
      <c r="P856" s="359"/>
      <c r="Q856" s="359"/>
      <c r="R856" s="359"/>
      <c r="S856" s="359"/>
      <c r="T856" s="359"/>
      <c r="U856" s="359"/>
      <c r="V856" s="359"/>
      <c r="W856" s="359"/>
      <c r="X856" s="358"/>
      <c r="Y856" s="358"/>
      <c r="Z856" s="358"/>
      <c r="AA856" s="358"/>
      <c r="AB856" s="358"/>
      <c r="AC856" s="358"/>
      <c r="AD856" s="358"/>
      <c r="AE856" s="358"/>
      <c r="AF856" s="358"/>
      <c r="AG856" s="358"/>
      <c r="AH856" s="358"/>
      <c r="AI856" s="358"/>
      <c r="AJ856" s="358"/>
      <c r="AK856" s="358"/>
      <c r="AR856" s="327" t="s">
        <v>2513</v>
      </c>
      <c r="AS856" s="326" t="s">
        <v>1733</v>
      </c>
    </row>
    <row r="857" spans="1:45" ht="15" customHeight="1">
      <c r="A857" s="359"/>
      <c r="B857" s="359"/>
      <c r="C857" s="359"/>
      <c r="D857" s="359"/>
      <c r="E857" s="359"/>
      <c r="F857" s="359"/>
      <c r="G857" s="359"/>
      <c r="H857" s="359"/>
      <c r="I857" s="359"/>
      <c r="J857" s="359"/>
      <c r="K857" s="359"/>
      <c r="L857" s="359"/>
      <c r="M857" s="359"/>
      <c r="N857" s="359"/>
      <c r="O857" s="359"/>
      <c r="P857" s="359"/>
      <c r="Q857" s="359"/>
      <c r="R857" s="359"/>
      <c r="S857" s="359"/>
      <c r="T857" s="359"/>
      <c r="U857" s="359"/>
      <c r="V857" s="359"/>
      <c r="W857" s="359"/>
      <c r="X857" s="358"/>
      <c r="Y857" s="358"/>
      <c r="Z857" s="358"/>
      <c r="AA857" s="358"/>
      <c r="AB857" s="358"/>
      <c r="AC857" s="358"/>
      <c r="AD857" s="358"/>
      <c r="AE857" s="358"/>
      <c r="AF857" s="358"/>
      <c r="AG857" s="358"/>
      <c r="AH857" s="358"/>
      <c r="AI857" s="358"/>
      <c r="AJ857" s="358"/>
      <c r="AK857" s="358"/>
      <c r="AR857" s="327" t="s">
        <v>2514</v>
      </c>
      <c r="AS857" s="326" t="s">
        <v>1733</v>
      </c>
    </row>
    <row r="858" spans="1:45" ht="15" customHeight="1">
      <c r="A858" s="359"/>
      <c r="B858" s="359"/>
      <c r="C858" s="359"/>
      <c r="D858" s="359"/>
      <c r="E858" s="359"/>
      <c r="F858" s="359"/>
      <c r="G858" s="359"/>
      <c r="H858" s="359"/>
      <c r="I858" s="359"/>
      <c r="J858" s="359"/>
      <c r="K858" s="359"/>
      <c r="L858" s="359"/>
      <c r="M858" s="359"/>
      <c r="N858" s="359"/>
      <c r="O858" s="359"/>
      <c r="P858" s="359"/>
      <c r="Q858" s="359"/>
      <c r="R858" s="359"/>
      <c r="S858" s="359"/>
      <c r="T858" s="359"/>
      <c r="U858" s="359"/>
      <c r="V858" s="359"/>
      <c r="W858" s="359"/>
      <c r="X858" s="358"/>
      <c r="Y858" s="358"/>
      <c r="Z858" s="358"/>
      <c r="AA858" s="358"/>
      <c r="AB858" s="358"/>
      <c r="AC858" s="358"/>
      <c r="AD858" s="358"/>
      <c r="AE858" s="358"/>
      <c r="AF858" s="358"/>
      <c r="AG858" s="358"/>
      <c r="AH858" s="358"/>
      <c r="AI858" s="358"/>
      <c r="AJ858" s="358"/>
      <c r="AK858" s="358"/>
      <c r="AR858" s="327" t="s">
        <v>2515</v>
      </c>
      <c r="AS858" s="326" t="s">
        <v>1733</v>
      </c>
    </row>
    <row r="859" spans="1:45" ht="15" customHeight="1">
      <c r="A859" s="359"/>
      <c r="B859" s="359"/>
      <c r="C859" s="359"/>
      <c r="D859" s="359"/>
      <c r="E859" s="359"/>
      <c r="F859" s="359"/>
      <c r="G859" s="359"/>
      <c r="H859" s="359"/>
      <c r="I859" s="359"/>
      <c r="J859" s="359"/>
      <c r="K859" s="359"/>
      <c r="L859" s="359"/>
      <c r="M859" s="359"/>
      <c r="N859" s="359"/>
      <c r="O859" s="359"/>
      <c r="P859" s="359"/>
      <c r="Q859" s="359"/>
      <c r="R859" s="359"/>
      <c r="S859" s="359"/>
      <c r="T859" s="359"/>
      <c r="U859" s="359"/>
      <c r="V859" s="359"/>
      <c r="W859" s="359"/>
      <c r="X859" s="358"/>
      <c r="Y859" s="358"/>
      <c r="Z859" s="358"/>
      <c r="AA859" s="358"/>
      <c r="AB859" s="358"/>
      <c r="AC859" s="358"/>
      <c r="AD859" s="358"/>
      <c r="AE859" s="358"/>
      <c r="AF859" s="358"/>
      <c r="AG859" s="358"/>
      <c r="AH859" s="358"/>
      <c r="AI859" s="358"/>
      <c r="AJ859" s="358"/>
      <c r="AK859" s="358"/>
      <c r="AR859" s="327" t="s">
        <v>2516</v>
      </c>
      <c r="AS859" s="326" t="s">
        <v>1733</v>
      </c>
    </row>
    <row r="860" spans="1:45" ht="15" customHeight="1">
      <c r="A860" s="359"/>
      <c r="B860" s="359"/>
      <c r="C860" s="359"/>
      <c r="D860" s="359"/>
      <c r="E860" s="359"/>
      <c r="F860" s="359"/>
      <c r="G860" s="359"/>
      <c r="H860" s="359"/>
      <c r="I860" s="359"/>
      <c r="J860" s="359"/>
      <c r="K860" s="359"/>
      <c r="L860" s="359"/>
      <c r="M860" s="359"/>
      <c r="N860" s="359"/>
      <c r="O860" s="359"/>
      <c r="P860" s="359"/>
      <c r="Q860" s="359"/>
      <c r="R860" s="359"/>
      <c r="S860" s="359"/>
      <c r="T860" s="359"/>
      <c r="U860" s="359"/>
      <c r="V860" s="359"/>
      <c r="W860" s="359"/>
      <c r="X860" s="358"/>
      <c r="Y860" s="358"/>
      <c r="Z860" s="358"/>
      <c r="AA860" s="358"/>
      <c r="AB860" s="358"/>
      <c r="AC860" s="358"/>
      <c r="AD860" s="358"/>
      <c r="AE860" s="358"/>
      <c r="AF860" s="358"/>
      <c r="AG860" s="358"/>
      <c r="AH860" s="358"/>
      <c r="AI860" s="358"/>
      <c r="AJ860" s="358"/>
      <c r="AK860" s="358"/>
      <c r="AR860" s="327" t="s">
        <v>2517</v>
      </c>
      <c r="AS860" s="326" t="s">
        <v>1733</v>
      </c>
    </row>
    <row r="861" spans="1:45" ht="15" customHeight="1">
      <c r="A861" s="359"/>
      <c r="B861" s="359"/>
      <c r="C861" s="359"/>
      <c r="D861" s="359"/>
      <c r="E861" s="359"/>
      <c r="F861" s="359"/>
      <c r="G861" s="359"/>
      <c r="H861" s="359"/>
      <c r="I861" s="359"/>
      <c r="J861" s="359"/>
      <c r="K861" s="359"/>
      <c r="L861" s="359"/>
      <c r="M861" s="359"/>
      <c r="N861" s="359"/>
      <c r="O861" s="359"/>
      <c r="P861" s="359"/>
      <c r="Q861" s="359"/>
      <c r="R861" s="359"/>
      <c r="S861" s="359"/>
      <c r="T861" s="359"/>
      <c r="U861" s="359"/>
      <c r="V861" s="359"/>
      <c r="W861" s="359"/>
      <c r="X861" s="358"/>
      <c r="Y861" s="358"/>
      <c r="Z861" s="358"/>
      <c r="AA861" s="358"/>
      <c r="AB861" s="358"/>
      <c r="AC861" s="358"/>
      <c r="AD861" s="358"/>
      <c r="AE861" s="358"/>
      <c r="AF861" s="358"/>
      <c r="AG861" s="358"/>
      <c r="AH861" s="358"/>
      <c r="AI861" s="358"/>
      <c r="AJ861" s="358"/>
      <c r="AK861" s="358"/>
      <c r="AR861" s="327" t="s">
        <v>2518</v>
      </c>
      <c r="AS861" s="326" t="s">
        <v>1733</v>
      </c>
    </row>
    <row r="862" spans="1:45" ht="15" customHeight="1">
      <c r="A862" s="359"/>
      <c r="B862" s="359"/>
      <c r="C862" s="359"/>
      <c r="D862" s="359"/>
      <c r="E862" s="359"/>
      <c r="F862" s="359"/>
      <c r="G862" s="359"/>
      <c r="H862" s="359"/>
      <c r="I862" s="359"/>
      <c r="J862" s="359"/>
      <c r="K862" s="359"/>
      <c r="L862" s="359"/>
      <c r="M862" s="359"/>
      <c r="N862" s="359"/>
      <c r="O862" s="359"/>
      <c r="P862" s="359"/>
      <c r="Q862" s="359"/>
      <c r="R862" s="359"/>
      <c r="S862" s="359"/>
      <c r="T862" s="359"/>
      <c r="U862" s="359"/>
      <c r="V862" s="359"/>
      <c r="W862" s="359"/>
      <c r="X862" s="358"/>
      <c r="Y862" s="358"/>
      <c r="Z862" s="358"/>
      <c r="AA862" s="358"/>
      <c r="AB862" s="358"/>
      <c r="AC862" s="358"/>
      <c r="AD862" s="358"/>
      <c r="AE862" s="358"/>
      <c r="AF862" s="358"/>
      <c r="AG862" s="358"/>
      <c r="AH862" s="358"/>
      <c r="AI862" s="358"/>
      <c r="AJ862" s="358"/>
      <c r="AK862" s="358"/>
      <c r="AR862" s="327" t="s">
        <v>2519</v>
      </c>
      <c r="AS862" s="326" t="s">
        <v>1733</v>
      </c>
    </row>
    <row r="863" spans="1:45" ht="15" customHeight="1">
      <c r="A863" s="359"/>
      <c r="B863" s="359"/>
      <c r="C863" s="359"/>
      <c r="D863" s="359"/>
      <c r="E863" s="359"/>
      <c r="F863" s="359"/>
      <c r="G863" s="359"/>
      <c r="H863" s="359"/>
      <c r="I863" s="359"/>
      <c r="J863" s="359"/>
      <c r="K863" s="359"/>
      <c r="L863" s="359"/>
      <c r="M863" s="359"/>
      <c r="N863" s="359"/>
      <c r="O863" s="359"/>
      <c r="P863" s="359"/>
      <c r="Q863" s="359"/>
      <c r="R863" s="359"/>
      <c r="S863" s="359"/>
      <c r="T863" s="359"/>
      <c r="U863" s="359"/>
      <c r="V863" s="359"/>
      <c r="W863" s="359"/>
      <c r="X863" s="358"/>
      <c r="Y863" s="358"/>
      <c r="Z863" s="358"/>
      <c r="AA863" s="358"/>
      <c r="AB863" s="358"/>
      <c r="AC863" s="358"/>
      <c r="AD863" s="358"/>
      <c r="AE863" s="358"/>
      <c r="AF863" s="358"/>
      <c r="AG863" s="358"/>
      <c r="AH863" s="358"/>
      <c r="AI863" s="358"/>
      <c r="AJ863" s="358"/>
      <c r="AK863" s="358"/>
      <c r="AR863" s="327" t="s">
        <v>2520</v>
      </c>
      <c r="AS863" s="326" t="s">
        <v>1733</v>
      </c>
    </row>
    <row r="864" spans="1:45" ht="15" customHeight="1">
      <c r="A864" s="359"/>
      <c r="B864" s="359"/>
      <c r="C864" s="359"/>
      <c r="D864" s="359"/>
      <c r="E864" s="359"/>
      <c r="F864" s="359"/>
      <c r="G864" s="359"/>
      <c r="H864" s="359"/>
      <c r="I864" s="359"/>
      <c r="J864" s="359"/>
      <c r="K864" s="359"/>
      <c r="L864" s="359"/>
      <c r="M864" s="359"/>
      <c r="N864" s="359"/>
      <c r="O864" s="359"/>
      <c r="P864" s="359"/>
      <c r="Q864" s="359"/>
      <c r="R864" s="359"/>
      <c r="S864" s="359"/>
      <c r="T864" s="359"/>
      <c r="U864" s="359"/>
      <c r="V864" s="359"/>
      <c r="W864" s="359"/>
      <c r="X864" s="358"/>
      <c r="Y864" s="358"/>
      <c r="Z864" s="358"/>
      <c r="AA864" s="358"/>
      <c r="AB864" s="358"/>
      <c r="AC864" s="358"/>
      <c r="AD864" s="358"/>
      <c r="AE864" s="358"/>
      <c r="AF864" s="358"/>
      <c r="AG864" s="358"/>
      <c r="AH864" s="358"/>
      <c r="AI864" s="358"/>
      <c r="AJ864" s="358"/>
      <c r="AK864" s="358"/>
      <c r="AR864" s="327" t="s">
        <v>2521</v>
      </c>
      <c r="AS864" s="326" t="s">
        <v>1733</v>
      </c>
    </row>
    <row r="865" spans="1:45" ht="15" customHeight="1">
      <c r="A865" s="359"/>
      <c r="B865" s="359"/>
      <c r="C865" s="359"/>
      <c r="D865" s="359"/>
      <c r="E865" s="359"/>
      <c r="F865" s="359"/>
      <c r="G865" s="359"/>
      <c r="H865" s="359"/>
      <c r="I865" s="359"/>
      <c r="J865" s="359"/>
      <c r="K865" s="359"/>
      <c r="L865" s="359"/>
      <c r="M865" s="359"/>
      <c r="N865" s="359"/>
      <c r="O865" s="359"/>
      <c r="P865" s="359"/>
      <c r="Q865" s="359"/>
      <c r="R865" s="359"/>
      <c r="S865" s="359"/>
      <c r="T865" s="359"/>
      <c r="U865" s="359"/>
      <c r="V865" s="359"/>
      <c r="W865" s="359"/>
      <c r="X865" s="358"/>
      <c r="Y865" s="358"/>
      <c r="Z865" s="358"/>
      <c r="AA865" s="358"/>
      <c r="AB865" s="358"/>
      <c r="AC865" s="358"/>
      <c r="AD865" s="358"/>
      <c r="AE865" s="358"/>
      <c r="AF865" s="358"/>
      <c r="AG865" s="358"/>
      <c r="AH865" s="358"/>
      <c r="AI865" s="358"/>
      <c r="AJ865" s="358"/>
      <c r="AK865" s="358"/>
      <c r="AR865" s="327" t="s">
        <v>2522</v>
      </c>
      <c r="AS865" s="326" t="s">
        <v>1733</v>
      </c>
    </row>
    <row r="866" spans="1:45" ht="15" customHeight="1">
      <c r="A866" s="359"/>
      <c r="B866" s="359"/>
      <c r="C866" s="359"/>
      <c r="D866" s="359"/>
      <c r="E866" s="359"/>
      <c r="F866" s="359"/>
      <c r="G866" s="359"/>
      <c r="H866" s="359"/>
      <c r="I866" s="359"/>
      <c r="J866" s="359"/>
      <c r="K866" s="359"/>
      <c r="L866" s="359"/>
      <c r="M866" s="359"/>
      <c r="N866" s="359"/>
      <c r="O866" s="359"/>
      <c r="P866" s="359"/>
      <c r="Q866" s="359"/>
      <c r="R866" s="359"/>
      <c r="S866" s="359"/>
      <c r="T866" s="359"/>
      <c r="U866" s="359"/>
      <c r="V866" s="359"/>
      <c r="W866" s="359"/>
      <c r="X866" s="358"/>
      <c r="Y866" s="358"/>
      <c r="Z866" s="358"/>
      <c r="AA866" s="358"/>
      <c r="AB866" s="358"/>
      <c r="AC866" s="358"/>
      <c r="AD866" s="358"/>
      <c r="AE866" s="358"/>
      <c r="AF866" s="358"/>
      <c r="AG866" s="358"/>
      <c r="AH866" s="358"/>
      <c r="AI866" s="358"/>
      <c r="AJ866" s="358"/>
      <c r="AK866" s="358"/>
      <c r="AR866" s="327" t="s">
        <v>2523</v>
      </c>
      <c r="AS866" s="326" t="s">
        <v>1733</v>
      </c>
    </row>
    <row r="867" spans="1:45" ht="15" customHeight="1">
      <c r="A867" s="359"/>
      <c r="B867" s="359"/>
      <c r="C867" s="359"/>
      <c r="D867" s="359"/>
      <c r="E867" s="359"/>
      <c r="F867" s="359"/>
      <c r="G867" s="359"/>
      <c r="H867" s="359"/>
      <c r="I867" s="359"/>
      <c r="J867" s="359"/>
      <c r="K867" s="359"/>
      <c r="L867" s="359"/>
      <c r="M867" s="359"/>
      <c r="N867" s="359"/>
      <c r="O867" s="359"/>
      <c r="P867" s="359"/>
      <c r="Q867" s="359"/>
      <c r="R867" s="359"/>
      <c r="S867" s="359"/>
      <c r="T867" s="359"/>
      <c r="U867" s="359"/>
      <c r="V867" s="359"/>
      <c r="W867" s="359"/>
      <c r="X867" s="358"/>
      <c r="Y867" s="358"/>
      <c r="Z867" s="358"/>
      <c r="AA867" s="358"/>
      <c r="AB867" s="358"/>
      <c r="AC867" s="358"/>
      <c r="AD867" s="358"/>
      <c r="AE867" s="358"/>
      <c r="AF867" s="358"/>
      <c r="AG867" s="358"/>
      <c r="AH867" s="358"/>
      <c r="AI867" s="358"/>
      <c r="AJ867" s="358"/>
      <c r="AK867" s="358"/>
      <c r="AR867" s="327" t="s">
        <v>2524</v>
      </c>
      <c r="AS867" s="326" t="s">
        <v>1733</v>
      </c>
    </row>
    <row r="868" spans="1:45" ht="15" customHeight="1">
      <c r="A868" s="359"/>
      <c r="B868" s="359"/>
      <c r="C868" s="359"/>
      <c r="D868" s="359"/>
      <c r="E868" s="359"/>
      <c r="F868" s="359"/>
      <c r="G868" s="359"/>
      <c r="H868" s="359"/>
      <c r="I868" s="359"/>
      <c r="J868" s="359"/>
      <c r="K868" s="359"/>
      <c r="L868" s="359"/>
      <c r="M868" s="359"/>
      <c r="N868" s="359"/>
      <c r="O868" s="359"/>
      <c r="P868" s="359"/>
      <c r="Q868" s="359"/>
      <c r="R868" s="359"/>
      <c r="S868" s="359"/>
      <c r="T868" s="359"/>
      <c r="U868" s="359"/>
      <c r="V868" s="359"/>
      <c r="W868" s="359"/>
      <c r="X868" s="358"/>
      <c r="Y868" s="358"/>
      <c r="Z868" s="358"/>
      <c r="AA868" s="358"/>
      <c r="AB868" s="358"/>
      <c r="AC868" s="358"/>
      <c r="AD868" s="358"/>
      <c r="AE868" s="358"/>
      <c r="AF868" s="358"/>
      <c r="AG868" s="358"/>
      <c r="AH868" s="358"/>
      <c r="AI868" s="358"/>
      <c r="AJ868" s="358"/>
      <c r="AK868" s="358"/>
      <c r="AR868" s="327" t="s">
        <v>2525</v>
      </c>
      <c r="AS868" s="326" t="s">
        <v>1733</v>
      </c>
    </row>
    <row r="869" spans="1:45" ht="15" customHeight="1">
      <c r="A869" s="359"/>
      <c r="B869" s="359"/>
      <c r="C869" s="359"/>
      <c r="D869" s="359"/>
      <c r="E869" s="359"/>
      <c r="F869" s="359"/>
      <c r="G869" s="359"/>
      <c r="H869" s="359"/>
      <c r="I869" s="359"/>
      <c r="J869" s="359"/>
      <c r="K869" s="359"/>
      <c r="L869" s="359"/>
      <c r="M869" s="359"/>
      <c r="N869" s="359"/>
      <c r="O869" s="359"/>
      <c r="P869" s="359"/>
      <c r="Q869" s="359"/>
      <c r="R869" s="359"/>
      <c r="S869" s="359"/>
      <c r="T869" s="359"/>
      <c r="U869" s="359"/>
      <c r="V869" s="359"/>
      <c r="W869" s="359"/>
      <c r="X869" s="358"/>
      <c r="Y869" s="358"/>
      <c r="Z869" s="358"/>
      <c r="AA869" s="358"/>
      <c r="AB869" s="358"/>
      <c r="AC869" s="358"/>
      <c r="AD869" s="358"/>
      <c r="AE869" s="358"/>
      <c r="AF869" s="358"/>
      <c r="AG869" s="358"/>
      <c r="AH869" s="358"/>
      <c r="AI869" s="358"/>
      <c r="AJ869" s="358"/>
      <c r="AK869" s="358"/>
      <c r="AR869" s="327" t="s">
        <v>2526</v>
      </c>
      <c r="AS869" s="326" t="s">
        <v>1733</v>
      </c>
    </row>
    <row r="870" spans="1:45" ht="15" customHeight="1">
      <c r="A870" s="359"/>
      <c r="B870" s="359"/>
      <c r="C870" s="359"/>
      <c r="D870" s="359"/>
      <c r="E870" s="359"/>
      <c r="F870" s="359"/>
      <c r="G870" s="359"/>
      <c r="H870" s="359"/>
      <c r="I870" s="359"/>
      <c r="J870" s="359"/>
      <c r="K870" s="359"/>
      <c r="L870" s="359"/>
      <c r="M870" s="359"/>
      <c r="N870" s="359"/>
      <c r="O870" s="359"/>
      <c r="P870" s="359"/>
      <c r="Q870" s="359"/>
      <c r="R870" s="359"/>
      <c r="S870" s="359"/>
      <c r="T870" s="359"/>
      <c r="U870" s="359"/>
      <c r="V870" s="359"/>
      <c r="W870" s="359"/>
      <c r="X870" s="358"/>
      <c r="Y870" s="358"/>
      <c r="Z870" s="358"/>
      <c r="AA870" s="358"/>
      <c r="AB870" s="358"/>
      <c r="AC870" s="358"/>
      <c r="AD870" s="358"/>
      <c r="AE870" s="358"/>
      <c r="AF870" s="358"/>
      <c r="AG870" s="358"/>
      <c r="AH870" s="358"/>
      <c r="AI870" s="358"/>
      <c r="AJ870" s="358"/>
      <c r="AK870" s="358"/>
      <c r="AR870" s="327" t="s">
        <v>2527</v>
      </c>
      <c r="AS870" s="326" t="s">
        <v>1733</v>
      </c>
    </row>
    <row r="871" spans="1:45" ht="15" customHeight="1">
      <c r="A871" s="359"/>
      <c r="B871" s="359"/>
      <c r="C871" s="359"/>
      <c r="D871" s="359"/>
      <c r="E871" s="359"/>
      <c r="F871" s="359"/>
      <c r="G871" s="359"/>
      <c r="H871" s="359"/>
      <c r="I871" s="359"/>
      <c r="J871" s="359"/>
      <c r="K871" s="359"/>
      <c r="L871" s="359"/>
      <c r="M871" s="359"/>
      <c r="N871" s="359"/>
      <c r="O871" s="359"/>
      <c r="P871" s="359"/>
      <c r="Q871" s="359"/>
      <c r="R871" s="359"/>
      <c r="S871" s="359"/>
      <c r="T871" s="359"/>
      <c r="U871" s="359"/>
      <c r="V871" s="359"/>
      <c r="W871" s="359"/>
      <c r="X871" s="358"/>
      <c r="Y871" s="358"/>
      <c r="Z871" s="358"/>
      <c r="AA871" s="358"/>
      <c r="AB871" s="358"/>
      <c r="AC871" s="358"/>
      <c r="AD871" s="358"/>
      <c r="AE871" s="358"/>
      <c r="AF871" s="358"/>
      <c r="AG871" s="358"/>
      <c r="AH871" s="358"/>
      <c r="AI871" s="358"/>
      <c r="AJ871" s="358"/>
      <c r="AK871" s="358"/>
      <c r="AR871" s="327" t="s">
        <v>2528</v>
      </c>
      <c r="AS871" s="326" t="s">
        <v>1733</v>
      </c>
    </row>
    <row r="872" spans="1:45" ht="15" customHeight="1">
      <c r="A872" s="359"/>
      <c r="B872" s="359"/>
      <c r="C872" s="359"/>
      <c r="D872" s="359"/>
      <c r="E872" s="359"/>
      <c r="F872" s="359"/>
      <c r="G872" s="359"/>
      <c r="H872" s="359"/>
      <c r="I872" s="359"/>
      <c r="J872" s="359"/>
      <c r="K872" s="359"/>
      <c r="L872" s="359"/>
      <c r="M872" s="359"/>
      <c r="N872" s="359"/>
      <c r="O872" s="359"/>
      <c r="P872" s="359"/>
      <c r="Q872" s="359"/>
      <c r="R872" s="359"/>
      <c r="S872" s="359"/>
      <c r="T872" s="359"/>
      <c r="U872" s="359"/>
      <c r="V872" s="359"/>
      <c r="W872" s="359"/>
      <c r="X872" s="358"/>
      <c r="Y872" s="358"/>
      <c r="Z872" s="358"/>
      <c r="AA872" s="358"/>
      <c r="AB872" s="358"/>
      <c r="AC872" s="358"/>
      <c r="AD872" s="358"/>
      <c r="AE872" s="358"/>
      <c r="AF872" s="358"/>
      <c r="AG872" s="358"/>
      <c r="AH872" s="358"/>
      <c r="AI872" s="358"/>
      <c r="AJ872" s="358"/>
      <c r="AK872" s="358"/>
      <c r="AR872" s="327" t="s">
        <v>2529</v>
      </c>
      <c r="AS872" s="326" t="s">
        <v>1733</v>
      </c>
    </row>
    <row r="873" spans="1:45" ht="15" customHeight="1">
      <c r="A873" s="359"/>
      <c r="B873" s="359"/>
      <c r="C873" s="359"/>
      <c r="D873" s="359"/>
      <c r="E873" s="359"/>
      <c r="F873" s="359"/>
      <c r="G873" s="359"/>
      <c r="H873" s="359"/>
      <c r="I873" s="359"/>
      <c r="J873" s="359"/>
      <c r="K873" s="359"/>
      <c r="L873" s="359"/>
      <c r="M873" s="359"/>
      <c r="N873" s="359"/>
      <c r="O873" s="359"/>
      <c r="P873" s="359"/>
      <c r="Q873" s="359"/>
      <c r="R873" s="359"/>
      <c r="S873" s="359"/>
      <c r="T873" s="359"/>
      <c r="U873" s="359"/>
      <c r="V873" s="359"/>
      <c r="W873" s="359"/>
      <c r="X873" s="358"/>
      <c r="Y873" s="358"/>
      <c r="Z873" s="358"/>
      <c r="AA873" s="358"/>
      <c r="AB873" s="358"/>
      <c r="AC873" s="358"/>
      <c r="AD873" s="358"/>
      <c r="AE873" s="358"/>
      <c r="AF873" s="358"/>
      <c r="AG873" s="358"/>
      <c r="AH873" s="358"/>
      <c r="AI873" s="358"/>
      <c r="AJ873" s="358"/>
      <c r="AK873" s="358"/>
      <c r="AR873" s="327" t="s">
        <v>2530</v>
      </c>
      <c r="AS873" s="326" t="s">
        <v>1733</v>
      </c>
    </row>
    <row r="874" spans="1:45" ht="15" customHeight="1">
      <c r="A874" s="359"/>
      <c r="B874" s="359"/>
      <c r="C874" s="359"/>
      <c r="D874" s="359"/>
      <c r="E874" s="359"/>
      <c r="F874" s="359"/>
      <c r="G874" s="359"/>
      <c r="H874" s="359"/>
      <c r="I874" s="359"/>
      <c r="J874" s="359"/>
      <c r="K874" s="359"/>
      <c r="L874" s="359"/>
      <c r="M874" s="359"/>
      <c r="N874" s="359"/>
      <c r="O874" s="359"/>
      <c r="P874" s="359"/>
      <c r="Q874" s="359"/>
      <c r="R874" s="359"/>
      <c r="S874" s="359"/>
      <c r="T874" s="359"/>
      <c r="U874" s="359"/>
      <c r="V874" s="359"/>
      <c r="W874" s="359"/>
      <c r="X874" s="358"/>
      <c r="Y874" s="358"/>
      <c r="Z874" s="358"/>
      <c r="AA874" s="358"/>
      <c r="AB874" s="358"/>
      <c r="AC874" s="358"/>
      <c r="AD874" s="358"/>
      <c r="AE874" s="358"/>
      <c r="AF874" s="358"/>
      <c r="AG874" s="358"/>
      <c r="AH874" s="358"/>
      <c r="AI874" s="358"/>
      <c r="AJ874" s="358"/>
      <c r="AK874" s="358"/>
      <c r="AR874" s="327" t="s">
        <v>2531</v>
      </c>
      <c r="AS874" s="326" t="s">
        <v>1733</v>
      </c>
    </row>
    <row r="875" spans="1:45" ht="15" customHeight="1">
      <c r="A875" s="359"/>
      <c r="B875" s="359"/>
      <c r="C875" s="359"/>
      <c r="D875" s="359"/>
      <c r="E875" s="359"/>
      <c r="F875" s="359"/>
      <c r="G875" s="359"/>
      <c r="H875" s="359"/>
      <c r="I875" s="359"/>
      <c r="J875" s="359"/>
      <c r="K875" s="359"/>
      <c r="L875" s="359"/>
      <c r="M875" s="359"/>
      <c r="N875" s="359"/>
      <c r="O875" s="359"/>
      <c r="P875" s="359"/>
      <c r="Q875" s="359"/>
      <c r="R875" s="359"/>
      <c r="S875" s="359"/>
      <c r="T875" s="359"/>
      <c r="U875" s="359"/>
      <c r="V875" s="359"/>
      <c r="W875" s="359"/>
      <c r="X875" s="358"/>
      <c r="Y875" s="358"/>
      <c r="Z875" s="358"/>
      <c r="AA875" s="358"/>
      <c r="AB875" s="358"/>
      <c r="AC875" s="358"/>
      <c r="AD875" s="358"/>
      <c r="AE875" s="358"/>
      <c r="AF875" s="358"/>
      <c r="AG875" s="358"/>
      <c r="AH875" s="358"/>
      <c r="AI875" s="358"/>
      <c r="AJ875" s="358"/>
      <c r="AK875" s="358"/>
      <c r="AR875" s="327" t="s">
        <v>2532</v>
      </c>
      <c r="AS875" s="326" t="s">
        <v>1739</v>
      </c>
    </row>
    <row r="876" spans="1:45" ht="15" customHeight="1">
      <c r="A876" s="359"/>
      <c r="B876" s="359"/>
      <c r="C876" s="359"/>
      <c r="D876" s="359"/>
      <c r="E876" s="359"/>
      <c r="F876" s="359"/>
      <c r="G876" s="359"/>
      <c r="H876" s="359"/>
      <c r="I876" s="359"/>
      <c r="J876" s="359"/>
      <c r="K876" s="359"/>
      <c r="L876" s="359"/>
      <c r="M876" s="359"/>
      <c r="N876" s="359"/>
      <c r="O876" s="359"/>
      <c r="P876" s="359"/>
      <c r="Q876" s="359"/>
      <c r="R876" s="359"/>
      <c r="S876" s="359"/>
      <c r="T876" s="359"/>
      <c r="U876" s="359"/>
      <c r="V876" s="359"/>
      <c r="W876" s="359"/>
      <c r="X876" s="358"/>
      <c r="Y876" s="358"/>
      <c r="Z876" s="358"/>
      <c r="AA876" s="358"/>
      <c r="AB876" s="358"/>
      <c r="AC876" s="358"/>
      <c r="AD876" s="358"/>
      <c r="AE876" s="358"/>
      <c r="AF876" s="358"/>
      <c r="AG876" s="358"/>
      <c r="AH876" s="358"/>
      <c r="AI876" s="358"/>
      <c r="AJ876" s="358"/>
      <c r="AK876" s="358"/>
      <c r="AR876" s="327" t="s">
        <v>2533</v>
      </c>
      <c r="AS876" s="326" t="s">
        <v>1739</v>
      </c>
    </row>
    <row r="877" spans="1:45" ht="15" customHeight="1">
      <c r="A877" s="359"/>
      <c r="B877" s="359"/>
      <c r="C877" s="359"/>
      <c r="D877" s="359"/>
      <c r="E877" s="359"/>
      <c r="F877" s="359"/>
      <c r="G877" s="359"/>
      <c r="H877" s="359"/>
      <c r="I877" s="359"/>
      <c r="J877" s="359"/>
      <c r="K877" s="359"/>
      <c r="L877" s="359"/>
      <c r="M877" s="359"/>
      <c r="N877" s="359"/>
      <c r="O877" s="359"/>
      <c r="P877" s="359"/>
      <c r="Q877" s="359"/>
      <c r="R877" s="359"/>
      <c r="S877" s="359"/>
      <c r="T877" s="359"/>
      <c r="U877" s="359"/>
      <c r="V877" s="359"/>
      <c r="W877" s="359"/>
      <c r="X877" s="358"/>
      <c r="Y877" s="358"/>
      <c r="Z877" s="358"/>
      <c r="AA877" s="358"/>
      <c r="AB877" s="358"/>
      <c r="AC877" s="358"/>
      <c r="AD877" s="358"/>
      <c r="AE877" s="358"/>
      <c r="AF877" s="358"/>
      <c r="AG877" s="358"/>
      <c r="AH877" s="358"/>
      <c r="AI877" s="358"/>
      <c r="AJ877" s="358"/>
      <c r="AK877" s="358"/>
      <c r="AR877" s="327" t="s">
        <v>2534</v>
      </c>
      <c r="AS877" s="326" t="s">
        <v>1739</v>
      </c>
    </row>
    <row r="878" spans="1:45" ht="15" customHeight="1">
      <c r="A878" s="359"/>
      <c r="B878" s="359"/>
      <c r="C878" s="359"/>
      <c r="D878" s="359"/>
      <c r="E878" s="359"/>
      <c r="F878" s="359"/>
      <c r="G878" s="359"/>
      <c r="H878" s="359"/>
      <c r="I878" s="359"/>
      <c r="J878" s="359"/>
      <c r="K878" s="359"/>
      <c r="L878" s="359"/>
      <c r="M878" s="359"/>
      <c r="N878" s="359"/>
      <c r="O878" s="359"/>
      <c r="P878" s="359"/>
      <c r="Q878" s="359"/>
      <c r="R878" s="359"/>
      <c r="S878" s="359"/>
      <c r="T878" s="359"/>
      <c r="U878" s="359"/>
      <c r="V878" s="359"/>
      <c r="W878" s="359"/>
      <c r="X878" s="358"/>
      <c r="Y878" s="358"/>
      <c r="Z878" s="358"/>
      <c r="AA878" s="358"/>
      <c r="AB878" s="358"/>
      <c r="AC878" s="358"/>
      <c r="AD878" s="358"/>
      <c r="AE878" s="358"/>
      <c r="AF878" s="358"/>
      <c r="AG878" s="358"/>
      <c r="AH878" s="358"/>
      <c r="AI878" s="358"/>
      <c r="AJ878" s="358"/>
      <c r="AK878" s="358"/>
      <c r="AR878" s="327" t="s">
        <v>2535</v>
      </c>
      <c r="AS878" s="326" t="s">
        <v>1739</v>
      </c>
    </row>
    <row r="879" spans="1:45" ht="15" customHeight="1">
      <c r="A879" s="359"/>
      <c r="B879" s="359"/>
      <c r="C879" s="359"/>
      <c r="D879" s="359"/>
      <c r="E879" s="359"/>
      <c r="F879" s="359"/>
      <c r="G879" s="359"/>
      <c r="H879" s="359"/>
      <c r="I879" s="359"/>
      <c r="J879" s="359"/>
      <c r="K879" s="359"/>
      <c r="L879" s="359"/>
      <c r="M879" s="359"/>
      <c r="N879" s="359"/>
      <c r="O879" s="359"/>
      <c r="P879" s="359"/>
      <c r="Q879" s="359"/>
      <c r="R879" s="359"/>
      <c r="S879" s="359"/>
      <c r="T879" s="359"/>
      <c r="U879" s="359"/>
      <c r="V879" s="359"/>
      <c r="W879" s="359"/>
      <c r="X879" s="358"/>
      <c r="Y879" s="358"/>
      <c r="Z879" s="358"/>
      <c r="AA879" s="358"/>
      <c r="AB879" s="358"/>
      <c r="AC879" s="358"/>
      <c r="AD879" s="358"/>
      <c r="AE879" s="358"/>
      <c r="AF879" s="358"/>
      <c r="AG879" s="358"/>
      <c r="AH879" s="358"/>
      <c r="AI879" s="358"/>
      <c r="AJ879" s="358"/>
      <c r="AK879" s="358"/>
      <c r="AR879" s="327" t="s">
        <v>2536</v>
      </c>
      <c r="AS879" s="326" t="s">
        <v>1739</v>
      </c>
    </row>
    <row r="880" spans="1:45" ht="15" customHeight="1">
      <c r="A880" s="359"/>
      <c r="B880" s="359"/>
      <c r="C880" s="359"/>
      <c r="D880" s="359"/>
      <c r="E880" s="359"/>
      <c r="F880" s="359"/>
      <c r="G880" s="359"/>
      <c r="H880" s="359"/>
      <c r="I880" s="359"/>
      <c r="J880" s="359"/>
      <c r="K880" s="359"/>
      <c r="L880" s="359"/>
      <c r="M880" s="359"/>
      <c r="N880" s="359"/>
      <c r="O880" s="359"/>
      <c r="P880" s="359"/>
      <c r="Q880" s="359"/>
      <c r="R880" s="359"/>
      <c r="S880" s="359"/>
      <c r="T880" s="359"/>
      <c r="U880" s="359"/>
      <c r="V880" s="359"/>
      <c r="W880" s="359"/>
      <c r="X880" s="358"/>
      <c r="Y880" s="358"/>
      <c r="Z880" s="358"/>
      <c r="AA880" s="358"/>
      <c r="AB880" s="358"/>
      <c r="AC880" s="358"/>
      <c r="AD880" s="358"/>
      <c r="AE880" s="358"/>
      <c r="AF880" s="358"/>
      <c r="AG880" s="358"/>
      <c r="AH880" s="358"/>
      <c r="AI880" s="358"/>
      <c r="AJ880" s="358"/>
      <c r="AK880" s="358"/>
      <c r="AR880" s="327" t="s">
        <v>2537</v>
      </c>
      <c r="AS880" s="326" t="s">
        <v>1733</v>
      </c>
    </row>
    <row r="881" spans="1:45" ht="15" customHeight="1">
      <c r="A881" s="359"/>
      <c r="B881" s="359"/>
      <c r="C881" s="359"/>
      <c r="D881" s="359"/>
      <c r="E881" s="359"/>
      <c r="F881" s="359"/>
      <c r="G881" s="359"/>
      <c r="H881" s="359"/>
      <c r="I881" s="359"/>
      <c r="J881" s="359"/>
      <c r="K881" s="359"/>
      <c r="L881" s="359"/>
      <c r="M881" s="359"/>
      <c r="N881" s="359"/>
      <c r="O881" s="359"/>
      <c r="P881" s="359"/>
      <c r="Q881" s="359"/>
      <c r="R881" s="359"/>
      <c r="S881" s="359"/>
      <c r="T881" s="359"/>
      <c r="U881" s="359"/>
      <c r="V881" s="359"/>
      <c r="W881" s="359"/>
      <c r="X881" s="358"/>
      <c r="Y881" s="358"/>
      <c r="Z881" s="358"/>
      <c r="AA881" s="358"/>
      <c r="AB881" s="358"/>
      <c r="AC881" s="358"/>
      <c r="AD881" s="358"/>
      <c r="AE881" s="358"/>
      <c r="AF881" s="358"/>
      <c r="AG881" s="358"/>
      <c r="AH881" s="358"/>
      <c r="AI881" s="358"/>
      <c r="AJ881" s="358"/>
      <c r="AK881" s="358"/>
      <c r="AR881" s="327" t="s">
        <v>2538</v>
      </c>
      <c r="AS881" s="326" t="s">
        <v>1733</v>
      </c>
    </row>
    <row r="882" spans="1:45" ht="15" customHeight="1">
      <c r="A882" s="359"/>
      <c r="B882" s="359"/>
      <c r="C882" s="359"/>
      <c r="D882" s="359"/>
      <c r="E882" s="359"/>
      <c r="F882" s="359"/>
      <c r="G882" s="359"/>
      <c r="H882" s="359"/>
      <c r="I882" s="359"/>
      <c r="J882" s="359"/>
      <c r="K882" s="359"/>
      <c r="L882" s="359"/>
      <c r="M882" s="359"/>
      <c r="N882" s="359"/>
      <c r="O882" s="359"/>
      <c r="P882" s="359"/>
      <c r="Q882" s="359"/>
      <c r="R882" s="359"/>
      <c r="S882" s="359"/>
      <c r="T882" s="359"/>
      <c r="U882" s="359"/>
      <c r="V882" s="359"/>
      <c r="W882" s="359"/>
      <c r="X882" s="358"/>
      <c r="Y882" s="358"/>
      <c r="Z882" s="358"/>
      <c r="AA882" s="358"/>
      <c r="AB882" s="358"/>
      <c r="AC882" s="358"/>
      <c r="AD882" s="358"/>
      <c r="AE882" s="358"/>
      <c r="AF882" s="358"/>
      <c r="AG882" s="358"/>
      <c r="AH882" s="358"/>
      <c r="AI882" s="358"/>
      <c r="AJ882" s="358"/>
      <c r="AK882" s="358"/>
      <c r="AR882" s="327" t="s">
        <v>2539</v>
      </c>
      <c r="AS882" s="326" t="s">
        <v>1733</v>
      </c>
    </row>
    <row r="883" spans="1:45" ht="15" customHeight="1">
      <c r="A883" s="359"/>
      <c r="B883" s="359"/>
      <c r="C883" s="359"/>
      <c r="D883" s="359"/>
      <c r="E883" s="359"/>
      <c r="F883" s="359"/>
      <c r="G883" s="359"/>
      <c r="H883" s="359"/>
      <c r="I883" s="359"/>
      <c r="J883" s="359"/>
      <c r="K883" s="359"/>
      <c r="L883" s="359"/>
      <c r="M883" s="359"/>
      <c r="N883" s="359"/>
      <c r="O883" s="359"/>
      <c r="P883" s="359"/>
      <c r="Q883" s="359"/>
      <c r="R883" s="359"/>
      <c r="S883" s="359"/>
      <c r="T883" s="359"/>
      <c r="U883" s="359"/>
      <c r="V883" s="359"/>
      <c r="W883" s="359"/>
      <c r="X883" s="358"/>
      <c r="Y883" s="358"/>
      <c r="Z883" s="358"/>
      <c r="AA883" s="358"/>
      <c r="AB883" s="358"/>
      <c r="AC883" s="358"/>
      <c r="AD883" s="358"/>
      <c r="AE883" s="358"/>
      <c r="AF883" s="358"/>
      <c r="AG883" s="358"/>
      <c r="AH883" s="358"/>
      <c r="AI883" s="358"/>
      <c r="AJ883" s="358"/>
      <c r="AK883" s="358"/>
      <c r="AR883" s="327" t="s">
        <v>2540</v>
      </c>
      <c r="AS883" s="326" t="s">
        <v>1733</v>
      </c>
    </row>
    <row r="884" spans="1:45" ht="15" customHeight="1">
      <c r="A884" s="359"/>
      <c r="B884" s="359"/>
      <c r="C884" s="359"/>
      <c r="D884" s="359"/>
      <c r="E884" s="359"/>
      <c r="F884" s="359"/>
      <c r="G884" s="359"/>
      <c r="H884" s="359"/>
      <c r="I884" s="359"/>
      <c r="J884" s="359"/>
      <c r="K884" s="359"/>
      <c r="L884" s="359"/>
      <c r="M884" s="359"/>
      <c r="N884" s="359"/>
      <c r="O884" s="359"/>
      <c r="P884" s="359"/>
      <c r="Q884" s="359"/>
      <c r="R884" s="359"/>
      <c r="S884" s="359"/>
      <c r="T884" s="359"/>
      <c r="U884" s="359"/>
      <c r="V884" s="359"/>
      <c r="W884" s="359"/>
      <c r="X884" s="358"/>
      <c r="Y884" s="358"/>
      <c r="Z884" s="358"/>
      <c r="AA884" s="358"/>
      <c r="AB884" s="358"/>
      <c r="AC884" s="358"/>
      <c r="AD884" s="358"/>
      <c r="AE884" s="358"/>
      <c r="AF884" s="358"/>
      <c r="AG884" s="358"/>
      <c r="AH884" s="358"/>
      <c r="AI884" s="358"/>
      <c r="AJ884" s="358"/>
      <c r="AK884" s="358"/>
      <c r="AR884" s="327" t="s">
        <v>2541</v>
      </c>
      <c r="AS884" s="326" t="s">
        <v>1733</v>
      </c>
    </row>
    <row r="885" spans="1:45" ht="15" customHeight="1">
      <c r="A885" s="359"/>
      <c r="B885" s="359"/>
      <c r="C885" s="359"/>
      <c r="D885" s="359"/>
      <c r="E885" s="359"/>
      <c r="F885" s="359"/>
      <c r="G885" s="359"/>
      <c r="H885" s="359"/>
      <c r="I885" s="359"/>
      <c r="J885" s="359"/>
      <c r="K885" s="359"/>
      <c r="L885" s="359"/>
      <c r="M885" s="359"/>
      <c r="N885" s="359"/>
      <c r="O885" s="359"/>
      <c r="P885" s="359"/>
      <c r="Q885" s="359"/>
      <c r="R885" s="359"/>
      <c r="S885" s="359"/>
      <c r="T885" s="359"/>
      <c r="U885" s="359"/>
      <c r="V885" s="359"/>
      <c r="W885" s="359"/>
      <c r="X885" s="358"/>
      <c r="Y885" s="358"/>
      <c r="Z885" s="358"/>
      <c r="AA885" s="358"/>
      <c r="AB885" s="358"/>
      <c r="AC885" s="358"/>
      <c r="AD885" s="358"/>
      <c r="AE885" s="358"/>
      <c r="AF885" s="358"/>
      <c r="AG885" s="358"/>
      <c r="AH885" s="358"/>
      <c r="AI885" s="358"/>
      <c r="AJ885" s="358"/>
      <c r="AK885" s="358"/>
      <c r="AR885" s="327" t="s">
        <v>2542</v>
      </c>
      <c r="AS885" s="326" t="s">
        <v>1733</v>
      </c>
    </row>
    <row r="886" spans="1:45" ht="15" customHeight="1">
      <c r="A886" s="359"/>
      <c r="B886" s="359"/>
      <c r="C886" s="359"/>
      <c r="D886" s="359"/>
      <c r="E886" s="359"/>
      <c r="F886" s="359"/>
      <c r="G886" s="359"/>
      <c r="H886" s="359"/>
      <c r="I886" s="359"/>
      <c r="J886" s="359"/>
      <c r="K886" s="359"/>
      <c r="L886" s="359"/>
      <c r="M886" s="359"/>
      <c r="N886" s="359"/>
      <c r="O886" s="359"/>
      <c r="P886" s="359"/>
      <c r="Q886" s="359"/>
      <c r="R886" s="359"/>
      <c r="S886" s="359"/>
      <c r="T886" s="359"/>
      <c r="U886" s="359"/>
      <c r="V886" s="359"/>
      <c r="W886" s="359"/>
      <c r="X886" s="358"/>
      <c r="Y886" s="358"/>
      <c r="Z886" s="358"/>
      <c r="AA886" s="358"/>
      <c r="AB886" s="358"/>
      <c r="AC886" s="358"/>
      <c r="AD886" s="358"/>
      <c r="AE886" s="358"/>
      <c r="AF886" s="358"/>
      <c r="AG886" s="358"/>
      <c r="AH886" s="358"/>
      <c r="AI886" s="358"/>
      <c r="AJ886" s="358"/>
      <c r="AK886" s="358"/>
      <c r="AR886" s="327" t="s">
        <v>2543</v>
      </c>
      <c r="AS886" s="326" t="s">
        <v>1733</v>
      </c>
    </row>
    <row r="887" spans="1:45" ht="15" customHeight="1">
      <c r="A887" s="359"/>
      <c r="B887" s="359"/>
      <c r="C887" s="359"/>
      <c r="D887" s="359"/>
      <c r="E887" s="359"/>
      <c r="F887" s="359"/>
      <c r="G887" s="359"/>
      <c r="H887" s="359"/>
      <c r="I887" s="359"/>
      <c r="J887" s="359"/>
      <c r="K887" s="359"/>
      <c r="L887" s="359"/>
      <c r="M887" s="359"/>
      <c r="N887" s="359"/>
      <c r="O887" s="359"/>
      <c r="P887" s="359"/>
      <c r="Q887" s="359"/>
      <c r="R887" s="359"/>
      <c r="S887" s="359"/>
      <c r="T887" s="359"/>
      <c r="U887" s="359"/>
      <c r="V887" s="359"/>
      <c r="W887" s="359"/>
      <c r="X887" s="358"/>
      <c r="Y887" s="358"/>
      <c r="Z887" s="358"/>
      <c r="AA887" s="358"/>
      <c r="AB887" s="358"/>
      <c r="AC887" s="358"/>
      <c r="AD887" s="358"/>
      <c r="AE887" s="358"/>
      <c r="AF887" s="358"/>
      <c r="AG887" s="358"/>
      <c r="AH887" s="358"/>
      <c r="AI887" s="358"/>
      <c r="AJ887" s="358"/>
      <c r="AK887" s="358"/>
      <c r="AR887" s="327" t="s">
        <v>2544</v>
      </c>
      <c r="AS887" s="326" t="s">
        <v>1733</v>
      </c>
    </row>
    <row r="888" spans="1:45" ht="15" customHeight="1">
      <c r="A888" s="359"/>
      <c r="B888" s="359"/>
      <c r="C888" s="359"/>
      <c r="D888" s="359"/>
      <c r="E888" s="359"/>
      <c r="F888" s="359"/>
      <c r="G888" s="359"/>
      <c r="H888" s="359"/>
      <c r="I888" s="359"/>
      <c r="J888" s="359"/>
      <c r="K888" s="359"/>
      <c r="L888" s="359"/>
      <c r="M888" s="359"/>
      <c r="N888" s="359"/>
      <c r="O888" s="359"/>
      <c r="P888" s="359"/>
      <c r="Q888" s="359"/>
      <c r="R888" s="359"/>
      <c r="S888" s="359"/>
      <c r="T888" s="359"/>
      <c r="U888" s="359"/>
      <c r="V888" s="359"/>
      <c r="W888" s="359"/>
      <c r="X888" s="358"/>
      <c r="Y888" s="358"/>
      <c r="Z888" s="358"/>
      <c r="AA888" s="358"/>
      <c r="AB888" s="358"/>
      <c r="AC888" s="358"/>
      <c r="AD888" s="358"/>
      <c r="AE888" s="358"/>
      <c r="AF888" s="358"/>
      <c r="AG888" s="358"/>
      <c r="AH888" s="358"/>
      <c r="AI888" s="358"/>
      <c r="AJ888" s="358"/>
      <c r="AK888" s="358"/>
      <c r="AR888" s="327" t="s">
        <v>2545</v>
      </c>
      <c r="AS888" s="326" t="s">
        <v>1733</v>
      </c>
    </row>
    <row r="889" spans="1:45" ht="15" customHeight="1">
      <c r="A889" s="359"/>
      <c r="B889" s="359"/>
      <c r="C889" s="359"/>
      <c r="D889" s="359"/>
      <c r="E889" s="359"/>
      <c r="F889" s="359"/>
      <c r="G889" s="359"/>
      <c r="H889" s="359"/>
      <c r="I889" s="359"/>
      <c r="J889" s="359"/>
      <c r="K889" s="359"/>
      <c r="L889" s="359"/>
      <c r="M889" s="359"/>
      <c r="N889" s="359"/>
      <c r="O889" s="359"/>
      <c r="P889" s="359"/>
      <c r="Q889" s="359"/>
      <c r="R889" s="359"/>
      <c r="S889" s="359"/>
      <c r="T889" s="359"/>
      <c r="U889" s="359"/>
      <c r="V889" s="359"/>
      <c r="W889" s="359"/>
      <c r="X889" s="358"/>
      <c r="Y889" s="358"/>
      <c r="Z889" s="358"/>
      <c r="AA889" s="358"/>
      <c r="AB889" s="358"/>
      <c r="AC889" s="358"/>
      <c r="AD889" s="358"/>
      <c r="AE889" s="358"/>
      <c r="AF889" s="358"/>
      <c r="AG889" s="358"/>
      <c r="AH889" s="358"/>
      <c r="AI889" s="358"/>
      <c r="AJ889" s="358"/>
      <c r="AK889" s="358"/>
      <c r="AR889" s="327" t="s">
        <v>2546</v>
      </c>
      <c r="AS889" s="326" t="s">
        <v>1733</v>
      </c>
    </row>
    <row r="890" spans="1:45" ht="15" customHeight="1">
      <c r="A890" s="359"/>
      <c r="B890" s="359"/>
      <c r="C890" s="359"/>
      <c r="D890" s="359"/>
      <c r="E890" s="359"/>
      <c r="F890" s="359"/>
      <c r="G890" s="359"/>
      <c r="H890" s="359"/>
      <c r="I890" s="359"/>
      <c r="J890" s="359"/>
      <c r="K890" s="359"/>
      <c r="L890" s="359"/>
      <c r="M890" s="359"/>
      <c r="N890" s="359"/>
      <c r="O890" s="359"/>
      <c r="P890" s="359"/>
      <c r="Q890" s="359"/>
      <c r="R890" s="359"/>
      <c r="S890" s="359"/>
      <c r="T890" s="359"/>
      <c r="U890" s="359"/>
      <c r="V890" s="359"/>
      <c r="W890" s="359"/>
      <c r="X890" s="358"/>
      <c r="Y890" s="358"/>
      <c r="Z890" s="358"/>
      <c r="AA890" s="358"/>
      <c r="AB890" s="358"/>
      <c r="AC890" s="358"/>
      <c r="AD890" s="358"/>
      <c r="AE890" s="358"/>
      <c r="AF890" s="358"/>
      <c r="AG890" s="358"/>
      <c r="AH890" s="358"/>
      <c r="AI890" s="358"/>
      <c r="AJ890" s="358"/>
      <c r="AK890" s="358"/>
      <c r="AR890" s="327" t="s">
        <v>2547</v>
      </c>
      <c r="AS890" s="326" t="s">
        <v>1733</v>
      </c>
    </row>
    <row r="891" spans="1:45" ht="15" customHeight="1">
      <c r="A891" s="359"/>
      <c r="B891" s="359"/>
      <c r="C891" s="359"/>
      <c r="D891" s="359"/>
      <c r="E891" s="359"/>
      <c r="F891" s="359"/>
      <c r="G891" s="359"/>
      <c r="H891" s="359"/>
      <c r="I891" s="359"/>
      <c r="J891" s="359"/>
      <c r="K891" s="359"/>
      <c r="L891" s="359"/>
      <c r="M891" s="359"/>
      <c r="N891" s="359"/>
      <c r="O891" s="359"/>
      <c r="P891" s="359"/>
      <c r="Q891" s="359"/>
      <c r="R891" s="359"/>
      <c r="S891" s="359"/>
      <c r="T891" s="359"/>
      <c r="U891" s="359"/>
      <c r="V891" s="359"/>
      <c r="W891" s="359"/>
      <c r="X891" s="358"/>
      <c r="Y891" s="358"/>
      <c r="Z891" s="358"/>
      <c r="AA891" s="358"/>
      <c r="AB891" s="358"/>
      <c r="AC891" s="358"/>
      <c r="AD891" s="358"/>
      <c r="AE891" s="358"/>
      <c r="AF891" s="358"/>
      <c r="AG891" s="358"/>
      <c r="AH891" s="358"/>
      <c r="AI891" s="358"/>
      <c r="AJ891" s="358"/>
      <c r="AK891" s="358"/>
      <c r="AR891" s="327" t="s">
        <v>2548</v>
      </c>
      <c r="AS891" s="326" t="s">
        <v>1733</v>
      </c>
    </row>
    <row r="892" spans="1:45" ht="15" customHeight="1">
      <c r="A892" s="359"/>
      <c r="B892" s="359"/>
      <c r="C892" s="359"/>
      <c r="D892" s="359"/>
      <c r="E892" s="359"/>
      <c r="F892" s="359"/>
      <c r="G892" s="359"/>
      <c r="H892" s="359"/>
      <c r="I892" s="359"/>
      <c r="J892" s="359"/>
      <c r="K892" s="359"/>
      <c r="L892" s="359"/>
      <c r="M892" s="359"/>
      <c r="N892" s="359"/>
      <c r="O892" s="359"/>
      <c r="P892" s="359"/>
      <c r="Q892" s="359"/>
      <c r="R892" s="359"/>
      <c r="S892" s="359"/>
      <c r="T892" s="359"/>
      <c r="U892" s="359"/>
      <c r="V892" s="359"/>
      <c r="W892" s="359"/>
      <c r="X892" s="358"/>
      <c r="Y892" s="358"/>
      <c r="Z892" s="358"/>
      <c r="AA892" s="358"/>
      <c r="AB892" s="358"/>
      <c r="AC892" s="358"/>
      <c r="AD892" s="358"/>
      <c r="AE892" s="358"/>
      <c r="AF892" s="358"/>
      <c r="AG892" s="358"/>
      <c r="AH892" s="358"/>
      <c r="AI892" s="358"/>
      <c r="AJ892" s="358"/>
      <c r="AK892" s="358"/>
      <c r="AR892" s="327" t="s">
        <v>2549</v>
      </c>
      <c r="AS892" s="326" t="s">
        <v>1733</v>
      </c>
    </row>
    <row r="893" spans="1:45" ht="15" customHeight="1">
      <c r="A893" s="359"/>
      <c r="B893" s="359"/>
      <c r="C893" s="359"/>
      <c r="D893" s="359"/>
      <c r="E893" s="359"/>
      <c r="F893" s="359"/>
      <c r="G893" s="359"/>
      <c r="H893" s="359"/>
      <c r="I893" s="359"/>
      <c r="J893" s="359"/>
      <c r="K893" s="359"/>
      <c r="L893" s="359"/>
      <c r="M893" s="359"/>
      <c r="N893" s="359"/>
      <c r="O893" s="359"/>
      <c r="P893" s="359"/>
      <c r="Q893" s="359"/>
      <c r="R893" s="359"/>
      <c r="S893" s="359"/>
      <c r="T893" s="359"/>
      <c r="U893" s="359"/>
      <c r="V893" s="359"/>
      <c r="W893" s="359"/>
      <c r="X893" s="358"/>
      <c r="Y893" s="358"/>
      <c r="Z893" s="358"/>
      <c r="AA893" s="358"/>
      <c r="AB893" s="358"/>
      <c r="AC893" s="358"/>
      <c r="AD893" s="358"/>
      <c r="AE893" s="358"/>
      <c r="AF893" s="358"/>
      <c r="AG893" s="358"/>
      <c r="AH893" s="358"/>
      <c r="AI893" s="358"/>
      <c r="AJ893" s="358"/>
      <c r="AK893" s="358"/>
      <c r="AR893" s="327" t="s">
        <v>2550</v>
      </c>
      <c r="AS893" s="326" t="s">
        <v>1733</v>
      </c>
    </row>
    <row r="894" spans="1:45" ht="15" customHeight="1">
      <c r="A894" s="359"/>
      <c r="B894" s="359"/>
      <c r="C894" s="359"/>
      <c r="D894" s="359"/>
      <c r="E894" s="359"/>
      <c r="F894" s="359"/>
      <c r="G894" s="359"/>
      <c r="H894" s="359"/>
      <c r="I894" s="359"/>
      <c r="J894" s="359"/>
      <c r="K894" s="359"/>
      <c r="L894" s="359"/>
      <c r="M894" s="359"/>
      <c r="N894" s="359"/>
      <c r="O894" s="359"/>
      <c r="P894" s="359"/>
      <c r="Q894" s="359"/>
      <c r="R894" s="359"/>
      <c r="S894" s="359"/>
      <c r="T894" s="359"/>
      <c r="U894" s="359"/>
      <c r="V894" s="359"/>
      <c r="W894" s="359"/>
      <c r="X894" s="358"/>
      <c r="Y894" s="358"/>
      <c r="Z894" s="358"/>
      <c r="AA894" s="358"/>
      <c r="AB894" s="358"/>
      <c r="AC894" s="358"/>
      <c r="AD894" s="358"/>
      <c r="AE894" s="358"/>
      <c r="AF894" s="358"/>
      <c r="AG894" s="358"/>
      <c r="AH894" s="358"/>
      <c r="AI894" s="358"/>
      <c r="AJ894" s="358"/>
      <c r="AK894" s="358"/>
      <c r="AR894" s="327" t="s">
        <v>2551</v>
      </c>
      <c r="AS894" s="326" t="s">
        <v>1733</v>
      </c>
    </row>
    <row r="895" spans="1:45" ht="15" customHeight="1">
      <c r="A895" s="359"/>
      <c r="B895" s="359"/>
      <c r="C895" s="359"/>
      <c r="D895" s="359"/>
      <c r="E895" s="359"/>
      <c r="F895" s="359"/>
      <c r="G895" s="359"/>
      <c r="H895" s="359"/>
      <c r="I895" s="359"/>
      <c r="J895" s="359"/>
      <c r="K895" s="359"/>
      <c r="L895" s="359"/>
      <c r="M895" s="359"/>
      <c r="N895" s="359"/>
      <c r="O895" s="359"/>
      <c r="P895" s="359"/>
      <c r="Q895" s="359"/>
      <c r="R895" s="359"/>
      <c r="S895" s="359"/>
      <c r="T895" s="359"/>
      <c r="U895" s="359"/>
      <c r="V895" s="359"/>
      <c r="W895" s="359"/>
      <c r="X895" s="358"/>
      <c r="Y895" s="358"/>
      <c r="Z895" s="358"/>
      <c r="AA895" s="358"/>
      <c r="AB895" s="358"/>
      <c r="AC895" s="358"/>
      <c r="AD895" s="358"/>
      <c r="AE895" s="358"/>
      <c r="AF895" s="358"/>
      <c r="AG895" s="358"/>
      <c r="AH895" s="358"/>
      <c r="AI895" s="358"/>
      <c r="AJ895" s="358"/>
      <c r="AK895" s="358"/>
      <c r="AR895" s="327" t="s">
        <v>2552</v>
      </c>
      <c r="AS895" s="326" t="s">
        <v>1733</v>
      </c>
    </row>
    <row r="896" spans="1:45" ht="15" customHeight="1">
      <c r="A896" s="359"/>
      <c r="B896" s="359"/>
      <c r="C896" s="359"/>
      <c r="D896" s="359"/>
      <c r="E896" s="359"/>
      <c r="F896" s="359"/>
      <c r="G896" s="359"/>
      <c r="H896" s="359"/>
      <c r="I896" s="359"/>
      <c r="J896" s="359"/>
      <c r="K896" s="359"/>
      <c r="L896" s="359"/>
      <c r="M896" s="359"/>
      <c r="N896" s="359"/>
      <c r="O896" s="359"/>
      <c r="P896" s="359"/>
      <c r="Q896" s="359"/>
      <c r="R896" s="359"/>
      <c r="S896" s="359"/>
      <c r="T896" s="359"/>
      <c r="U896" s="359"/>
      <c r="V896" s="359"/>
      <c r="W896" s="359"/>
      <c r="X896" s="358"/>
      <c r="Y896" s="358"/>
      <c r="Z896" s="358"/>
      <c r="AA896" s="358"/>
      <c r="AB896" s="358"/>
      <c r="AC896" s="358"/>
      <c r="AD896" s="358"/>
      <c r="AE896" s="358"/>
      <c r="AF896" s="358"/>
      <c r="AG896" s="358"/>
      <c r="AH896" s="358"/>
      <c r="AI896" s="358"/>
      <c r="AJ896" s="358"/>
      <c r="AK896" s="358"/>
      <c r="AR896" s="327" t="s">
        <v>2553</v>
      </c>
      <c r="AS896" s="326" t="s">
        <v>1739</v>
      </c>
    </row>
    <row r="897" spans="1:45" ht="15" customHeight="1">
      <c r="A897" s="359"/>
      <c r="B897" s="359"/>
      <c r="C897" s="359"/>
      <c r="D897" s="359"/>
      <c r="E897" s="359"/>
      <c r="F897" s="359"/>
      <c r="G897" s="359"/>
      <c r="H897" s="359"/>
      <c r="I897" s="359"/>
      <c r="J897" s="359"/>
      <c r="K897" s="359"/>
      <c r="L897" s="359"/>
      <c r="M897" s="359"/>
      <c r="N897" s="359"/>
      <c r="O897" s="359"/>
      <c r="P897" s="359"/>
      <c r="Q897" s="359"/>
      <c r="R897" s="359"/>
      <c r="S897" s="359"/>
      <c r="T897" s="359"/>
      <c r="U897" s="359"/>
      <c r="V897" s="359"/>
      <c r="W897" s="359"/>
      <c r="X897" s="358"/>
      <c r="Y897" s="358"/>
      <c r="Z897" s="358"/>
      <c r="AA897" s="358"/>
      <c r="AB897" s="358"/>
      <c r="AC897" s="358"/>
      <c r="AD897" s="358"/>
      <c r="AE897" s="358"/>
      <c r="AF897" s="358"/>
      <c r="AG897" s="358"/>
      <c r="AH897" s="358"/>
      <c r="AI897" s="358"/>
      <c r="AJ897" s="358"/>
      <c r="AK897" s="358"/>
      <c r="AR897" s="327" t="s">
        <v>2554</v>
      </c>
      <c r="AS897" s="326" t="s">
        <v>1739</v>
      </c>
    </row>
    <row r="898" spans="1:45" ht="15" customHeight="1">
      <c r="A898" s="359"/>
      <c r="B898" s="359"/>
      <c r="C898" s="359"/>
      <c r="D898" s="359"/>
      <c r="E898" s="359"/>
      <c r="F898" s="359"/>
      <c r="G898" s="359"/>
      <c r="H898" s="359"/>
      <c r="I898" s="359"/>
      <c r="J898" s="359"/>
      <c r="K898" s="359"/>
      <c r="L898" s="359"/>
      <c r="M898" s="359"/>
      <c r="N898" s="359"/>
      <c r="O898" s="359"/>
      <c r="P898" s="359"/>
      <c r="Q898" s="359"/>
      <c r="R898" s="359"/>
      <c r="S898" s="359"/>
      <c r="T898" s="359"/>
      <c r="U898" s="359"/>
      <c r="V898" s="359"/>
      <c r="W898" s="359"/>
      <c r="X898" s="358"/>
      <c r="Y898" s="358"/>
      <c r="Z898" s="358"/>
      <c r="AA898" s="358"/>
      <c r="AB898" s="358"/>
      <c r="AC898" s="358"/>
      <c r="AD898" s="358"/>
      <c r="AE898" s="358"/>
      <c r="AF898" s="358"/>
      <c r="AG898" s="358"/>
      <c r="AH898" s="358"/>
      <c r="AI898" s="358"/>
      <c r="AJ898" s="358"/>
      <c r="AK898" s="358"/>
      <c r="AR898" s="327" t="s">
        <v>2555</v>
      </c>
      <c r="AS898" s="326" t="s">
        <v>1739</v>
      </c>
    </row>
    <row r="899" spans="1:45" ht="15" customHeight="1">
      <c r="A899" s="359"/>
      <c r="B899" s="359"/>
      <c r="C899" s="359"/>
      <c r="D899" s="359"/>
      <c r="E899" s="359"/>
      <c r="F899" s="359"/>
      <c r="G899" s="359"/>
      <c r="H899" s="359"/>
      <c r="I899" s="359"/>
      <c r="J899" s="359"/>
      <c r="K899" s="359"/>
      <c r="L899" s="359"/>
      <c r="M899" s="359"/>
      <c r="N899" s="359"/>
      <c r="O899" s="359"/>
      <c r="P899" s="359"/>
      <c r="Q899" s="359"/>
      <c r="R899" s="359"/>
      <c r="S899" s="359"/>
      <c r="T899" s="359"/>
      <c r="U899" s="359"/>
      <c r="V899" s="359"/>
      <c r="W899" s="359"/>
      <c r="X899" s="358"/>
      <c r="Y899" s="358"/>
      <c r="Z899" s="358"/>
      <c r="AA899" s="358"/>
      <c r="AB899" s="358"/>
      <c r="AC899" s="358"/>
      <c r="AD899" s="358"/>
      <c r="AE899" s="358"/>
      <c r="AF899" s="358"/>
      <c r="AG899" s="358"/>
      <c r="AH899" s="358"/>
      <c r="AI899" s="358"/>
      <c r="AJ899" s="358"/>
      <c r="AK899" s="358"/>
      <c r="AR899" s="327" t="s">
        <v>2556</v>
      </c>
      <c r="AS899" s="326" t="s">
        <v>1733</v>
      </c>
    </row>
    <row r="900" spans="1:45" ht="15" customHeight="1">
      <c r="A900" s="359"/>
      <c r="B900" s="359"/>
      <c r="C900" s="359"/>
      <c r="D900" s="359"/>
      <c r="E900" s="359"/>
      <c r="F900" s="359"/>
      <c r="G900" s="359"/>
      <c r="H900" s="359"/>
      <c r="I900" s="359"/>
      <c r="J900" s="359"/>
      <c r="K900" s="359"/>
      <c r="L900" s="359"/>
      <c r="M900" s="359"/>
      <c r="N900" s="359"/>
      <c r="O900" s="359"/>
      <c r="P900" s="359"/>
      <c r="Q900" s="359"/>
      <c r="R900" s="359"/>
      <c r="S900" s="359"/>
      <c r="T900" s="359"/>
      <c r="U900" s="359"/>
      <c r="V900" s="359"/>
      <c r="W900" s="359"/>
      <c r="X900" s="358"/>
      <c r="Y900" s="358"/>
      <c r="Z900" s="358"/>
      <c r="AA900" s="358"/>
      <c r="AB900" s="358"/>
      <c r="AC900" s="358"/>
      <c r="AD900" s="358"/>
      <c r="AE900" s="358"/>
      <c r="AF900" s="358"/>
      <c r="AG900" s="358"/>
      <c r="AH900" s="358"/>
      <c r="AI900" s="358"/>
      <c r="AJ900" s="358"/>
      <c r="AK900" s="358"/>
      <c r="AR900" s="327" t="s">
        <v>985</v>
      </c>
      <c r="AS900" s="326" t="s">
        <v>1876</v>
      </c>
    </row>
    <row r="901" spans="1:45" ht="15" customHeight="1">
      <c r="A901" s="359"/>
      <c r="B901" s="359"/>
      <c r="C901" s="359"/>
      <c r="D901" s="359"/>
      <c r="E901" s="359"/>
      <c r="F901" s="359"/>
      <c r="G901" s="359"/>
      <c r="H901" s="359"/>
      <c r="I901" s="359"/>
      <c r="J901" s="359"/>
      <c r="K901" s="359"/>
      <c r="L901" s="359"/>
      <c r="M901" s="359"/>
      <c r="N901" s="359"/>
      <c r="O901" s="359"/>
      <c r="P901" s="359"/>
      <c r="Q901" s="359"/>
      <c r="R901" s="359"/>
      <c r="S901" s="359"/>
      <c r="T901" s="359"/>
      <c r="U901" s="359"/>
      <c r="V901" s="359"/>
      <c r="W901" s="359"/>
      <c r="X901" s="358"/>
      <c r="Y901" s="358"/>
      <c r="Z901" s="358"/>
      <c r="AA901" s="358"/>
      <c r="AB901" s="358"/>
      <c r="AC901" s="358"/>
      <c r="AD901" s="358"/>
      <c r="AE901" s="358"/>
      <c r="AF901" s="358"/>
      <c r="AG901" s="358"/>
      <c r="AH901" s="358"/>
      <c r="AI901" s="358"/>
      <c r="AJ901" s="358"/>
      <c r="AK901" s="358"/>
      <c r="AR901" s="327" t="s">
        <v>986</v>
      </c>
      <c r="AS901" s="326" t="s">
        <v>1876</v>
      </c>
    </row>
    <row r="902" spans="1:45" ht="15" customHeight="1">
      <c r="A902" s="359"/>
      <c r="B902" s="359"/>
      <c r="C902" s="359"/>
      <c r="D902" s="359"/>
      <c r="E902" s="359"/>
      <c r="F902" s="359"/>
      <c r="G902" s="359"/>
      <c r="H902" s="359"/>
      <c r="I902" s="359"/>
      <c r="J902" s="359"/>
      <c r="K902" s="359"/>
      <c r="L902" s="359"/>
      <c r="M902" s="359"/>
      <c r="N902" s="359"/>
      <c r="O902" s="359"/>
      <c r="P902" s="359"/>
      <c r="Q902" s="359"/>
      <c r="R902" s="359"/>
      <c r="S902" s="359"/>
      <c r="T902" s="359"/>
      <c r="U902" s="359"/>
      <c r="V902" s="359"/>
      <c r="W902" s="359"/>
      <c r="X902" s="358"/>
      <c r="Y902" s="358"/>
      <c r="Z902" s="358"/>
      <c r="AA902" s="358"/>
      <c r="AB902" s="358"/>
      <c r="AC902" s="358"/>
      <c r="AD902" s="358"/>
      <c r="AE902" s="358"/>
      <c r="AF902" s="358"/>
      <c r="AG902" s="358"/>
      <c r="AH902" s="358"/>
      <c r="AI902" s="358"/>
      <c r="AJ902" s="358"/>
      <c r="AK902" s="358"/>
      <c r="AR902" s="327" t="s">
        <v>987</v>
      </c>
      <c r="AS902" s="326" t="s">
        <v>1876</v>
      </c>
    </row>
    <row r="903" spans="1:45" ht="15" customHeight="1">
      <c r="A903" s="359"/>
      <c r="B903" s="359"/>
      <c r="C903" s="359"/>
      <c r="D903" s="359"/>
      <c r="E903" s="359"/>
      <c r="F903" s="359"/>
      <c r="G903" s="359"/>
      <c r="H903" s="359"/>
      <c r="I903" s="359"/>
      <c r="J903" s="359"/>
      <c r="K903" s="359"/>
      <c r="L903" s="359"/>
      <c r="M903" s="359"/>
      <c r="N903" s="359"/>
      <c r="O903" s="359"/>
      <c r="P903" s="359"/>
      <c r="Q903" s="359"/>
      <c r="R903" s="359"/>
      <c r="S903" s="359"/>
      <c r="T903" s="359"/>
      <c r="U903" s="359"/>
      <c r="V903" s="359"/>
      <c r="W903" s="359"/>
      <c r="X903" s="358"/>
      <c r="Y903" s="358"/>
      <c r="Z903" s="358"/>
      <c r="AA903" s="358"/>
      <c r="AB903" s="358"/>
      <c r="AC903" s="358"/>
      <c r="AD903" s="358"/>
      <c r="AE903" s="358"/>
      <c r="AF903" s="358"/>
      <c r="AG903" s="358"/>
      <c r="AH903" s="358"/>
      <c r="AI903" s="358"/>
      <c r="AJ903" s="358"/>
      <c r="AK903" s="358"/>
      <c r="AR903" s="327" t="s">
        <v>988</v>
      </c>
      <c r="AS903" s="326" t="s">
        <v>1876</v>
      </c>
    </row>
    <row r="904" spans="1:45" ht="15" customHeight="1">
      <c r="A904" s="359"/>
      <c r="B904" s="359"/>
      <c r="C904" s="359"/>
      <c r="D904" s="359"/>
      <c r="E904" s="359"/>
      <c r="F904" s="359"/>
      <c r="G904" s="359"/>
      <c r="H904" s="359"/>
      <c r="I904" s="359"/>
      <c r="J904" s="359"/>
      <c r="K904" s="359"/>
      <c r="L904" s="359"/>
      <c r="M904" s="359"/>
      <c r="N904" s="359"/>
      <c r="O904" s="359"/>
      <c r="P904" s="359"/>
      <c r="Q904" s="359"/>
      <c r="R904" s="359"/>
      <c r="S904" s="359"/>
      <c r="T904" s="359"/>
      <c r="U904" s="359"/>
      <c r="V904" s="359"/>
      <c r="W904" s="359"/>
      <c r="X904" s="358"/>
      <c r="Y904" s="358"/>
      <c r="Z904" s="358"/>
      <c r="AA904" s="358"/>
      <c r="AB904" s="358"/>
      <c r="AC904" s="358"/>
      <c r="AD904" s="358"/>
      <c r="AE904" s="358"/>
      <c r="AF904" s="358"/>
      <c r="AG904" s="358"/>
      <c r="AH904" s="358"/>
      <c r="AI904" s="358"/>
      <c r="AJ904" s="358"/>
      <c r="AK904" s="358"/>
      <c r="AR904" s="327" t="s">
        <v>1042</v>
      </c>
      <c r="AS904" s="326" t="s">
        <v>1876</v>
      </c>
    </row>
    <row r="905" spans="1:45" ht="15" customHeight="1">
      <c r="A905" s="359"/>
      <c r="B905" s="359"/>
      <c r="C905" s="359"/>
      <c r="D905" s="359"/>
      <c r="E905" s="359"/>
      <c r="F905" s="359"/>
      <c r="G905" s="359"/>
      <c r="H905" s="359"/>
      <c r="I905" s="359"/>
      <c r="J905" s="359"/>
      <c r="K905" s="359"/>
      <c r="L905" s="359"/>
      <c r="M905" s="359"/>
      <c r="N905" s="359"/>
      <c r="O905" s="359"/>
      <c r="P905" s="359"/>
      <c r="Q905" s="359"/>
      <c r="R905" s="359"/>
      <c r="S905" s="359"/>
      <c r="T905" s="359"/>
      <c r="U905" s="359"/>
      <c r="V905" s="359"/>
      <c r="W905" s="359"/>
      <c r="X905" s="358"/>
      <c r="Y905" s="358"/>
      <c r="Z905" s="358"/>
      <c r="AA905" s="358"/>
      <c r="AB905" s="358"/>
      <c r="AC905" s="358"/>
      <c r="AD905" s="358"/>
      <c r="AE905" s="358"/>
      <c r="AF905" s="358"/>
      <c r="AG905" s="358"/>
      <c r="AH905" s="358"/>
      <c r="AI905" s="358"/>
      <c r="AJ905" s="358"/>
      <c r="AK905" s="358"/>
      <c r="AR905" s="327" t="s">
        <v>989</v>
      </c>
      <c r="AS905" s="326" t="s">
        <v>1827</v>
      </c>
    </row>
    <row r="906" spans="1:45" ht="15" customHeight="1">
      <c r="A906" s="359"/>
      <c r="B906" s="359"/>
      <c r="C906" s="359"/>
      <c r="D906" s="359"/>
      <c r="E906" s="359"/>
      <c r="F906" s="359"/>
      <c r="G906" s="359"/>
      <c r="H906" s="359"/>
      <c r="I906" s="359"/>
      <c r="J906" s="359"/>
      <c r="K906" s="359"/>
      <c r="L906" s="359"/>
      <c r="M906" s="359"/>
      <c r="N906" s="359"/>
      <c r="O906" s="359"/>
      <c r="P906" s="359"/>
      <c r="Q906" s="359"/>
      <c r="R906" s="359"/>
      <c r="S906" s="359"/>
      <c r="T906" s="359"/>
      <c r="U906" s="359"/>
      <c r="V906" s="359"/>
      <c r="W906" s="359"/>
      <c r="X906" s="358"/>
      <c r="Y906" s="358"/>
      <c r="Z906" s="358"/>
      <c r="AA906" s="358"/>
      <c r="AB906" s="358"/>
      <c r="AC906" s="358"/>
      <c r="AD906" s="358"/>
      <c r="AE906" s="358"/>
      <c r="AF906" s="358"/>
      <c r="AG906" s="358"/>
      <c r="AH906" s="358"/>
      <c r="AI906" s="358"/>
      <c r="AJ906" s="358"/>
      <c r="AK906" s="358"/>
      <c r="AR906" s="327" t="s">
        <v>2557</v>
      </c>
      <c r="AS906" s="326" t="s">
        <v>1733</v>
      </c>
    </row>
    <row r="907" spans="1:45" ht="15" customHeight="1">
      <c r="A907" s="359"/>
      <c r="B907" s="359"/>
      <c r="C907" s="359"/>
      <c r="D907" s="359"/>
      <c r="E907" s="359"/>
      <c r="F907" s="359"/>
      <c r="G907" s="359"/>
      <c r="H907" s="359"/>
      <c r="I907" s="359"/>
      <c r="J907" s="359"/>
      <c r="K907" s="359"/>
      <c r="L907" s="359"/>
      <c r="M907" s="359"/>
      <c r="N907" s="359"/>
      <c r="O907" s="359"/>
      <c r="P907" s="359"/>
      <c r="Q907" s="359"/>
      <c r="R907" s="359"/>
      <c r="S907" s="359"/>
      <c r="T907" s="359"/>
      <c r="U907" s="359"/>
      <c r="V907" s="359"/>
      <c r="W907" s="359"/>
      <c r="X907" s="358"/>
      <c r="Y907" s="358"/>
      <c r="Z907" s="358"/>
      <c r="AA907" s="358"/>
      <c r="AB907" s="358"/>
      <c r="AC907" s="358"/>
      <c r="AD907" s="358"/>
      <c r="AE907" s="358"/>
      <c r="AF907" s="358"/>
      <c r="AG907" s="358"/>
      <c r="AH907" s="358"/>
      <c r="AI907" s="358"/>
      <c r="AJ907" s="358"/>
      <c r="AK907" s="358"/>
      <c r="AR907" s="327" t="s">
        <v>2558</v>
      </c>
      <c r="AS907" s="326" t="s">
        <v>1733</v>
      </c>
    </row>
    <row r="908" spans="1:45" ht="15" customHeight="1">
      <c r="A908" s="359"/>
      <c r="B908" s="359"/>
      <c r="C908" s="359"/>
      <c r="D908" s="359"/>
      <c r="E908" s="359"/>
      <c r="F908" s="359"/>
      <c r="G908" s="359"/>
      <c r="H908" s="359"/>
      <c r="I908" s="359"/>
      <c r="J908" s="359"/>
      <c r="K908" s="359"/>
      <c r="L908" s="359"/>
      <c r="M908" s="359"/>
      <c r="N908" s="359"/>
      <c r="O908" s="359"/>
      <c r="P908" s="359"/>
      <c r="Q908" s="359"/>
      <c r="R908" s="359"/>
      <c r="S908" s="359"/>
      <c r="T908" s="359"/>
      <c r="U908" s="359"/>
      <c r="V908" s="359"/>
      <c r="W908" s="359"/>
      <c r="X908" s="358"/>
      <c r="Y908" s="358"/>
      <c r="Z908" s="358"/>
      <c r="AA908" s="358"/>
      <c r="AB908" s="358"/>
      <c r="AC908" s="358"/>
      <c r="AD908" s="358"/>
      <c r="AE908" s="358"/>
      <c r="AF908" s="358"/>
      <c r="AG908" s="358"/>
      <c r="AH908" s="358"/>
      <c r="AI908" s="358"/>
      <c r="AJ908" s="358"/>
      <c r="AK908" s="358"/>
      <c r="AR908" s="327" t="s">
        <v>2559</v>
      </c>
      <c r="AS908" s="326" t="s">
        <v>1733</v>
      </c>
    </row>
    <row r="909" spans="1:45" ht="15" customHeight="1">
      <c r="A909" s="359"/>
      <c r="B909" s="359"/>
      <c r="C909" s="359"/>
      <c r="D909" s="359"/>
      <c r="E909" s="359"/>
      <c r="F909" s="359"/>
      <c r="G909" s="359"/>
      <c r="H909" s="359"/>
      <c r="I909" s="359"/>
      <c r="J909" s="359"/>
      <c r="K909" s="359"/>
      <c r="L909" s="359"/>
      <c r="M909" s="359"/>
      <c r="N909" s="359"/>
      <c r="O909" s="359"/>
      <c r="P909" s="359"/>
      <c r="Q909" s="359"/>
      <c r="R909" s="359"/>
      <c r="S909" s="359"/>
      <c r="T909" s="359"/>
      <c r="U909" s="359"/>
      <c r="V909" s="359"/>
      <c r="W909" s="359"/>
      <c r="X909" s="358"/>
      <c r="Y909" s="358"/>
      <c r="Z909" s="358"/>
      <c r="AA909" s="358"/>
      <c r="AB909" s="358"/>
      <c r="AC909" s="358"/>
      <c r="AD909" s="358"/>
      <c r="AE909" s="358"/>
      <c r="AF909" s="358"/>
      <c r="AG909" s="358"/>
      <c r="AH909" s="358"/>
      <c r="AI909" s="358"/>
      <c r="AJ909" s="358"/>
      <c r="AK909" s="358"/>
      <c r="AR909" s="327" t="s">
        <v>2560</v>
      </c>
      <c r="AS909" s="326" t="s">
        <v>1733</v>
      </c>
    </row>
    <row r="910" spans="1:45" ht="15" customHeight="1">
      <c r="A910" s="359"/>
      <c r="B910" s="359"/>
      <c r="C910" s="359"/>
      <c r="D910" s="359"/>
      <c r="E910" s="359"/>
      <c r="F910" s="359"/>
      <c r="G910" s="359"/>
      <c r="H910" s="359"/>
      <c r="I910" s="359"/>
      <c r="J910" s="359"/>
      <c r="K910" s="359"/>
      <c r="L910" s="359"/>
      <c r="M910" s="359"/>
      <c r="N910" s="359"/>
      <c r="O910" s="359"/>
      <c r="P910" s="359"/>
      <c r="Q910" s="359"/>
      <c r="R910" s="359"/>
      <c r="S910" s="359"/>
      <c r="T910" s="359"/>
      <c r="U910" s="359"/>
      <c r="V910" s="359"/>
      <c r="W910" s="359"/>
      <c r="X910" s="358"/>
      <c r="Y910" s="358"/>
      <c r="Z910" s="358"/>
      <c r="AA910" s="358"/>
      <c r="AB910" s="358"/>
      <c r="AC910" s="358"/>
      <c r="AD910" s="358"/>
      <c r="AE910" s="358"/>
      <c r="AF910" s="358"/>
      <c r="AG910" s="358"/>
      <c r="AH910" s="358"/>
      <c r="AI910" s="358"/>
      <c r="AJ910" s="358"/>
      <c r="AK910" s="358"/>
      <c r="AR910" s="327" t="s">
        <v>2561</v>
      </c>
      <c r="AS910" s="326" t="s">
        <v>1733</v>
      </c>
    </row>
    <row r="911" spans="1:45" ht="15" customHeight="1">
      <c r="A911" s="359"/>
      <c r="B911" s="359"/>
      <c r="C911" s="359"/>
      <c r="D911" s="359"/>
      <c r="E911" s="359"/>
      <c r="F911" s="359"/>
      <c r="G911" s="359"/>
      <c r="H911" s="359"/>
      <c r="I911" s="359"/>
      <c r="J911" s="359"/>
      <c r="K911" s="359"/>
      <c r="L911" s="359"/>
      <c r="M911" s="359"/>
      <c r="N911" s="359"/>
      <c r="O911" s="359"/>
      <c r="P911" s="359"/>
      <c r="Q911" s="359"/>
      <c r="R911" s="359"/>
      <c r="S911" s="359"/>
      <c r="T911" s="359"/>
      <c r="U911" s="359"/>
      <c r="V911" s="359"/>
      <c r="W911" s="359"/>
      <c r="X911" s="358"/>
      <c r="Y911" s="358"/>
      <c r="Z911" s="358"/>
      <c r="AA911" s="358"/>
      <c r="AB911" s="358"/>
      <c r="AC911" s="358"/>
      <c r="AD911" s="358"/>
      <c r="AE911" s="358"/>
      <c r="AF911" s="358"/>
      <c r="AG911" s="358"/>
      <c r="AH911" s="358"/>
      <c r="AI911" s="358"/>
      <c r="AJ911" s="358"/>
      <c r="AK911" s="358"/>
      <c r="AR911" s="327" t="s">
        <v>2562</v>
      </c>
      <c r="AS911" s="326" t="s">
        <v>1733</v>
      </c>
    </row>
    <row r="912" spans="1:45" ht="15" customHeight="1">
      <c r="A912" s="359"/>
      <c r="B912" s="359"/>
      <c r="C912" s="359"/>
      <c r="D912" s="359"/>
      <c r="E912" s="359"/>
      <c r="F912" s="359"/>
      <c r="G912" s="359"/>
      <c r="H912" s="359"/>
      <c r="I912" s="359"/>
      <c r="J912" s="359"/>
      <c r="K912" s="359"/>
      <c r="L912" s="359"/>
      <c r="M912" s="359"/>
      <c r="N912" s="359"/>
      <c r="O912" s="359"/>
      <c r="P912" s="359"/>
      <c r="Q912" s="359"/>
      <c r="R912" s="359"/>
      <c r="S912" s="359"/>
      <c r="T912" s="359"/>
      <c r="U912" s="359"/>
      <c r="V912" s="359"/>
      <c r="W912" s="359"/>
      <c r="X912" s="358"/>
      <c r="Y912" s="358"/>
      <c r="Z912" s="358"/>
      <c r="AA912" s="358"/>
      <c r="AB912" s="358"/>
      <c r="AC912" s="358"/>
      <c r="AD912" s="358"/>
      <c r="AE912" s="358"/>
      <c r="AF912" s="358"/>
      <c r="AG912" s="358"/>
      <c r="AH912" s="358"/>
      <c r="AI912" s="358"/>
      <c r="AJ912" s="358"/>
      <c r="AK912" s="358"/>
      <c r="AR912" s="327" t="s">
        <v>2563</v>
      </c>
      <c r="AS912" s="326" t="s">
        <v>1733</v>
      </c>
    </row>
    <row r="913" spans="1:45" ht="15" customHeight="1">
      <c r="A913" s="359"/>
      <c r="B913" s="359"/>
      <c r="C913" s="359"/>
      <c r="D913" s="359"/>
      <c r="E913" s="359"/>
      <c r="F913" s="359"/>
      <c r="G913" s="359"/>
      <c r="H913" s="359"/>
      <c r="I913" s="359"/>
      <c r="J913" s="359"/>
      <c r="K913" s="359"/>
      <c r="L913" s="359"/>
      <c r="M913" s="359"/>
      <c r="N913" s="359"/>
      <c r="O913" s="359"/>
      <c r="P913" s="359"/>
      <c r="Q913" s="359"/>
      <c r="R913" s="359"/>
      <c r="S913" s="359"/>
      <c r="T913" s="359"/>
      <c r="U913" s="359"/>
      <c r="V913" s="359"/>
      <c r="W913" s="359"/>
      <c r="X913" s="358"/>
      <c r="Y913" s="358"/>
      <c r="Z913" s="358"/>
      <c r="AA913" s="358"/>
      <c r="AB913" s="358"/>
      <c r="AC913" s="358"/>
      <c r="AD913" s="358"/>
      <c r="AE913" s="358"/>
      <c r="AF913" s="358"/>
      <c r="AG913" s="358"/>
      <c r="AH913" s="358"/>
      <c r="AI913" s="358"/>
      <c r="AJ913" s="358"/>
      <c r="AK913" s="358"/>
      <c r="AR913" s="327" t="s">
        <v>2564</v>
      </c>
      <c r="AS913" s="326" t="s">
        <v>1733</v>
      </c>
    </row>
    <row r="914" spans="1:45" ht="15" customHeight="1">
      <c r="A914" s="359"/>
      <c r="B914" s="359"/>
      <c r="C914" s="359"/>
      <c r="D914" s="359"/>
      <c r="E914" s="359"/>
      <c r="F914" s="359"/>
      <c r="G914" s="359"/>
      <c r="H914" s="359"/>
      <c r="I914" s="359"/>
      <c r="J914" s="359"/>
      <c r="K914" s="359"/>
      <c r="L914" s="359"/>
      <c r="M914" s="359"/>
      <c r="N914" s="359"/>
      <c r="O914" s="359"/>
      <c r="P914" s="359"/>
      <c r="Q914" s="359"/>
      <c r="R914" s="359"/>
      <c r="S914" s="359"/>
      <c r="T914" s="359"/>
      <c r="U914" s="359"/>
      <c r="V914" s="359"/>
      <c r="W914" s="359"/>
      <c r="X914" s="358"/>
      <c r="Y914" s="358"/>
      <c r="Z914" s="358"/>
      <c r="AA914" s="358"/>
      <c r="AB914" s="358"/>
      <c r="AC914" s="358"/>
      <c r="AD914" s="358"/>
      <c r="AE914" s="358"/>
      <c r="AF914" s="358"/>
      <c r="AG914" s="358"/>
      <c r="AH914" s="358"/>
      <c r="AI914" s="358"/>
      <c r="AJ914" s="358"/>
      <c r="AK914" s="358"/>
      <c r="AR914" s="327" t="s">
        <v>2565</v>
      </c>
      <c r="AS914" s="326" t="s">
        <v>1733</v>
      </c>
    </row>
    <row r="915" spans="1:45" ht="15" customHeight="1">
      <c r="A915" s="359"/>
      <c r="B915" s="359"/>
      <c r="C915" s="359"/>
      <c r="D915" s="359"/>
      <c r="E915" s="359"/>
      <c r="F915" s="359"/>
      <c r="G915" s="359"/>
      <c r="H915" s="359"/>
      <c r="I915" s="359"/>
      <c r="J915" s="359"/>
      <c r="K915" s="359"/>
      <c r="L915" s="359"/>
      <c r="M915" s="359"/>
      <c r="N915" s="359"/>
      <c r="O915" s="359"/>
      <c r="P915" s="359"/>
      <c r="Q915" s="359"/>
      <c r="R915" s="359"/>
      <c r="S915" s="359"/>
      <c r="T915" s="359"/>
      <c r="U915" s="359"/>
      <c r="V915" s="359"/>
      <c r="W915" s="359"/>
      <c r="X915" s="358"/>
      <c r="Y915" s="358"/>
      <c r="Z915" s="358"/>
      <c r="AA915" s="358"/>
      <c r="AB915" s="358"/>
      <c r="AC915" s="358"/>
      <c r="AD915" s="358"/>
      <c r="AE915" s="358"/>
      <c r="AF915" s="358"/>
      <c r="AG915" s="358"/>
      <c r="AH915" s="358"/>
      <c r="AI915" s="358"/>
      <c r="AJ915" s="358"/>
      <c r="AK915" s="358"/>
      <c r="AR915" s="327" t="s">
        <v>2566</v>
      </c>
      <c r="AS915" s="326" t="s">
        <v>1733</v>
      </c>
    </row>
    <row r="916" spans="1:45" ht="15" customHeight="1">
      <c r="A916" s="359"/>
      <c r="B916" s="359"/>
      <c r="C916" s="359"/>
      <c r="D916" s="359"/>
      <c r="E916" s="359"/>
      <c r="F916" s="359"/>
      <c r="G916" s="359"/>
      <c r="H916" s="359"/>
      <c r="I916" s="359"/>
      <c r="J916" s="359"/>
      <c r="K916" s="359"/>
      <c r="L916" s="359"/>
      <c r="M916" s="359"/>
      <c r="N916" s="359"/>
      <c r="O916" s="359"/>
      <c r="P916" s="359"/>
      <c r="Q916" s="359"/>
      <c r="R916" s="359"/>
      <c r="S916" s="359"/>
      <c r="T916" s="359"/>
      <c r="U916" s="359"/>
      <c r="V916" s="359"/>
      <c r="W916" s="359"/>
      <c r="X916" s="358"/>
      <c r="Y916" s="358"/>
      <c r="Z916" s="358"/>
      <c r="AA916" s="358"/>
      <c r="AB916" s="358"/>
      <c r="AC916" s="358"/>
      <c r="AD916" s="358"/>
      <c r="AE916" s="358"/>
      <c r="AF916" s="358"/>
      <c r="AG916" s="358"/>
      <c r="AH916" s="358"/>
      <c r="AI916" s="358"/>
      <c r="AJ916" s="358"/>
      <c r="AK916" s="358"/>
      <c r="AR916" s="327" t="s">
        <v>2567</v>
      </c>
      <c r="AS916" s="326" t="s">
        <v>1733</v>
      </c>
    </row>
    <row r="917" spans="1:45" ht="15" customHeight="1">
      <c r="A917" s="359"/>
      <c r="B917" s="359"/>
      <c r="C917" s="359"/>
      <c r="D917" s="359"/>
      <c r="E917" s="359"/>
      <c r="F917" s="359"/>
      <c r="G917" s="359"/>
      <c r="H917" s="359"/>
      <c r="I917" s="359"/>
      <c r="J917" s="359"/>
      <c r="K917" s="359"/>
      <c r="L917" s="359"/>
      <c r="M917" s="359"/>
      <c r="N917" s="359"/>
      <c r="O917" s="359"/>
      <c r="P917" s="359"/>
      <c r="Q917" s="359"/>
      <c r="R917" s="359"/>
      <c r="S917" s="359"/>
      <c r="T917" s="359"/>
      <c r="U917" s="359"/>
      <c r="V917" s="359"/>
      <c r="W917" s="359"/>
      <c r="X917" s="358"/>
      <c r="Y917" s="358"/>
      <c r="Z917" s="358"/>
      <c r="AA917" s="358"/>
      <c r="AB917" s="358"/>
      <c r="AC917" s="358"/>
      <c r="AD917" s="358"/>
      <c r="AE917" s="358"/>
      <c r="AF917" s="358"/>
      <c r="AG917" s="358"/>
      <c r="AH917" s="358"/>
      <c r="AI917" s="358"/>
      <c r="AJ917" s="358"/>
      <c r="AK917" s="358"/>
      <c r="AR917" s="327" t="s">
        <v>2568</v>
      </c>
      <c r="AS917" s="326" t="s">
        <v>1733</v>
      </c>
    </row>
    <row r="918" spans="1:45" ht="15" customHeight="1">
      <c r="A918" s="359"/>
      <c r="B918" s="359"/>
      <c r="C918" s="359"/>
      <c r="D918" s="359"/>
      <c r="E918" s="359"/>
      <c r="F918" s="359"/>
      <c r="G918" s="359"/>
      <c r="H918" s="359"/>
      <c r="I918" s="359"/>
      <c r="J918" s="359"/>
      <c r="K918" s="359"/>
      <c r="L918" s="359"/>
      <c r="M918" s="359"/>
      <c r="N918" s="359"/>
      <c r="O918" s="359"/>
      <c r="P918" s="359"/>
      <c r="Q918" s="359"/>
      <c r="R918" s="359"/>
      <c r="S918" s="359"/>
      <c r="T918" s="359"/>
      <c r="U918" s="359"/>
      <c r="V918" s="359"/>
      <c r="W918" s="359"/>
      <c r="X918" s="358"/>
      <c r="Y918" s="358"/>
      <c r="Z918" s="358"/>
      <c r="AA918" s="358"/>
      <c r="AB918" s="358"/>
      <c r="AC918" s="358"/>
      <c r="AD918" s="358"/>
      <c r="AE918" s="358"/>
      <c r="AF918" s="358"/>
      <c r="AG918" s="358"/>
      <c r="AH918" s="358"/>
      <c r="AI918" s="358"/>
      <c r="AJ918" s="358"/>
      <c r="AK918" s="358"/>
      <c r="AR918" s="327" t="s">
        <v>2569</v>
      </c>
      <c r="AS918" s="326" t="s">
        <v>1733</v>
      </c>
    </row>
    <row r="919" spans="1:45" ht="15" customHeight="1">
      <c r="A919" s="359"/>
      <c r="B919" s="359"/>
      <c r="C919" s="359"/>
      <c r="D919" s="359"/>
      <c r="E919" s="359"/>
      <c r="F919" s="359"/>
      <c r="G919" s="359"/>
      <c r="H919" s="359"/>
      <c r="I919" s="359"/>
      <c r="J919" s="359"/>
      <c r="K919" s="359"/>
      <c r="L919" s="359"/>
      <c r="M919" s="359"/>
      <c r="N919" s="359"/>
      <c r="O919" s="359"/>
      <c r="P919" s="359"/>
      <c r="Q919" s="359"/>
      <c r="R919" s="359"/>
      <c r="S919" s="359"/>
      <c r="T919" s="359"/>
      <c r="U919" s="359"/>
      <c r="V919" s="359"/>
      <c r="W919" s="359"/>
      <c r="X919" s="358"/>
      <c r="Y919" s="358"/>
      <c r="Z919" s="358"/>
      <c r="AA919" s="358"/>
      <c r="AB919" s="358"/>
      <c r="AC919" s="358"/>
      <c r="AD919" s="358"/>
      <c r="AE919" s="358"/>
      <c r="AF919" s="358"/>
      <c r="AG919" s="358"/>
      <c r="AH919" s="358"/>
      <c r="AI919" s="358"/>
      <c r="AJ919" s="358"/>
      <c r="AK919" s="358"/>
      <c r="AR919" s="327" t="s">
        <v>2570</v>
      </c>
      <c r="AS919" s="326" t="s">
        <v>1733</v>
      </c>
    </row>
    <row r="920" spans="1:45" ht="15" customHeight="1">
      <c r="A920" s="359"/>
      <c r="B920" s="359"/>
      <c r="C920" s="359"/>
      <c r="D920" s="359"/>
      <c r="E920" s="359"/>
      <c r="F920" s="359"/>
      <c r="G920" s="359"/>
      <c r="H920" s="359"/>
      <c r="I920" s="359"/>
      <c r="J920" s="359"/>
      <c r="K920" s="359"/>
      <c r="L920" s="359"/>
      <c r="M920" s="359"/>
      <c r="N920" s="359"/>
      <c r="O920" s="359"/>
      <c r="P920" s="359"/>
      <c r="Q920" s="359"/>
      <c r="R920" s="359"/>
      <c r="S920" s="359"/>
      <c r="T920" s="359"/>
      <c r="U920" s="359"/>
      <c r="V920" s="359"/>
      <c r="W920" s="359"/>
      <c r="X920" s="358"/>
      <c r="Y920" s="358"/>
      <c r="Z920" s="358"/>
      <c r="AA920" s="358"/>
      <c r="AB920" s="358"/>
      <c r="AC920" s="358"/>
      <c r="AD920" s="358"/>
      <c r="AE920" s="358"/>
      <c r="AF920" s="358"/>
      <c r="AG920" s="358"/>
      <c r="AH920" s="358"/>
      <c r="AI920" s="358"/>
      <c r="AJ920" s="358"/>
      <c r="AK920" s="358"/>
      <c r="AR920" s="327" t="s">
        <v>2571</v>
      </c>
      <c r="AS920" s="326" t="s">
        <v>1733</v>
      </c>
    </row>
    <row r="921" spans="1:45" ht="15" customHeight="1">
      <c r="A921" s="359"/>
      <c r="B921" s="359"/>
      <c r="C921" s="359"/>
      <c r="D921" s="359"/>
      <c r="E921" s="359"/>
      <c r="F921" s="359"/>
      <c r="G921" s="359"/>
      <c r="H921" s="359"/>
      <c r="I921" s="359"/>
      <c r="J921" s="359"/>
      <c r="K921" s="359"/>
      <c r="L921" s="359"/>
      <c r="M921" s="359"/>
      <c r="N921" s="359"/>
      <c r="O921" s="359"/>
      <c r="P921" s="359"/>
      <c r="Q921" s="359"/>
      <c r="R921" s="359"/>
      <c r="S921" s="359"/>
      <c r="T921" s="359"/>
      <c r="U921" s="359"/>
      <c r="V921" s="359"/>
      <c r="W921" s="359"/>
      <c r="X921" s="358"/>
      <c r="Y921" s="358"/>
      <c r="Z921" s="358"/>
      <c r="AA921" s="358"/>
      <c r="AB921" s="358"/>
      <c r="AC921" s="358"/>
      <c r="AD921" s="358"/>
      <c r="AE921" s="358"/>
      <c r="AF921" s="358"/>
      <c r="AG921" s="358"/>
      <c r="AH921" s="358"/>
      <c r="AI921" s="358"/>
      <c r="AJ921" s="358"/>
      <c r="AK921" s="358"/>
      <c r="AR921" s="327" t="s">
        <v>2572</v>
      </c>
      <c r="AS921" s="326" t="s">
        <v>1733</v>
      </c>
    </row>
    <row r="922" spans="1:45" ht="15" customHeight="1">
      <c r="A922" s="359"/>
      <c r="B922" s="359"/>
      <c r="C922" s="359"/>
      <c r="D922" s="359"/>
      <c r="E922" s="359"/>
      <c r="F922" s="359"/>
      <c r="G922" s="359"/>
      <c r="H922" s="359"/>
      <c r="I922" s="359"/>
      <c r="J922" s="359"/>
      <c r="K922" s="359"/>
      <c r="L922" s="359"/>
      <c r="M922" s="359"/>
      <c r="N922" s="359"/>
      <c r="O922" s="359"/>
      <c r="P922" s="359"/>
      <c r="Q922" s="359"/>
      <c r="R922" s="359"/>
      <c r="S922" s="359"/>
      <c r="T922" s="359"/>
      <c r="U922" s="359"/>
      <c r="V922" s="359"/>
      <c r="W922" s="359"/>
      <c r="X922" s="358"/>
      <c r="Y922" s="358"/>
      <c r="Z922" s="358"/>
      <c r="AA922" s="358"/>
      <c r="AB922" s="358"/>
      <c r="AC922" s="358"/>
      <c r="AD922" s="358"/>
      <c r="AE922" s="358"/>
      <c r="AF922" s="358"/>
      <c r="AG922" s="358"/>
      <c r="AH922" s="358"/>
      <c r="AI922" s="358"/>
      <c r="AJ922" s="358"/>
      <c r="AK922" s="358"/>
      <c r="AR922" s="327" t="s">
        <v>2573</v>
      </c>
      <c r="AS922" s="326" t="s">
        <v>1733</v>
      </c>
    </row>
    <row r="923" spans="1:45" ht="15" customHeight="1">
      <c r="A923" s="359"/>
      <c r="B923" s="359"/>
      <c r="C923" s="359"/>
      <c r="D923" s="359"/>
      <c r="E923" s="359"/>
      <c r="F923" s="359"/>
      <c r="G923" s="359"/>
      <c r="H923" s="359"/>
      <c r="I923" s="359"/>
      <c r="J923" s="359"/>
      <c r="K923" s="359"/>
      <c r="L923" s="359"/>
      <c r="M923" s="359"/>
      <c r="N923" s="359"/>
      <c r="O923" s="359"/>
      <c r="P923" s="359"/>
      <c r="Q923" s="359"/>
      <c r="R923" s="359"/>
      <c r="S923" s="359"/>
      <c r="T923" s="359"/>
      <c r="U923" s="359"/>
      <c r="V923" s="359"/>
      <c r="W923" s="359"/>
      <c r="X923" s="358"/>
      <c r="Y923" s="358"/>
      <c r="Z923" s="358"/>
      <c r="AA923" s="358"/>
      <c r="AB923" s="358"/>
      <c r="AC923" s="358"/>
      <c r="AD923" s="358"/>
      <c r="AE923" s="358"/>
      <c r="AF923" s="358"/>
      <c r="AG923" s="358"/>
      <c r="AH923" s="358"/>
      <c r="AI923" s="358"/>
      <c r="AJ923" s="358"/>
      <c r="AK923" s="358"/>
      <c r="AR923" s="327" t="s">
        <v>2574</v>
      </c>
      <c r="AS923" s="326" t="s">
        <v>1733</v>
      </c>
    </row>
    <row r="924" spans="1:45" ht="15" customHeight="1">
      <c r="A924" s="359"/>
      <c r="B924" s="359"/>
      <c r="C924" s="359"/>
      <c r="D924" s="359"/>
      <c r="E924" s="359"/>
      <c r="F924" s="359"/>
      <c r="G924" s="359"/>
      <c r="H924" s="359"/>
      <c r="I924" s="359"/>
      <c r="J924" s="359"/>
      <c r="K924" s="359"/>
      <c r="L924" s="359"/>
      <c r="M924" s="359"/>
      <c r="N924" s="359"/>
      <c r="O924" s="359"/>
      <c r="P924" s="359"/>
      <c r="Q924" s="359"/>
      <c r="R924" s="359"/>
      <c r="S924" s="359"/>
      <c r="T924" s="359"/>
      <c r="U924" s="359"/>
      <c r="V924" s="359"/>
      <c r="W924" s="359"/>
      <c r="X924" s="358"/>
      <c r="Y924" s="358"/>
      <c r="Z924" s="358"/>
      <c r="AA924" s="358"/>
      <c r="AB924" s="358"/>
      <c r="AC924" s="358"/>
      <c r="AD924" s="358"/>
      <c r="AE924" s="358"/>
      <c r="AF924" s="358"/>
      <c r="AG924" s="358"/>
      <c r="AH924" s="358"/>
      <c r="AI924" s="358"/>
      <c r="AJ924" s="358"/>
      <c r="AK924" s="358"/>
      <c r="AR924" s="327" t="s">
        <v>2575</v>
      </c>
      <c r="AS924" s="326" t="s">
        <v>1733</v>
      </c>
    </row>
    <row r="925" spans="1:45" ht="15" customHeight="1">
      <c r="A925" s="359"/>
      <c r="B925" s="359"/>
      <c r="C925" s="359"/>
      <c r="D925" s="359"/>
      <c r="E925" s="359"/>
      <c r="F925" s="359"/>
      <c r="G925" s="359"/>
      <c r="H925" s="359"/>
      <c r="I925" s="359"/>
      <c r="J925" s="359"/>
      <c r="K925" s="359"/>
      <c r="L925" s="359"/>
      <c r="M925" s="359"/>
      <c r="N925" s="359"/>
      <c r="O925" s="359"/>
      <c r="P925" s="359"/>
      <c r="Q925" s="359"/>
      <c r="R925" s="359"/>
      <c r="S925" s="359"/>
      <c r="T925" s="359"/>
      <c r="U925" s="359"/>
      <c r="V925" s="359"/>
      <c r="W925" s="359"/>
      <c r="X925" s="358"/>
      <c r="Y925" s="358"/>
      <c r="Z925" s="358"/>
      <c r="AA925" s="358"/>
      <c r="AB925" s="358"/>
      <c r="AC925" s="358"/>
      <c r="AD925" s="358"/>
      <c r="AE925" s="358"/>
      <c r="AF925" s="358"/>
      <c r="AG925" s="358"/>
      <c r="AH925" s="358"/>
      <c r="AI925" s="358"/>
      <c r="AJ925" s="358"/>
      <c r="AK925" s="358"/>
      <c r="AR925" s="327" t="s">
        <v>2576</v>
      </c>
      <c r="AS925" s="326" t="s">
        <v>1733</v>
      </c>
    </row>
    <row r="926" spans="1:45" ht="15" customHeight="1">
      <c r="A926" s="359"/>
      <c r="B926" s="359"/>
      <c r="C926" s="359"/>
      <c r="D926" s="359"/>
      <c r="E926" s="359"/>
      <c r="F926" s="359"/>
      <c r="G926" s="359"/>
      <c r="H926" s="359"/>
      <c r="I926" s="359"/>
      <c r="J926" s="359"/>
      <c r="K926" s="359"/>
      <c r="L926" s="359"/>
      <c r="M926" s="359"/>
      <c r="N926" s="359"/>
      <c r="O926" s="359"/>
      <c r="P926" s="359"/>
      <c r="Q926" s="359"/>
      <c r="R926" s="359"/>
      <c r="S926" s="359"/>
      <c r="T926" s="359"/>
      <c r="U926" s="359"/>
      <c r="V926" s="359"/>
      <c r="W926" s="359"/>
      <c r="X926" s="358"/>
      <c r="Y926" s="358"/>
      <c r="Z926" s="358"/>
      <c r="AA926" s="358"/>
      <c r="AB926" s="358"/>
      <c r="AC926" s="358"/>
      <c r="AD926" s="358"/>
      <c r="AE926" s="358"/>
      <c r="AF926" s="358"/>
      <c r="AG926" s="358"/>
      <c r="AH926" s="358"/>
      <c r="AI926" s="358"/>
      <c r="AJ926" s="358"/>
      <c r="AK926" s="358"/>
      <c r="AR926" s="327" t="s">
        <v>2577</v>
      </c>
      <c r="AS926" s="326" t="s">
        <v>1733</v>
      </c>
    </row>
    <row r="927" spans="1:45" ht="15" customHeight="1">
      <c r="A927" s="359"/>
      <c r="B927" s="359"/>
      <c r="C927" s="359"/>
      <c r="D927" s="359"/>
      <c r="E927" s="359"/>
      <c r="F927" s="359"/>
      <c r="G927" s="359"/>
      <c r="H927" s="359"/>
      <c r="I927" s="359"/>
      <c r="J927" s="359"/>
      <c r="K927" s="359"/>
      <c r="L927" s="359"/>
      <c r="M927" s="359"/>
      <c r="N927" s="359"/>
      <c r="O927" s="359"/>
      <c r="P927" s="359"/>
      <c r="Q927" s="359"/>
      <c r="R927" s="359"/>
      <c r="S927" s="359"/>
      <c r="T927" s="359"/>
      <c r="U927" s="359"/>
      <c r="V927" s="359"/>
      <c r="W927" s="359"/>
      <c r="X927" s="358"/>
      <c r="Y927" s="358"/>
      <c r="Z927" s="358"/>
      <c r="AA927" s="358"/>
      <c r="AB927" s="358"/>
      <c r="AC927" s="358"/>
      <c r="AD927" s="358"/>
      <c r="AE927" s="358"/>
      <c r="AF927" s="358"/>
      <c r="AG927" s="358"/>
      <c r="AH927" s="358"/>
      <c r="AI927" s="358"/>
      <c r="AJ927" s="358"/>
      <c r="AK927" s="358"/>
      <c r="AR927" s="327" t="s">
        <v>2578</v>
      </c>
      <c r="AS927" s="326" t="s">
        <v>1733</v>
      </c>
    </row>
    <row r="928" spans="1:45" ht="15" customHeight="1">
      <c r="A928" s="359"/>
      <c r="B928" s="359"/>
      <c r="C928" s="359"/>
      <c r="D928" s="359"/>
      <c r="E928" s="359"/>
      <c r="F928" s="359"/>
      <c r="G928" s="359"/>
      <c r="H928" s="359"/>
      <c r="I928" s="359"/>
      <c r="J928" s="359"/>
      <c r="K928" s="359"/>
      <c r="L928" s="359"/>
      <c r="M928" s="359"/>
      <c r="N928" s="359"/>
      <c r="O928" s="359"/>
      <c r="P928" s="359"/>
      <c r="Q928" s="359"/>
      <c r="R928" s="359"/>
      <c r="S928" s="359"/>
      <c r="T928" s="359"/>
      <c r="U928" s="359"/>
      <c r="V928" s="359"/>
      <c r="W928" s="359"/>
      <c r="X928" s="358"/>
      <c r="Y928" s="358"/>
      <c r="Z928" s="358"/>
      <c r="AA928" s="358"/>
      <c r="AB928" s="358"/>
      <c r="AC928" s="358"/>
      <c r="AD928" s="358"/>
      <c r="AE928" s="358"/>
      <c r="AF928" s="358"/>
      <c r="AG928" s="358"/>
      <c r="AH928" s="358"/>
      <c r="AI928" s="358"/>
      <c r="AJ928" s="358"/>
      <c r="AK928" s="358"/>
      <c r="AR928" s="327" t="s">
        <v>2579</v>
      </c>
      <c r="AS928" s="326" t="s">
        <v>1733</v>
      </c>
    </row>
    <row r="929" spans="1:45" ht="15" customHeight="1">
      <c r="A929" s="359"/>
      <c r="B929" s="359"/>
      <c r="C929" s="359"/>
      <c r="D929" s="359"/>
      <c r="E929" s="359"/>
      <c r="F929" s="359"/>
      <c r="G929" s="359"/>
      <c r="H929" s="359"/>
      <c r="I929" s="359"/>
      <c r="J929" s="359"/>
      <c r="K929" s="359"/>
      <c r="L929" s="359"/>
      <c r="M929" s="359"/>
      <c r="N929" s="359"/>
      <c r="O929" s="359"/>
      <c r="P929" s="359"/>
      <c r="Q929" s="359"/>
      <c r="R929" s="359"/>
      <c r="S929" s="359"/>
      <c r="T929" s="359"/>
      <c r="U929" s="359"/>
      <c r="V929" s="359"/>
      <c r="W929" s="359"/>
      <c r="X929" s="358"/>
      <c r="Y929" s="358"/>
      <c r="Z929" s="358"/>
      <c r="AA929" s="358"/>
      <c r="AB929" s="358"/>
      <c r="AC929" s="358"/>
      <c r="AD929" s="358"/>
      <c r="AE929" s="358"/>
      <c r="AF929" s="358"/>
      <c r="AG929" s="358"/>
      <c r="AH929" s="358"/>
      <c r="AI929" s="358"/>
      <c r="AJ929" s="358"/>
      <c r="AK929" s="358"/>
      <c r="AR929" s="327" t="s">
        <v>2580</v>
      </c>
      <c r="AS929" s="326" t="s">
        <v>1733</v>
      </c>
    </row>
    <row r="930" spans="1:45" ht="15" customHeight="1">
      <c r="A930" s="359"/>
      <c r="B930" s="359"/>
      <c r="C930" s="359"/>
      <c r="D930" s="359"/>
      <c r="E930" s="359"/>
      <c r="F930" s="359"/>
      <c r="G930" s="359"/>
      <c r="H930" s="359"/>
      <c r="I930" s="359"/>
      <c r="J930" s="359"/>
      <c r="K930" s="359"/>
      <c r="L930" s="359"/>
      <c r="M930" s="359"/>
      <c r="N930" s="359"/>
      <c r="O930" s="359"/>
      <c r="P930" s="359"/>
      <c r="Q930" s="359"/>
      <c r="R930" s="359"/>
      <c r="S930" s="359"/>
      <c r="T930" s="359"/>
      <c r="U930" s="359"/>
      <c r="V930" s="359"/>
      <c r="W930" s="359"/>
      <c r="X930" s="358"/>
      <c r="Y930" s="358"/>
      <c r="Z930" s="358"/>
      <c r="AA930" s="358"/>
      <c r="AB930" s="358"/>
      <c r="AC930" s="358"/>
      <c r="AD930" s="358"/>
      <c r="AE930" s="358"/>
      <c r="AF930" s="358"/>
      <c r="AG930" s="358"/>
      <c r="AH930" s="358"/>
      <c r="AI930" s="358"/>
      <c r="AJ930" s="358"/>
      <c r="AK930" s="358"/>
      <c r="AR930" s="327" t="s">
        <v>2581</v>
      </c>
      <c r="AS930" s="326" t="s">
        <v>1733</v>
      </c>
    </row>
    <row r="931" spans="1:45" ht="15" customHeight="1">
      <c r="A931" s="359"/>
      <c r="B931" s="359"/>
      <c r="C931" s="359"/>
      <c r="D931" s="359"/>
      <c r="E931" s="359"/>
      <c r="F931" s="359"/>
      <c r="G931" s="359"/>
      <c r="H931" s="359"/>
      <c r="I931" s="359"/>
      <c r="J931" s="359"/>
      <c r="K931" s="359"/>
      <c r="L931" s="359"/>
      <c r="M931" s="359"/>
      <c r="N931" s="359"/>
      <c r="O931" s="359"/>
      <c r="P931" s="359"/>
      <c r="Q931" s="359"/>
      <c r="R931" s="359"/>
      <c r="S931" s="359"/>
      <c r="T931" s="359"/>
      <c r="U931" s="359"/>
      <c r="V931" s="359"/>
      <c r="W931" s="359"/>
      <c r="X931" s="358"/>
      <c r="Y931" s="358"/>
      <c r="Z931" s="358"/>
      <c r="AA931" s="358"/>
      <c r="AB931" s="358"/>
      <c r="AC931" s="358"/>
      <c r="AD931" s="358"/>
      <c r="AE931" s="358"/>
      <c r="AF931" s="358"/>
      <c r="AG931" s="358"/>
      <c r="AH931" s="358"/>
      <c r="AI931" s="358"/>
      <c r="AJ931" s="358"/>
      <c r="AK931" s="358"/>
      <c r="AR931" s="327" t="s">
        <v>2582</v>
      </c>
      <c r="AS931" s="326" t="s">
        <v>1733</v>
      </c>
    </row>
    <row r="932" spans="1:45" ht="15" customHeight="1">
      <c r="A932" s="359"/>
      <c r="B932" s="359"/>
      <c r="C932" s="359"/>
      <c r="D932" s="359"/>
      <c r="E932" s="359"/>
      <c r="F932" s="359"/>
      <c r="G932" s="359"/>
      <c r="H932" s="359"/>
      <c r="I932" s="359"/>
      <c r="J932" s="359"/>
      <c r="K932" s="359"/>
      <c r="L932" s="359"/>
      <c r="M932" s="359"/>
      <c r="N932" s="359"/>
      <c r="O932" s="359"/>
      <c r="P932" s="359"/>
      <c r="Q932" s="359"/>
      <c r="R932" s="359"/>
      <c r="S932" s="359"/>
      <c r="T932" s="359"/>
      <c r="U932" s="359"/>
      <c r="V932" s="359"/>
      <c r="W932" s="359"/>
      <c r="X932" s="358"/>
      <c r="Y932" s="358"/>
      <c r="Z932" s="358"/>
      <c r="AA932" s="358"/>
      <c r="AB932" s="358"/>
      <c r="AC932" s="358"/>
      <c r="AD932" s="358"/>
      <c r="AE932" s="358"/>
      <c r="AF932" s="358"/>
      <c r="AG932" s="358"/>
      <c r="AH932" s="358"/>
      <c r="AI932" s="358"/>
      <c r="AJ932" s="358"/>
      <c r="AK932" s="358"/>
      <c r="AR932" s="327" t="s">
        <v>2583</v>
      </c>
      <c r="AS932" s="326" t="s">
        <v>1733</v>
      </c>
    </row>
    <row r="933" spans="1:45" ht="15" customHeight="1">
      <c r="A933" s="359"/>
      <c r="B933" s="359"/>
      <c r="C933" s="359"/>
      <c r="D933" s="359"/>
      <c r="E933" s="359"/>
      <c r="F933" s="359"/>
      <c r="G933" s="359"/>
      <c r="H933" s="359"/>
      <c r="I933" s="359"/>
      <c r="J933" s="359"/>
      <c r="K933" s="359"/>
      <c r="L933" s="359"/>
      <c r="M933" s="359"/>
      <c r="N933" s="359"/>
      <c r="O933" s="359"/>
      <c r="P933" s="359"/>
      <c r="Q933" s="359"/>
      <c r="R933" s="359"/>
      <c r="S933" s="359"/>
      <c r="T933" s="359"/>
      <c r="U933" s="359"/>
      <c r="V933" s="359"/>
      <c r="W933" s="359"/>
      <c r="X933" s="358"/>
      <c r="Y933" s="358"/>
      <c r="Z933" s="358"/>
      <c r="AA933" s="358"/>
      <c r="AB933" s="358"/>
      <c r="AC933" s="358"/>
      <c r="AD933" s="358"/>
      <c r="AE933" s="358"/>
      <c r="AF933" s="358"/>
      <c r="AG933" s="358"/>
      <c r="AH933" s="358"/>
      <c r="AI933" s="358"/>
      <c r="AJ933" s="358"/>
      <c r="AK933" s="358"/>
      <c r="AR933" s="327" t="s">
        <v>2584</v>
      </c>
      <c r="AS933" s="326" t="s">
        <v>1733</v>
      </c>
    </row>
    <row r="934" spans="1:45" ht="15" customHeight="1">
      <c r="A934" s="359"/>
      <c r="B934" s="359"/>
      <c r="C934" s="359"/>
      <c r="D934" s="359"/>
      <c r="E934" s="359"/>
      <c r="F934" s="359"/>
      <c r="G934" s="359"/>
      <c r="H934" s="359"/>
      <c r="I934" s="359"/>
      <c r="J934" s="359"/>
      <c r="K934" s="359"/>
      <c r="L934" s="359"/>
      <c r="M934" s="359"/>
      <c r="N934" s="359"/>
      <c r="O934" s="359"/>
      <c r="P934" s="359"/>
      <c r="Q934" s="359"/>
      <c r="R934" s="359"/>
      <c r="S934" s="359"/>
      <c r="T934" s="359"/>
      <c r="U934" s="359"/>
      <c r="V934" s="359"/>
      <c r="W934" s="359"/>
      <c r="X934" s="358"/>
      <c r="Y934" s="358"/>
      <c r="Z934" s="358"/>
      <c r="AA934" s="358"/>
      <c r="AB934" s="358"/>
      <c r="AC934" s="358"/>
      <c r="AD934" s="358"/>
      <c r="AE934" s="358"/>
      <c r="AF934" s="358"/>
      <c r="AG934" s="358"/>
      <c r="AH934" s="358"/>
      <c r="AI934" s="358"/>
      <c r="AJ934" s="358"/>
      <c r="AK934" s="358"/>
      <c r="AR934" s="327" t="s">
        <v>2585</v>
      </c>
      <c r="AS934" s="326" t="s">
        <v>1733</v>
      </c>
    </row>
    <row r="935" spans="1:45" ht="15" customHeight="1">
      <c r="A935" s="359"/>
      <c r="B935" s="359"/>
      <c r="C935" s="359"/>
      <c r="D935" s="359"/>
      <c r="E935" s="359"/>
      <c r="F935" s="359"/>
      <c r="G935" s="359"/>
      <c r="H935" s="359"/>
      <c r="I935" s="359"/>
      <c r="J935" s="359"/>
      <c r="K935" s="359"/>
      <c r="L935" s="359"/>
      <c r="M935" s="359"/>
      <c r="N935" s="359"/>
      <c r="O935" s="359"/>
      <c r="P935" s="359"/>
      <c r="Q935" s="359"/>
      <c r="R935" s="359"/>
      <c r="S935" s="359"/>
      <c r="T935" s="359"/>
      <c r="U935" s="359"/>
      <c r="V935" s="359"/>
      <c r="W935" s="359"/>
      <c r="X935" s="358"/>
      <c r="Y935" s="358"/>
      <c r="Z935" s="358"/>
      <c r="AA935" s="358"/>
      <c r="AB935" s="358"/>
      <c r="AC935" s="358"/>
      <c r="AD935" s="358"/>
      <c r="AE935" s="358"/>
      <c r="AF935" s="358"/>
      <c r="AG935" s="358"/>
      <c r="AH935" s="358"/>
      <c r="AI935" s="358"/>
      <c r="AJ935" s="358"/>
      <c r="AK935" s="358"/>
      <c r="AR935" s="327" t="s">
        <v>2586</v>
      </c>
      <c r="AS935" s="326" t="s">
        <v>1733</v>
      </c>
    </row>
    <row r="936" spans="1:45" ht="15" customHeight="1">
      <c r="A936" s="359"/>
      <c r="B936" s="359"/>
      <c r="C936" s="359"/>
      <c r="D936" s="359"/>
      <c r="E936" s="359"/>
      <c r="F936" s="359"/>
      <c r="G936" s="359"/>
      <c r="H936" s="359"/>
      <c r="I936" s="359"/>
      <c r="J936" s="359"/>
      <c r="K936" s="359"/>
      <c r="L936" s="359"/>
      <c r="M936" s="359"/>
      <c r="N936" s="359"/>
      <c r="O936" s="359"/>
      <c r="P936" s="359"/>
      <c r="Q936" s="359"/>
      <c r="R936" s="359"/>
      <c r="S936" s="359"/>
      <c r="T936" s="359"/>
      <c r="U936" s="359"/>
      <c r="V936" s="359"/>
      <c r="W936" s="359"/>
      <c r="X936" s="358"/>
      <c r="Y936" s="358"/>
      <c r="Z936" s="358"/>
      <c r="AA936" s="358"/>
      <c r="AB936" s="358"/>
      <c r="AC936" s="358"/>
      <c r="AD936" s="358"/>
      <c r="AE936" s="358"/>
      <c r="AF936" s="358"/>
      <c r="AG936" s="358"/>
      <c r="AH936" s="358"/>
      <c r="AI936" s="358"/>
      <c r="AJ936" s="358"/>
      <c r="AK936" s="358"/>
      <c r="AR936" s="327" t="s">
        <v>2587</v>
      </c>
      <c r="AS936" s="326" t="s">
        <v>1733</v>
      </c>
    </row>
    <row r="937" spans="1:45" ht="15" customHeight="1">
      <c r="A937" s="359"/>
      <c r="B937" s="359"/>
      <c r="C937" s="359"/>
      <c r="D937" s="359"/>
      <c r="E937" s="359"/>
      <c r="F937" s="359"/>
      <c r="G937" s="359"/>
      <c r="H937" s="359"/>
      <c r="I937" s="359"/>
      <c r="J937" s="359"/>
      <c r="K937" s="359"/>
      <c r="L937" s="359"/>
      <c r="M937" s="359"/>
      <c r="N937" s="359"/>
      <c r="O937" s="359"/>
      <c r="P937" s="359"/>
      <c r="Q937" s="359"/>
      <c r="R937" s="359"/>
      <c r="S937" s="359"/>
      <c r="T937" s="359"/>
      <c r="U937" s="359"/>
      <c r="V937" s="359"/>
      <c r="W937" s="359"/>
      <c r="X937" s="358"/>
      <c r="Y937" s="358"/>
      <c r="Z937" s="358"/>
      <c r="AA937" s="358"/>
      <c r="AB937" s="358"/>
      <c r="AC937" s="358"/>
      <c r="AD937" s="358"/>
      <c r="AE937" s="358"/>
      <c r="AF937" s="358"/>
      <c r="AG937" s="358"/>
      <c r="AH937" s="358"/>
      <c r="AI937" s="358"/>
      <c r="AJ937" s="358"/>
      <c r="AK937" s="358"/>
      <c r="AR937" s="327" t="s">
        <v>2588</v>
      </c>
      <c r="AS937" s="326" t="s">
        <v>1733</v>
      </c>
    </row>
    <row r="938" spans="1:45" ht="15" customHeight="1">
      <c r="A938" s="359"/>
      <c r="B938" s="359"/>
      <c r="C938" s="359"/>
      <c r="D938" s="359"/>
      <c r="E938" s="359"/>
      <c r="F938" s="359"/>
      <c r="G938" s="359"/>
      <c r="H938" s="359"/>
      <c r="I938" s="359"/>
      <c r="J938" s="359"/>
      <c r="K938" s="359"/>
      <c r="L938" s="359"/>
      <c r="M938" s="359"/>
      <c r="N938" s="359"/>
      <c r="O938" s="359"/>
      <c r="P938" s="359"/>
      <c r="Q938" s="359"/>
      <c r="R938" s="359"/>
      <c r="S938" s="359"/>
      <c r="T938" s="359"/>
      <c r="U938" s="359"/>
      <c r="V938" s="359"/>
      <c r="W938" s="359"/>
      <c r="X938" s="358"/>
      <c r="Y938" s="358"/>
      <c r="Z938" s="358"/>
      <c r="AA938" s="358"/>
      <c r="AB938" s="358"/>
      <c r="AC938" s="358"/>
      <c r="AD938" s="358"/>
      <c r="AE938" s="358"/>
      <c r="AF938" s="358"/>
      <c r="AG938" s="358"/>
      <c r="AH938" s="358"/>
      <c r="AI938" s="358"/>
      <c r="AJ938" s="358"/>
      <c r="AK938" s="358"/>
      <c r="AR938" s="327" t="s">
        <v>2589</v>
      </c>
      <c r="AS938" s="326" t="s">
        <v>1733</v>
      </c>
    </row>
    <row r="939" spans="1:45" ht="15" customHeight="1">
      <c r="A939" s="359"/>
      <c r="B939" s="359"/>
      <c r="C939" s="359"/>
      <c r="D939" s="359"/>
      <c r="E939" s="359"/>
      <c r="F939" s="359"/>
      <c r="G939" s="359"/>
      <c r="H939" s="359"/>
      <c r="I939" s="359"/>
      <c r="J939" s="359"/>
      <c r="K939" s="359"/>
      <c r="L939" s="359"/>
      <c r="M939" s="359"/>
      <c r="N939" s="359"/>
      <c r="O939" s="359"/>
      <c r="P939" s="359"/>
      <c r="Q939" s="359"/>
      <c r="R939" s="359"/>
      <c r="S939" s="359"/>
      <c r="T939" s="359"/>
      <c r="U939" s="359"/>
      <c r="V939" s="359"/>
      <c r="W939" s="359"/>
      <c r="X939" s="358"/>
      <c r="Y939" s="358"/>
      <c r="Z939" s="358"/>
      <c r="AA939" s="358"/>
      <c r="AB939" s="358"/>
      <c r="AC939" s="358"/>
      <c r="AD939" s="358"/>
      <c r="AE939" s="358"/>
      <c r="AF939" s="358"/>
      <c r="AG939" s="358"/>
      <c r="AH939" s="358"/>
      <c r="AI939" s="358"/>
      <c r="AJ939" s="358"/>
      <c r="AK939" s="358"/>
      <c r="AR939" s="327" t="s">
        <v>2590</v>
      </c>
      <c r="AS939" s="326" t="s">
        <v>1733</v>
      </c>
    </row>
    <row r="940" spans="1:45" ht="15" customHeight="1">
      <c r="A940" s="359"/>
      <c r="B940" s="359"/>
      <c r="C940" s="359"/>
      <c r="D940" s="359"/>
      <c r="E940" s="359"/>
      <c r="F940" s="359"/>
      <c r="G940" s="359"/>
      <c r="H940" s="359"/>
      <c r="I940" s="359"/>
      <c r="J940" s="359"/>
      <c r="K940" s="359"/>
      <c r="L940" s="359"/>
      <c r="M940" s="359"/>
      <c r="N940" s="359"/>
      <c r="O940" s="359"/>
      <c r="P940" s="359"/>
      <c r="Q940" s="359"/>
      <c r="R940" s="359"/>
      <c r="S940" s="359"/>
      <c r="T940" s="359"/>
      <c r="U940" s="359"/>
      <c r="V940" s="359"/>
      <c r="W940" s="359"/>
      <c r="X940" s="358"/>
      <c r="Y940" s="358"/>
      <c r="Z940" s="358"/>
      <c r="AA940" s="358"/>
      <c r="AB940" s="358"/>
      <c r="AC940" s="358"/>
      <c r="AD940" s="358"/>
      <c r="AE940" s="358"/>
      <c r="AF940" s="358"/>
      <c r="AG940" s="358"/>
      <c r="AH940" s="358"/>
      <c r="AI940" s="358"/>
      <c r="AJ940" s="358"/>
      <c r="AK940" s="358"/>
      <c r="AR940" s="327" t="s">
        <v>2591</v>
      </c>
      <c r="AS940" s="326" t="s">
        <v>1733</v>
      </c>
    </row>
    <row r="941" spans="1:45" ht="15" customHeight="1">
      <c r="A941" s="359"/>
      <c r="B941" s="359"/>
      <c r="C941" s="359"/>
      <c r="D941" s="359"/>
      <c r="E941" s="359"/>
      <c r="F941" s="359"/>
      <c r="G941" s="359"/>
      <c r="H941" s="359"/>
      <c r="I941" s="359"/>
      <c r="J941" s="359"/>
      <c r="K941" s="359"/>
      <c r="L941" s="359"/>
      <c r="M941" s="359"/>
      <c r="N941" s="359"/>
      <c r="O941" s="359"/>
      <c r="P941" s="359"/>
      <c r="Q941" s="359"/>
      <c r="R941" s="359"/>
      <c r="S941" s="359"/>
      <c r="T941" s="359"/>
      <c r="U941" s="359"/>
      <c r="V941" s="359"/>
      <c r="W941" s="359"/>
      <c r="X941" s="358"/>
      <c r="Y941" s="358"/>
      <c r="Z941" s="358"/>
      <c r="AA941" s="358"/>
      <c r="AB941" s="358"/>
      <c r="AC941" s="358"/>
      <c r="AD941" s="358"/>
      <c r="AE941" s="358"/>
      <c r="AF941" s="358"/>
      <c r="AG941" s="358"/>
      <c r="AH941" s="358"/>
      <c r="AI941" s="358"/>
      <c r="AJ941" s="358"/>
      <c r="AK941" s="358"/>
      <c r="AR941" s="327" t="s">
        <v>2592</v>
      </c>
      <c r="AS941" s="326" t="s">
        <v>1733</v>
      </c>
    </row>
    <row r="942" spans="1:45" ht="15" customHeight="1">
      <c r="A942" s="359"/>
      <c r="B942" s="359"/>
      <c r="C942" s="359"/>
      <c r="D942" s="359"/>
      <c r="E942" s="359"/>
      <c r="F942" s="359"/>
      <c r="G942" s="359"/>
      <c r="H942" s="359"/>
      <c r="I942" s="359"/>
      <c r="J942" s="359"/>
      <c r="K942" s="359"/>
      <c r="L942" s="359"/>
      <c r="M942" s="359"/>
      <c r="N942" s="359"/>
      <c r="O942" s="359"/>
      <c r="P942" s="359"/>
      <c r="Q942" s="359"/>
      <c r="R942" s="359"/>
      <c r="S942" s="359"/>
      <c r="T942" s="359"/>
      <c r="U942" s="359"/>
      <c r="V942" s="359"/>
      <c r="W942" s="359"/>
      <c r="X942" s="358"/>
      <c r="Y942" s="358"/>
      <c r="Z942" s="358"/>
      <c r="AA942" s="358"/>
      <c r="AB942" s="358"/>
      <c r="AC942" s="358"/>
      <c r="AD942" s="358"/>
      <c r="AE942" s="358"/>
      <c r="AF942" s="358"/>
      <c r="AG942" s="358"/>
      <c r="AH942" s="358"/>
      <c r="AI942" s="358"/>
      <c r="AJ942" s="358"/>
      <c r="AK942" s="358"/>
      <c r="AR942" s="327" t="s">
        <v>2593</v>
      </c>
      <c r="AS942" s="326" t="s">
        <v>1733</v>
      </c>
    </row>
    <row r="943" spans="1:45" ht="15" customHeight="1">
      <c r="A943" s="359"/>
      <c r="B943" s="359"/>
      <c r="C943" s="359"/>
      <c r="D943" s="359"/>
      <c r="E943" s="359"/>
      <c r="F943" s="359"/>
      <c r="G943" s="359"/>
      <c r="H943" s="359"/>
      <c r="I943" s="359"/>
      <c r="J943" s="359"/>
      <c r="K943" s="359"/>
      <c r="L943" s="359"/>
      <c r="M943" s="359"/>
      <c r="N943" s="359"/>
      <c r="O943" s="359"/>
      <c r="P943" s="359"/>
      <c r="Q943" s="359"/>
      <c r="R943" s="359"/>
      <c r="S943" s="359"/>
      <c r="T943" s="359"/>
      <c r="U943" s="359"/>
      <c r="V943" s="359"/>
      <c r="W943" s="359"/>
      <c r="X943" s="358"/>
      <c r="Y943" s="358"/>
      <c r="Z943" s="358"/>
      <c r="AA943" s="358"/>
      <c r="AB943" s="358"/>
      <c r="AC943" s="358"/>
      <c r="AD943" s="358"/>
      <c r="AE943" s="358"/>
      <c r="AF943" s="358"/>
      <c r="AG943" s="358"/>
      <c r="AH943" s="358"/>
      <c r="AI943" s="358"/>
      <c r="AJ943" s="358"/>
      <c r="AK943" s="358"/>
      <c r="AR943" s="327" t="s">
        <v>2594</v>
      </c>
      <c r="AS943" s="326" t="s">
        <v>1733</v>
      </c>
    </row>
    <row r="944" spans="1:45" ht="15" customHeight="1">
      <c r="A944" s="359"/>
      <c r="B944" s="359"/>
      <c r="C944" s="359"/>
      <c r="D944" s="359"/>
      <c r="E944" s="359"/>
      <c r="F944" s="359"/>
      <c r="G944" s="359"/>
      <c r="H944" s="359"/>
      <c r="I944" s="359"/>
      <c r="J944" s="359"/>
      <c r="K944" s="359"/>
      <c r="L944" s="359"/>
      <c r="M944" s="359"/>
      <c r="N944" s="359"/>
      <c r="O944" s="359"/>
      <c r="P944" s="359"/>
      <c r="Q944" s="359"/>
      <c r="R944" s="359"/>
      <c r="S944" s="359"/>
      <c r="T944" s="359"/>
      <c r="U944" s="359"/>
      <c r="V944" s="359"/>
      <c r="W944" s="359"/>
      <c r="X944" s="358"/>
      <c r="Y944" s="358"/>
      <c r="Z944" s="358"/>
      <c r="AA944" s="358"/>
      <c r="AB944" s="358"/>
      <c r="AC944" s="358"/>
      <c r="AD944" s="358"/>
      <c r="AE944" s="358"/>
      <c r="AF944" s="358"/>
      <c r="AG944" s="358"/>
      <c r="AH944" s="358"/>
      <c r="AI944" s="358"/>
      <c r="AJ944" s="358"/>
      <c r="AK944" s="358"/>
      <c r="AR944" s="327" t="s">
        <v>2595</v>
      </c>
      <c r="AS944" s="326" t="s">
        <v>1733</v>
      </c>
    </row>
    <row r="945" spans="1:45" ht="15" customHeight="1">
      <c r="A945" s="359"/>
      <c r="B945" s="359"/>
      <c r="C945" s="359"/>
      <c r="D945" s="359"/>
      <c r="E945" s="359"/>
      <c r="F945" s="359"/>
      <c r="G945" s="359"/>
      <c r="H945" s="359"/>
      <c r="I945" s="359"/>
      <c r="J945" s="359"/>
      <c r="K945" s="359"/>
      <c r="L945" s="359"/>
      <c r="M945" s="359"/>
      <c r="N945" s="359"/>
      <c r="O945" s="359"/>
      <c r="P945" s="359"/>
      <c r="Q945" s="359"/>
      <c r="R945" s="359"/>
      <c r="S945" s="359"/>
      <c r="T945" s="359"/>
      <c r="U945" s="359"/>
      <c r="V945" s="359"/>
      <c r="W945" s="359"/>
      <c r="X945" s="358"/>
      <c r="Y945" s="358"/>
      <c r="Z945" s="358"/>
      <c r="AA945" s="358"/>
      <c r="AB945" s="358"/>
      <c r="AC945" s="358"/>
      <c r="AD945" s="358"/>
      <c r="AE945" s="358"/>
      <c r="AF945" s="358"/>
      <c r="AG945" s="358"/>
      <c r="AH945" s="358"/>
      <c r="AI945" s="358"/>
      <c r="AJ945" s="358"/>
      <c r="AK945" s="358"/>
      <c r="AR945" s="327" t="s">
        <v>2596</v>
      </c>
      <c r="AS945" s="326" t="s">
        <v>1733</v>
      </c>
    </row>
    <row r="946" spans="1:45" ht="15" customHeight="1">
      <c r="A946" s="359"/>
      <c r="B946" s="359"/>
      <c r="C946" s="359"/>
      <c r="D946" s="359"/>
      <c r="E946" s="359"/>
      <c r="F946" s="359"/>
      <c r="G946" s="359"/>
      <c r="H946" s="359"/>
      <c r="I946" s="359"/>
      <c r="J946" s="359"/>
      <c r="K946" s="359"/>
      <c r="L946" s="359"/>
      <c r="M946" s="359"/>
      <c r="N946" s="359"/>
      <c r="O946" s="359"/>
      <c r="P946" s="359"/>
      <c r="Q946" s="359"/>
      <c r="R946" s="359"/>
      <c r="S946" s="359"/>
      <c r="T946" s="359"/>
      <c r="U946" s="359"/>
      <c r="V946" s="359"/>
      <c r="W946" s="359"/>
      <c r="X946" s="358"/>
      <c r="Y946" s="358"/>
      <c r="Z946" s="358"/>
      <c r="AA946" s="358"/>
      <c r="AB946" s="358"/>
      <c r="AC946" s="358"/>
      <c r="AD946" s="358"/>
      <c r="AE946" s="358"/>
      <c r="AF946" s="358"/>
      <c r="AG946" s="358"/>
      <c r="AH946" s="358"/>
      <c r="AI946" s="358"/>
      <c r="AJ946" s="358"/>
      <c r="AK946" s="358"/>
      <c r="AR946" s="327" t="s">
        <v>2597</v>
      </c>
      <c r="AS946" s="326" t="s">
        <v>1733</v>
      </c>
    </row>
    <row r="947" spans="1:45" ht="15" customHeight="1">
      <c r="A947" s="359"/>
      <c r="B947" s="359"/>
      <c r="C947" s="359"/>
      <c r="D947" s="359"/>
      <c r="E947" s="359"/>
      <c r="F947" s="359"/>
      <c r="G947" s="359"/>
      <c r="H947" s="359"/>
      <c r="I947" s="359"/>
      <c r="J947" s="359"/>
      <c r="K947" s="359"/>
      <c r="L947" s="359"/>
      <c r="M947" s="359"/>
      <c r="N947" s="359"/>
      <c r="O947" s="359"/>
      <c r="P947" s="359"/>
      <c r="Q947" s="359"/>
      <c r="R947" s="359"/>
      <c r="S947" s="359"/>
      <c r="T947" s="359"/>
      <c r="U947" s="359"/>
      <c r="V947" s="359"/>
      <c r="W947" s="359"/>
      <c r="X947" s="358"/>
      <c r="Y947" s="358"/>
      <c r="Z947" s="358"/>
      <c r="AA947" s="358"/>
      <c r="AB947" s="358"/>
      <c r="AC947" s="358"/>
      <c r="AD947" s="358"/>
      <c r="AE947" s="358"/>
      <c r="AF947" s="358"/>
      <c r="AG947" s="358"/>
      <c r="AH947" s="358"/>
      <c r="AI947" s="358"/>
      <c r="AJ947" s="358"/>
      <c r="AK947" s="358"/>
      <c r="AR947" s="327" t="s">
        <v>2598</v>
      </c>
      <c r="AS947" s="326" t="s">
        <v>1733</v>
      </c>
    </row>
    <row r="948" spans="1:45" ht="15" customHeight="1">
      <c r="A948" s="359"/>
      <c r="B948" s="359"/>
      <c r="C948" s="359"/>
      <c r="D948" s="359"/>
      <c r="E948" s="359"/>
      <c r="F948" s="359"/>
      <c r="G948" s="359"/>
      <c r="H948" s="359"/>
      <c r="I948" s="359"/>
      <c r="J948" s="359"/>
      <c r="K948" s="359"/>
      <c r="L948" s="359"/>
      <c r="M948" s="359"/>
      <c r="N948" s="359"/>
      <c r="O948" s="359"/>
      <c r="P948" s="359"/>
      <c r="Q948" s="359"/>
      <c r="R948" s="359"/>
      <c r="S948" s="359"/>
      <c r="T948" s="359"/>
      <c r="U948" s="359"/>
      <c r="V948" s="359"/>
      <c r="W948" s="359"/>
      <c r="X948" s="358"/>
      <c r="Y948" s="358"/>
      <c r="Z948" s="358"/>
      <c r="AA948" s="358"/>
      <c r="AB948" s="358"/>
      <c r="AC948" s="358"/>
      <c r="AD948" s="358"/>
      <c r="AE948" s="358"/>
      <c r="AF948" s="358"/>
      <c r="AG948" s="358"/>
      <c r="AH948" s="358"/>
      <c r="AI948" s="358"/>
      <c r="AJ948" s="358"/>
      <c r="AK948" s="358"/>
      <c r="AR948" s="327" t="s">
        <v>2599</v>
      </c>
      <c r="AS948" s="326" t="s">
        <v>1733</v>
      </c>
    </row>
    <row r="949" spans="1:45" ht="15" customHeight="1">
      <c r="A949" s="359"/>
      <c r="B949" s="359"/>
      <c r="C949" s="359"/>
      <c r="D949" s="359"/>
      <c r="E949" s="359"/>
      <c r="F949" s="359"/>
      <c r="G949" s="359"/>
      <c r="H949" s="359"/>
      <c r="I949" s="359"/>
      <c r="J949" s="359"/>
      <c r="K949" s="359"/>
      <c r="L949" s="359"/>
      <c r="M949" s="359"/>
      <c r="N949" s="359"/>
      <c r="O949" s="359"/>
      <c r="P949" s="359"/>
      <c r="Q949" s="359"/>
      <c r="R949" s="359"/>
      <c r="S949" s="359"/>
      <c r="T949" s="359"/>
      <c r="U949" s="359"/>
      <c r="V949" s="359"/>
      <c r="W949" s="359"/>
      <c r="X949" s="358"/>
      <c r="Y949" s="358"/>
      <c r="Z949" s="358"/>
      <c r="AA949" s="358"/>
      <c r="AB949" s="358"/>
      <c r="AC949" s="358"/>
      <c r="AD949" s="358"/>
      <c r="AE949" s="358"/>
      <c r="AF949" s="358"/>
      <c r="AG949" s="358"/>
      <c r="AH949" s="358"/>
      <c r="AI949" s="358"/>
      <c r="AJ949" s="358"/>
      <c r="AK949" s="358"/>
      <c r="AR949" s="327" t="s">
        <v>2600</v>
      </c>
      <c r="AS949" s="326" t="s">
        <v>1733</v>
      </c>
    </row>
    <row r="950" spans="1:45" ht="15" customHeight="1">
      <c r="A950" s="359"/>
      <c r="B950" s="359"/>
      <c r="C950" s="359"/>
      <c r="D950" s="359"/>
      <c r="E950" s="359"/>
      <c r="F950" s="359"/>
      <c r="G950" s="359"/>
      <c r="H950" s="359"/>
      <c r="I950" s="359"/>
      <c r="J950" s="359"/>
      <c r="K950" s="359"/>
      <c r="L950" s="359"/>
      <c r="M950" s="359"/>
      <c r="N950" s="359"/>
      <c r="O950" s="359"/>
      <c r="P950" s="359"/>
      <c r="Q950" s="359"/>
      <c r="R950" s="359"/>
      <c r="S950" s="359"/>
      <c r="T950" s="359"/>
      <c r="U950" s="359"/>
      <c r="V950" s="359"/>
      <c r="W950" s="359"/>
      <c r="X950" s="358"/>
      <c r="Y950" s="358"/>
      <c r="Z950" s="358"/>
      <c r="AA950" s="358"/>
      <c r="AB950" s="358"/>
      <c r="AC950" s="358"/>
      <c r="AD950" s="358"/>
      <c r="AE950" s="358"/>
      <c r="AF950" s="358"/>
      <c r="AG950" s="358"/>
      <c r="AH950" s="358"/>
      <c r="AI950" s="358"/>
      <c r="AJ950" s="358"/>
      <c r="AK950" s="358"/>
      <c r="AR950" s="327" t="s">
        <v>2601</v>
      </c>
      <c r="AS950" s="326" t="s">
        <v>1733</v>
      </c>
    </row>
    <row r="951" spans="1:45" ht="15" customHeight="1">
      <c r="A951" s="359"/>
      <c r="B951" s="359"/>
      <c r="C951" s="359"/>
      <c r="D951" s="359"/>
      <c r="E951" s="359"/>
      <c r="F951" s="359"/>
      <c r="G951" s="359"/>
      <c r="H951" s="359"/>
      <c r="I951" s="359"/>
      <c r="J951" s="359"/>
      <c r="K951" s="359"/>
      <c r="L951" s="359"/>
      <c r="M951" s="359"/>
      <c r="N951" s="359"/>
      <c r="O951" s="359"/>
      <c r="P951" s="359"/>
      <c r="Q951" s="359"/>
      <c r="R951" s="359"/>
      <c r="S951" s="359"/>
      <c r="T951" s="359"/>
      <c r="U951" s="359"/>
      <c r="V951" s="359"/>
      <c r="W951" s="359"/>
      <c r="X951" s="358"/>
      <c r="Y951" s="358"/>
      <c r="Z951" s="358"/>
      <c r="AA951" s="358"/>
      <c r="AB951" s="358"/>
      <c r="AC951" s="358"/>
      <c r="AD951" s="358"/>
      <c r="AE951" s="358"/>
      <c r="AF951" s="358"/>
      <c r="AG951" s="358"/>
      <c r="AH951" s="358"/>
      <c r="AI951" s="358"/>
      <c r="AJ951" s="358"/>
      <c r="AK951" s="358"/>
      <c r="AR951" s="327" t="s">
        <v>2602</v>
      </c>
      <c r="AS951" s="326" t="s">
        <v>1733</v>
      </c>
    </row>
    <row r="952" spans="1:45" ht="15" customHeight="1">
      <c r="A952" s="359"/>
      <c r="B952" s="359"/>
      <c r="C952" s="359"/>
      <c r="D952" s="359"/>
      <c r="E952" s="359"/>
      <c r="F952" s="359"/>
      <c r="G952" s="359"/>
      <c r="H952" s="359"/>
      <c r="I952" s="359"/>
      <c r="J952" s="359"/>
      <c r="K952" s="359"/>
      <c r="L952" s="359"/>
      <c r="M952" s="359"/>
      <c r="N952" s="359"/>
      <c r="O952" s="359"/>
      <c r="P952" s="359"/>
      <c r="Q952" s="359"/>
      <c r="R952" s="359"/>
      <c r="S952" s="359"/>
      <c r="T952" s="359"/>
      <c r="U952" s="359"/>
      <c r="V952" s="359"/>
      <c r="W952" s="359"/>
      <c r="X952" s="358"/>
      <c r="Y952" s="358"/>
      <c r="Z952" s="358"/>
      <c r="AA952" s="358"/>
      <c r="AB952" s="358"/>
      <c r="AC952" s="358"/>
      <c r="AD952" s="358"/>
      <c r="AE952" s="358"/>
      <c r="AF952" s="358"/>
      <c r="AG952" s="358"/>
      <c r="AH952" s="358"/>
      <c r="AI952" s="358"/>
      <c r="AJ952" s="358"/>
      <c r="AK952" s="358"/>
      <c r="AR952" s="327" t="s">
        <v>2603</v>
      </c>
      <c r="AS952" s="326" t="s">
        <v>1733</v>
      </c>
    </row>
    <row r="953" spans="1:45" ht="15" customHeight="1">
      <c r="A953" s="359"/>
      <c r="B953" s="359"/>
      <c r="C953" s="359"/>
      <c r="D953" s="359"/>
      <c r="E953" s="359"/>
      <c r="F953" s="359"/>
      <c r="G953" s="359"/>
      <c r="H953" s="359"/>
      <c r="I953" s="359"/>
      <c r="J953" s="359"/>
      <c r="K953" s="359"/>
      <c r="L953" s="359"/>
      <c r="M953" s="359"/>
      <c r="N953" s="359"/>
      <c r="O953" s="359"/>
      <c r="P953" s="359"/>
      <c r="Q953" s="359"/>
      <c r="R953" s="359"/>
      <c r="S953" s="359"/>
      <c r="T953" s="359"/>
      <c r="U953" s="359"/>
      <c r="V953" s="359"/>
      <c r="W953" s="359"/>
      <c r="X953" s="358"/>
      <c r="Y953" s="358"/>
      <c r="Z953" s="358"/>
      <c r="AA953" s="358"/>
      <c r="AB953" s="358"/>
      <c r="AC953" s="358"/>
      <c r="AD953" s="358"/>
      <c r="AE953" s="358"/>
      <c r="AF953" s="358"/>
      <c r="AG953" s="358"/>
      <c r="AH953" s="358"/>
      <c r="AI953" s="358"/>
      <c r="AJ953" s="358"/>
      <c r="AK953" s="358"/>
      <c r="AR953" s="327" t="s">
        <v>2604</v>
      </c>
      <c r="AS953" s="326" t="s">
        <v>1733</v>
      </c>
    </row>
    <row r="954" spans="1:45" ht="15" customHeight="1">
      <c r="A954" s="359"/>
      <c r="B954" s="359"/>
      <c r="C954" s="359"/>
      <c r="D954" s="359"/>
      <c r="E954" s="359"/>
      <c r="F954" s="359"/>
      <c r="G954" s="359"/>
      <c r="H954" s="359"/>
      <c r="I954" s="359"/>
      <c r="J954" s="359"/>
      <c r="K954" s="359"/>
      <c r="L954" s="359"/>
      <c r="M954" s="359"/>
      <c r="N954" s="359"/>
      <c r="O954" s="359"/>
      <c r="P954" s="359"/>
      <c r="Q954" s="359"/>
      <c r="R954" s="359"/>
      <c r="S954" s="359"/>
      <c r="T954" s="359"/>
      <c r="U954" s="359"/>
      <c r="V954" s="359"/>
      <c r="W954" s="359"/>
      <c r="X954" s="358"/>
      <c r="Y954" s="358"/>
      <c r="Z954" s="358"/>
      <c r="AA954" s="358"/>
      <c r="AB954" s="358"/>
      <c r="AC954" s="358"/>
      <c r="AD954" s="358"/>
      <c r="AE954" s="358"/>
      <c r="AF954" s="358"/>
      <c r="AG954" s="358"/>
      <c r="AH954" s="358"/>
      <c r="AI954" s="358"/>
      <c r="AJ954" s="358"/>
      <c r="AK954" s="358"/>
      <c r="AR954" s="327" t="s">
        <v>2605</v>
      </c>
      <c r="AS954" s="326" t="s">
        <v>1733</v>
      </c>
    </row>
    <row r="955" spans="1:45" ht="15" customHeight="1">
      <c r="A955" s="359"/>
      <c r="B955" s="359"/>
      <c r="C955" s="359"/>
      <c r="D955" s="359"/>
      <c r="E955" s="359"/>
      <c r="F955" s="359"/>
      <c r="G955" s="359"/>
      <c r="H955" s="359"/>
      <c r="I955" s="359"/>
      <c r="J955" s="359"/>
      <c r="K955" s="359"/>
      <c r="L955" s="359"/>
      <c r="M955" s="359"/>
      <c r="N955" s="359"/>
      <c r="O955" s="359"/>
      <c r="P955" s="359"/>
      <c r="Q955" s="359"/>
      <c r="R955" s="359"/>
      <c r="S955" s="359"/>
      <c r="T955" s="359"/>
      <c r="U955" s="359"/>
      <c r="V955" s="359"/>
      <c r="W955" s="359"/>
      <c r="X955" s="358"/>
      <c r="Y955" s="358"/>
      <c r="Z955" s="358"/>
      <c r="AA955" s="358"/>
      <c r="AB955" s="358"/>
      <c r="AC955" s="358"/>
      <c r="AD955" s="358"/>
      <c r="AE955" s="358"/>
      <c r="AF955" s="358"/>
      <c r="AG955" s="358"/>
      <c r="AH955" s="358"/>
      <c r="AI955" s="358"/>
      <c r="AJ955" s="358"/>
      <c r="AK955" s="358"/>
      <c r="AR955" s="327" t="s">
        <v>2606</v>
      </c>
      <c r="AS955" s="326" t="s">
        <v>1733</v>
      </c>
    </row>
    <row r="956" spans="1:45" ht="15" customHeight="1">
      <c r="A956" s="359"/>
      <c r="B956" s="359"/>
      <c r="C956" s="359"/>
      <c r="D956" s="359"/>
      <c r="E956" s="359"/>
      <c r="F956" s="359"/>
      <c r="G956" s="359"/>
      <c r="H956" s="359"/>
      <c r="I956" s="359"/>
      <c r="J956" s="359"/>
      <c r="K956" s="359"/>
      <c r="L956" s="359"/>
      <c r="M956" s="359"/>
      <c r="N956" s="359"/>
      <c r="O956" s="359"/>
      <c r="P956" s="359"/>
      <c r="Q956" s="359"/>
      <c r="R956" s="359"/>
      <c r="S956" s="359"/>
      <c r="T956" s="359"/>
      <c r="U956" s="359"/>
      <c r="V956" s="359"/>
      <c r="W956" s="359"/>
      <c r="X956" s="358"/>
      <c r="Y956" s="358"/>
      <c r="Z956" s="358"/>
      <c r="AA956" s="358"/>
      <c r="AB956" s="358"/>
      <c r="AC956" s="358"/>
      <c r="AD956" s="358"/>
      <c r="AE956" s="358"/>
      <c r="AF956" s="358"/>
      <c r="AG956" s="358"/>
      <c r="AH956" s="358"/>
      <c r="AI956" s="358"/>
      <c r="AJ956" s="358"/>
      <c r="AK956" s="358"/>
      <c r="AR956" s="327" t="s">
        <v>2607</v>
      </c>
      <c r="AS956" s="326" t="s">
        <v>1733</v>
      </c>
    </row>
    <row r="957" spans="1:45" ht="15" customHeight="1">
      <c r="A957" s="359"/>
      <c r="B957" s="359"/>
      <c r="C957" s="359"/>
      <c r="D957" s="359"/>
      <c r="E957" s="359"/>
      <c r="F957" s="359"/>
      <c r="G957" s="359"/>
      <c r="H957" s="359"/>
      <c r="I957" s="359"/>
      <c r="J957" s="359"/>
      <c r="K957" s="359"/>
      <c r="L957" s="359"/>
      <c r="M957" s="359"/>
      <c r="N957" s="359"/>
      <c r="O957" s="359"/>
      <c r="P957" s="359"/>
      <c r="Q957" s="359"/>
      <c r="R957" s="359"/>
      <c r="S957" s="359"/>
      <c r="T957" s="359"/>
      <c r="U957" s="359"/>
      <c r="V957" s="359"/>
      <c r="W957" s="359"/>
      <c r="X957" s="358"/>
      <c r="Y957" s="358"/>
      <c r="Z957" s="358"/>
      <c r="AA957" s="358"/>
      <c r="AB957" s="358"/>
      <c r="AC957" s="358"/>
      <c r="AD957" s="358"/>
      <c r="AE957" s="358"/>
      <c r="AF957" s="358"/>
      <c r="AG957" s="358"/>
      <c r="AH957" s="358"/>
      <c r="AI957" s="358"/>
      <c r="AJ957" s="358"/>
      <c r="AK957" s="358"/>
      <c r="AR957" s="327" t="s">
        <v>2608</v>
      </c>
      <c r="AS957" s="326" t="s">
        <v>1733</v>
      </c>
    </row>
    <row r="958" spans="1:45" ht="15" customHeight="1">
      <c r="A958" s="359"/>
      <c r="B958" s="359"/>
      <c r="C958" s="359"/>
      <c r="D958" s="359"/>
      <c r="E958" s="359"/>
      <c r="F958" s="359"/>
      <c r="G958" s="359"/>
      <c r="H958" s="359"/>
      <c r="I958" s="359"/>
      <c r="J958" s="359"/>
      <c r="K958" s="359"/>
      <c r="L958" s="359"/>
      <c r="M958" s="359"/>
      <c r="N958" s="359"/>
      <c r="O958" s="359"/>
      <c r="P958" s="359"/>
      <c r="Q958" s="359"/>
      <c r="R958" s="359"/>
      <c r="S958" s="359"/>
      <c r="T958" s="359"/>
      <c r="U958" s="359"/>
      <c r="V958" s="359"/>
      <c r="W958" s="359"/>
      <c r="X958" s="358"/>
      <c r="Y958" s="358"/>
      <c r="Z958" s="358"/>
      <c r="AA958" s="358"/>
      <c r="AB958" s="358"/>
      <c r="AC958" s="358"/>
      <c r="AD958" s="358"/>
      <c r="AE958" s="358"/>
      <c r="AF958" s="358"/>
      <c r="AG958" s="358"/>
      <c r="AH958" s="358"/>
      <c r="AI958" s="358"/>
      <c r="AJ958" s="358"/>
      <c r="AK958" s="358"/>
      <c r="AR958" s="327" t="s">
        <v>2609</v>
      </c>
      <c r="AS958" s="326" t="s">
        <v>1733</v>
      </c>
    </row>
    <row r="959" spans="1:45" ht="15" customHeight="1">
      <c r="A959" s="359"/>
      <c r="B959" s="359"/>
      <c r="C959" s="359"/>
      <c r="D959" s="359"/>
      <c r="E959" s="359"/>
      <c r="F959" s="359"/>
      <c r="G959" s="359"/>
      <c r="H959" s="359"/>
      <c r="I959" s="359"/>
      <c r="J959" s="359"/>
      <c r="K959" s="359"/>
      <c r="L959" s="359"/>
      <c r="M959" s="359"/>
      <c r="N959" s="359"/>
      <c r="O959" s="359"/>
      <c r="P959" s="359"/>
      <c r="Q959" s="359"/>
      <c r="R959" s="359"/>
      <c r="S959" s="359"/>
      <c r="T959" s="359"/>
      <c r="U959" s="359"/>
      <c r="V959" s="359"/>
      <c r="W959" s="359"/>
      <c r="X959" s="358"/>
      <c r="Y959" s="358"/>
      <c r="Z959" s="358"/>
      <c r="AA959" s="358"/>
      <c r="AB959" s="358"/>
      <c r="AC959" s="358"/>
      <c r="AD959" s="358"/>
      <c r="AE959" s="358"/>
      <c r="AF959" s="358"/>
      <c r="AG959" s="358"/>
      <c r="AH959" s="358"/>
      <c r="AI959" s="358"/>
      <c r="AJ959" s="358"/>
      <c r="AK959" s="358"/>
      <c r="AR959" s="327" t="s">
        <v>0</v>
      </c>
      <c r="AS959" s="326" t="s">
        <v>1733</v>
      </c>
    </row>
    <row r="960" spans="1:45" ht="15" customHeight="1">
      <c r="A960" s="359"/>
      <c r="B960" s="359"/>
      <c r="C960" s="359"/>
      <c r="D960" s="359"/>
      <c r="E960" s="359"/>
      <c r="F960" s="359"/>
      <c r="G960" s="359"/>
      <c r="H960" s="359"/>
      <c r="I960" s="359"/>
      <c r="J960" s="359"/>
      <c r="K960" s="359"/>
      <c r="L960" s="359"/>
      <c r="M960" s="359"/>
      <c r="N960" s="359"/>
      <c r="O960" s="359"/>
      <c r="P960" s="359"/>
      <c r="Q960" s="359"/>
      <c r="R960" s="359"/>
      <c r="S960" s="359"/>
      <c r="T960" s="359"/>
      <c r="U960" s="359"/>
      <c r="V960" s="359"/>
      <c r="W960" s="359"/>
      <c r="X960" s="358"/>
      <c r="Y960" s="358"/>
      <c r="Z960" s="358"/>
      <c r="AA960" s="358"/>
      <c r="AB960" s="358"/>
      <c r="AC960" s="358"/>
      <c r="AD960" s="358"/>
      <c r="AE960" s="358"/>
      <c r="AF960" s="358"/>
      <c r="AG960" s="358"/>
      <c r="AH960" s="358"/>
      <c r="AI960" s="358"/>
      <c r="AJ960" s="358"/>
      <c r="AK960" s="358"/>
      <c r="AR960" s="327" t="s">
        <v>1</v>
      </c>
      <c r="AS960" s="326" t="s">
        <v>1733</v>
      </c>
    </row>
    <row r="961" spans="1:45" ht="15" customHeight="1">
      <c r="A961" s="359"/>
      <c r="B961" s="359"/>
      <c r="C961" s="359"/>
      <c r="D961" s="359"/>
      <c r="E961" s="359"/>
      <c r="F961" s="359"/>
      <c r="G961" s="359"/>
      <c r="H961" s="359"/>
      <c r="I961" s="359"/>
      <c r="J961" s="359"/>
      <c r="K961" s="359"/>
      <c r="L961" s="359"/>
      <c r="M961" s="359"/>
      <c r="N961" s="359"/>
      <c r="O961" s="359"/>
      <c r="P961" s="359"/>
      <c r="Q961" s="359"/>
      <c r="R961" s="359"/>
      <c r="S961" s="359"/>
      <c r="T961" s="359"/>
      <c r="U961" s="359"/>
      <c r="V961" s="359"/>
      <c r="W961" s="359"/>
      <c r="X961" s="358"/>
      <c r="Y961" s="358"/>
      <c r="Z961" s="358"/>
      <c r="AA961" s="358"/>
      <c r="AB961" s="358"/>
      <c r="AC961" s="358"/>
      <c r="AD961" s="358"/>
      <c r="AE961" s="358"/>
      <c r="AF961" s="358"/>
      <c r="AG961" s="358"/>
      <c r="AH961" s="358"/>
      <c r="AI961" s="358"/>
      <c r="AJ961" s="358"/>
      <c r="AK961" s="358"/>
      <c r="AR961" s="327" t="s">
        <v>2</v>
      </c>
      <c r="AS961" s="326" t="s">
        <v>1733</v>
      </c>
    </row>
    <row r="962" spans="1:45" ht="15" customHeight="1">
      <c r="A962" s="359"/>
      <c r="B962" s="359"/>
      <c r="C962" s="359"/>
      <c r="D962" s="359"/>
      <c r="E962" s="359"/>
      <c r="F962" s="359"/>
      <c r="G962" s="359"/>
      <c r="H962" s="359"/>
      <c r="I962" s="359"/>
      <c r="J962" s="359"/>
      <c r="K962" s="359"/>
      <c r="L962" s="359"/>
      <c r="M962" s="359"/>
      <c r="N962" s="359"/>
      <c r="O962" s="359"/>
      <c r="P962" s="359"/>
      <c r="Q962" s="359"/>
      <c r="R962" s="359"/>
      <c r="S962" s="359"/>
      <c r="T962" s="359"/>
      <c r="U962" s="359"/>
      <c r="V962" s="359"/>
      <c r="W962" s="359"/>
      <c r="X962" s="358"/>
      <c r="Y962" s="358"/>
      <c r="Z962" s="358"/>
      <c r="AA962" s="358"/>
      <c r="AB962" s="358"/>
      <c r="AC962" s="358"/>
      <c r="AD962" s="358"/>
      <c r="AE962" s="358"/>
      <c r="AF962" s="358"/>
      <c r="AG962" s="358"/>
      <c r="AH962" s="358"/>
      <c r="AI962" s="358"/>
      <c r="AJ962" s="358"/>
      <c r="AK962" s="358"/>
      <c r="AR962" s="327" t="s">
        <v>3</v>
      </c>
      <c r="AS962" s="326" t="s">
        <v>1733</v>
      </c>
    </row>
    <row r="963" spans="1:45" ht="15" customHeight="1">
      <c r="A963" s="359"/>
      <c r="B963" s="359"/>
      <c r="C963" s="359"/>
      <c r="D963" s="359"/>
      <c r="E963" s="359"/>
      <c r="F963" s="359"/>
      <c r="G963" s="359"/>
      <c r="H963" s="359"/>
      <c r="I963" s="359"/>
      <c r="J963" s="359"/>
      <c r="K963" s="359"/>
      <c r="L963" s="359"/>
      <c r="M963" s="359"/>
      <c r="N963" s="359"/>
      <c r="O963" s="359"/>
      <c r="P963" s="359"/>
      <c r="Q963" s="359"/>
      <c r="R963" s="359"/>
      <c r="S963" s="359"/>
      <c r="T963" s="359"/>
      <c r="U963" s="359"/>
      <c r="V963" s="359"/>
      <c r="W963" s="359"/>
      <c r="X963" s="358"/>
      <c r="Y963" s="358"/>
      <c r="Z963" s="358"/>
      <c r="AA963" s="358"/>
      <c r="AB963" s="358"/>
      <c r="AC963" s="358"/>
      <c r="AD963" s="358"/>
      <c r="AE963" s="358"/>
      <c r="AF963" s="358"/>
      <c r="AG963" s="358"/>
      <c r="AH963" s="358"/>
      <c r="AI963" s="358"/>
      <c r="AJ963" s="358"/>
      <c r="AK963" s="358"/>
      <c r="AR963" s="327" t="s">
        <v>4</v>
      </c>
      <c r="AS963" s="326" t="s">
        <v>1733</v>
      </c>
    </row>
    <row r="964" spans="1:45" ht="15" customHeight="1">
      <c r="A964" s="359"/>
      <c r="B964" s="359"/>
      <c r="C964" s="359"/>
      <c r="D964" s="359"/>
      <c r="E964" s="359"/>
      <c r="F964" s="359"/>
      <c r="G964" s="359"/>
      <c r="H964" s="359"/>
      <c r="I964" s="359"/>
      <c r="J964" s="359"/>
      <c r="K964" s="359"/>
      <c r="L964" s="359"/>
      <c r="M964" s="359"/>
      <c r="N964" s="359"/>
      <c r="O964" s="359"/>
      <c r="P964" s="359"/>
      <c r="Q964" s="359"/>
      <c r="R964" s="359"/>
      <c r="S964" s="359"/>
      <c r="T964" s="359"/>
      <c r="U964" s="359"/>
      <c r="V964" s="359"/>
      <c r="W964" s="359"/>
      <c r="X964" s="358"/>
      <c r="Y964" s="358"/>
      <c r="Z964" s="358"/>
      <c r="AA964" s="358"/>
      <c r="AB964" s="358"/>
      <c r="AC964" s="358"/>
      <c r="AD964" s="358"/>
      <c r="AE964" s="358"/>
      <c r="AF964" s="358"/>
      <c r="AG964" s="358"/>
      <c r="AH964" s="358"/>
      <c r="AI964" s="358"/>
      <c r="AJ964" s="358"/>
      <c r="AK964" s="358"/>
      <c r="AR964" s="327" t="s">
        <v>5</v>
      </c>
      <c r="AS964" s="326" t="s">
        <v>1733</v>
      </c>
    </row>
    <row r="965" spans="1:45" ht="15" customHeight="1">
      <c r="A965" s="359"/>
      <c r="B965" s="359"/>
      <c r="C965" s="359"/>
      <c r="D965" s="359"/>
      <c r="E965" s="359"/>
      <c r="F965" s="359"/>
      <c r="G965" s="359"/>
      <c r="H965" s="359"/>
      <c r="I965" s="359"/>
      <c r="J965" s="359"/>
      <c r="K965" s="359"/>
      <c r="L965" s="359"/>
      <c r="M965" s="359"/>
      <c r="N965" s="359"/>
      <c r="O965" s="359"/>
      <c r="P965" s="359"/>
      <c r="Q965" s="359"/>
      <c r="R965" s="359"/>
      <c r="S965" s="359"/>
      <c r="T965" s="359"/>
      <c r="U965" s="359"/>
      <c r="V965" s="359"/>
      <c r="W965" s="359"/>
      <c r="X965" s="358"/>
      <c r="Y965" s="358"/>
      <c r="Z965" s="358"/>
      <c r="AA965" s="358"/>
      <c r="AB965" s="358"/>
      <c r="AC965" s="358"/>
      <c r="AD965" s="358"/>
      <c r="AE965" s="358"/>
      <c r="AF965" s="358"/>
      <c r="AG965" s="358"/>
      <c r="AH965" s="358"/>
      <c r="AI965" s="358"/>
      <c r="AJ965" s="358"/>
      <c r="AK965" s="358"/>
      <c r="AR965" s="327" t="s">
        <v>6</v>
      </c>
      <c r="AS965" s="326" t="s">
        <v>1733</v>
      </c>
    </row>
    <row r="966" spans="1:45" ht="15" customHeight="1">
      <c r="A966" s="359"/>
      <c r="B966" s="359"/>
      <c r="C966" s="359"/>
      <c r="D966" s="359"/>
      <c r="E966" s="359"/>
      <c r="F966" s="359"/>
      <c r="G966" s="359"/>
      <c r="H966" s="359"/>
      <c r="I966" s="359"/>
      <c r="J966" s="359"/>
      <c r="K966" s="359"/>
      <c r="L966" s="359"/>
      <c r="M966" s="359"/>
      <c r="N966" s="359"/>
      <c r="O966" s="359"/>
      <c r="P966" s="359"/>
      <c r="Q966" s="359"/>
      <c r="R966" s="359"/>
      <c r="S966" s="359"/>
      <c r="T966" s="359"/>
      <c r="U966" s="359"/>
      <c r="V966" s="359"/>
      <c r="W966" s="359"/>
      <c r="X966" s="358"/>
      <c r="Y966" s="358"/>
      <c r="Z966" s="358"/>
      <c r="AA966" s="358"/>
      <c r="AB966" s="358"/>
      <c r="AC966" s="358"/>
      <c r="AD966" s="358"/>
      <c r="AE966" s="358"/>
      <c r="AF966" s="358"/>
      <c r="AG966" s="358"/>
      <c r="AH966" s="358"/>
      <c r="AI966" s="358"/>
      <c r="AJ966" s="358"/>
      <c r="AK966" s="358"/>
      <c r="AR966" s="327" t="s">
        <v>7</v>
      </c>
      <c r="AS966" s="326" t="s">
        <v>1733</v>
      </c>
    </row>
    <row r="967" spans="1:45" ht="15" customHeight="1">
      <c r="A967" s="359"/>
      <c r="B967" s="359"/>
      <c r="C967" s="359"/>
      <c r="D967" s="359"/>
      <c r="E967" s="359"/>
      <c r="F967" s="359"/>
      <c r="G967" s="359"/>
      <c r="H967" s="359"/>
      <c r="I967" s="359"/>
      <c r="J967" s="359"/>
      <c r="K967" s="359"/>
      <c r="L967" s="359"/>
      <c r="M967" s="359"/>
      <c r="N967" s="359"/>
      <c r="O967" s="359"/>
      <c r="P967" s="359"/>
      <c r="Q967" s="359"/>
      <c r="R967" s="359"/>
      <c r="S967" s="359"/>
      <c r="T967" s="359"/>
      <c r="U967" s="359"/>
      <c r="V967" s="359"/>
      <c r="W967" s="359"/>
      <c r="X967" s="358"/>
      <c r="Y967" s="358"/>
      <c r="Z967" s="358"/>
      <c r="AA967" s="358"/>
      <c r="AB967" s="358"/>
      <c r="AC967" s="358"/>
      <c r="AD967" s="358"/>
      <c r="AE967" s="358"/>
      <c r="AF967" s="358"/>
      <c r="AG967" s="358"/>
      <c r="AH967" s="358"/>
      <c r="AI967" s="358"/>
      <c r="AJ967" s="358"/>
      <c r="AK967" s="358"/>
      <c r="AR967" s="327" t="s">
        <v>8</v>
      </c>
      <c r="AS967" s="326" t="s">
        <v>1733</v>
      </c>
    </row>
    <row r="968" spans="1:45" ht="15" customHeight="1">
      <c r="A968" s="359"/>
      <c r="B968" s="359"/>
      <c r="C968" s="359"/>
      <c r="D968" s="359"/>
      <c r="E968" s="359"/>
      <c r="F968" s="359"/>
      <c r="G968" s="359"/>
      <c r="H968" s="359"/>
      <c r="I968" s="359"/>
      <c r="J968" s="359"/>
      <c r="K968" s="359"/>
      <c r="L968" s="359"/>
      <c r="M968" s="359"/>
      <c r="N968" s="359"/>
      <c r="O968" s="359"/>
      <c r="P968" s="359"/>
      <c r="Q968" s="359"/>
      <c r="R968" s="359"/>
      <c r="S968" s="359"/>
      <c r="T968" s="359"/>
      <c r="U968" s="359"/>
      <c r="V968" s="359"/>
      <c r="W968" s="359"/>
      <c r="X968" s="358"/>
      <c r="Y968" s="358"/>
      <c r="Z968" s="358"/>
      <c r="AA968" s="358"/>
      <c r="AB968" s="358"/>
      <c r="AC968" s="358"/>
      <c r="AD968" s="358"/>
      <c r="AE968" s="358"/>
      <c r="AF968" s="358"/>
      <c r="AG968" s="358"/>
      <c r="AH968" s="358"/>
      <c r="AI968" s="358"/>
      <c r="AJ968" s="358"/>
      <c r="AK968" s="358"/>
      <c r="AR968" s="327" t="s">
        <v>9</v>
      </c>
      <c r="AS968" s="326" t="s">
        <v>1733</v>
      </c>
    </row>
    <row r="969" spans="1:45" ht="15" customHeight="1">
      <c r="A969" s="359"/>
      <c r="B969" s="359"/>
      <c r="C969" s="359"/>
      <c r="D969" s="359"/>
      <c r="E969" s="359"/>
      <c r="F969" s="359"/>
      <c r="G969" s="359"/>
      <c r="H969" s="359"/>
      <c r="I969" s="359"/>
      <c r="J969" s="359"/>
      <c r="K969" s="359"/>
      <c r="L969" s="359"/>
      <c r="M969" s="359"/>
      <c r="N969" s="359"/>
      <c r="O969" s="359"/>
      <c r="P969" s="359"/>
      <c r="Q969" s="359"/>
      <c r="R969" s="359"/>
      <c r="S969" s="359"/>
      <c r="T969" s="359"/>
      <c r="U969" s="359"/>
      <c r="V969" s="359"/>
      <c r="W969" s="359"/>
      <c r="X969" s="358"/>
      <c r="Y969" s="358"/>
      <c r="Z969" s="358"/>
      <c r="AA969" s="358"/>
      <c r="AB969" s="358"/>
      <c r="AC969" s="358"/>
      <c r="AD969" s="358"/>
      <c r="AE969" s="358"/>
      <c r="AF969" s="358"/>
      <c r="AG969" s="358"/>
      <c r="AH969" s="358"/>
      <c r="AI969" s="358"/>
      <c r="AJ969" s="358"/>
      <c r="AK969" s="358"/>
      <c r="AR969" s="327" t="s">
        <v>10</v>
      </c>
      <c r="AS969" s="326" t="s">
        <v>1733</v>
      </c>
    </row>
    <row r="970" spans="1:45" ht="15" customHeight="1">
      <c r="A970" s="359"/>
      <c r="B970" s="359"/>
      <c r="C970" s="359"/>
      <c r="D970" s="359"/>
      <c r="E970" s="359"/>
      <c r="F970" s="359"/>
      <c r="G970" s="359"/>
      <c r="H970" s="359"/>
      <c r="I970" s="359"/>
      <c r="J970" s="359"/>
      <c r="K970" s="359"/>
      <c r="L970" s="359"/>
      <c r="M970" s="359"/>
      <c r="N970" s="359"/>
      <c r="O970" s="359"/>
      <c r="P970" s="359"/>
      <c r="Q970" s="359"/>
      <c r="R970" s="359"/>
      <c r="S970" s="359"/>
      <c r="T970" s="359"/>
      <c r="U970" s="359"/>
      <c r="V970" s="359"/>
      <c r="W970" s="359"/>
      <c r="X970" s="358"/>
      <c r="Y970" s="358"/>
      <c r="Z970" s="358"/>
      <c r="AA970" s="358"/>
      <c r="AB970" s="358"/>
      <c r="AC970" s="358"/>
      <c r="AD970" s="358"/>
      <c r="AE970" s="358"/>
      <c r="AF970" s="358"/>
      <c r="AG970" s="358"/>
      <c r="AH970" s="358"/>
      <c r="AI970" s="358"/>
      <c r="AJ970" s="358"/>
      <c r="AK970" s="358"/>
      <c r="AR970" s="327" t="s">
        <v>11</v>
      </c>
      <c r="AS970" s="326" t="s">
        <v>1739</v>
      </c>
    </row>
    <row r="971" spans="1:45" ht="15" customHeight="1">
      <c r="A971" s="359"/>
      <c r="B971" s="359"/>
      <c r="C971" s="359"/>
      <c r="D971" s="359"/>
      <c r="E971" s="359"/>
      <c r="F971" s="359"/>
      <c r="G971" s="359"/>
      <c r="H971" s="359"/>
      <c r="I971" s="359"/>
      <c r="J971" s="359"/>
      <c r="K971" s="359"/>
      <c r="L971" s="359"/>
      <c r="M971" s="359"/>
      <c r="N971" s="359"/>
      <c r="O971" s="359"/>
      <c r="P971" s="359"/>
      <c r="Q971" s="359"/>
      <c r="R971" s="359"/>
      <c r="S971" s="359"/>
      <c r="T971" s="359"/>
      <c r="U971" s="359"/>
      <c r="V971" s="359"/>
      <c r="W971" s="359"/>
      <c r="X971" s="358"/>
      <c r="Y971" s="358"/>
      <c r="Z971" s="358"/>
      <c r="AA971" s="358"/>
      <c r="AB971" s="358"/>
      <c r="AC971" s="358"/>
      <c r="AD971" s="358"/>
      <c r="AE971" s="358"/>
      <c r="AF971" s="358"/>
      <c r="AG971" s="358"/>
      <c r="AH971" s="358"/>
      <c r="AI971" s="358"/>
      <c r="AJ971" s="358"/>
      <c r="AK971" s="358"/>
      <c r="AR971" s="327" t="s">
        <v>12</v>
      </c>
      <c r="AS971" s="326" t="s">
        <v>1733</v>
      </c>
    </row>
    <row r="972" spans="1:45" ht="15" customHeight="1">
      <c r="A972" s="359"/>
      <c r="B972" s="359"/>
      <c r="C972" s="359"/>
      <c r="D972" s="359"/>
      <c r="E972" s="359"/>
      <c r="F972" s="359"/>
      <c r="G972" s="359"/>
      <c r="H972" s="359"/>
      <c r="I972" s="359"/>
      <c r="J972" s="359"/>
      <c r="K972" s="359"/>
      <c r="L972" s="359"/>
      <c r="M972" s="359"/>
      <c r="N972" s="359"/>
      <c r="O972" s="359"/>
      <c r="P972" s="359"/>
      <c r="Q972" s="359"/>
      <c r="R972" s="359"/>
      <c r="S972" s="359"/>
      <c r="T972" s="359"/>
      <c r="U972" s="359"/>
      <c r="V972" s="359"/>
      <c r="W972" s="359"/>
      <c r="X972" s="358"/>
      <c r="Y972" s="358"/>
      <c r="Z972" s="358"/>
      <c r="AA972" s="358"/>
      <c r="AB972" s="358"/>
      <c r="AC972" s="358"/>
      <c r="AD972" s="358"/>
      <c r="AE972" s="358"/>
      <c r="AF972" s="358"/>
      <c r="AG972" s="358"/>
      <c r="AH972" s="358"/>
      <c r="AI972" s="358"/>
      <c r="AJ972" s="358"/>
      <c r="AK972" s="358"/>
      <c r="AR972" s="327" t="s">
        <v>13</v>
      </c>
      <c r="AS972" s="326" t="s">
        <v>1733</v>
      </c>
    </row>
    <row r="973" spans="1:45" ht="15" customHeight="1">
      <c r="A973" s="359"/>
      <c r="B973" s="359"/>
      <c r="C973" s="359"/>
      <c r="D973" s="359"/>
      <c r="E973" s="359"/>
      <c r="F973" s="359"/>
      <c r="G973" s="359"/>
      <c r="H973" s="359"/>
      <c r="I973" s="359"/>
      <c r="J973" s="359"/>
      <c r="K973" s="359"/>
      <c r="L973" s="359"/>
      <c r="M973" s="359"/>
      <c r="N973" s="359"/>
      <c r="O973" s="359"/>
      <c r="P973" s="359"/>
      <c r="Q973" s="359"/>
      <c r="R973" s="359"/>
      <c r="S973" s="359"/>
      <c r="T973" s="359"/>
      <c r="U973" s="359"/>
      <c r="V973" s="359"/>
      <c r="W973" s="359"/>
      <c r="X973" s="358"/>
      <c r="Y973" s="358"/>
      <c r="Z973" s="358"/>
      <c r="AA973" s="358"/>
      <c r="AB973" s="358"/>
      <c r="AC973" s="358"/>
      <c r="AD973" s="358"/>
      <c r="AE973" s="358"/>
      <c r="AF973" s="358"/>
      <c r="AG973" s="358"/>
      <c r="AH973" s="358"/>
      <c r="AI973" s="358"/>
      <c r="AJ973" s="358"/>
      <c r="AK973" s="358"/>
      <c r="AR973" s="327" t="s">
        <v>14</v>
      </c>
      <c r="AS973" s="326" t="s">
        <v>1733</v>
      </c>
    </row>
    <row r="974" spans="1:45" ht="15" customHeight="1">
      <c r="A974" s="359"/>
      <c r="B974" s="359"/>
      <c r="C974" s="359"/>
      <c r="D974" s="359"/>
      <c r="E974" s="359"/>
      <c r="F974" s="359"/>
      <c r="G974" s="359"/>
      <c r="H974" s="359"/>
      <c r="I974" s="359"/>
      <c r="J974" s="359"/>
      <c r="K974" s="359"/>
      <c r="L974" s="359"/>
      <c r="M974" s="359"/>
      <c r="N974" s="359"/>
      <c r="O974" s="359"/>
      <c r="P974" s="359"/>
      <c r="Q974" s="359"/>
      <c r="R974" s="359"/>
      <c r="S974" s="359"/>
      <c r="T974" s="359"/>
      <c r="U974" s="359"/>
      <c r="V974" s="359"/>
      <c r="W974" s="359"/>
      <c r="X974" s="358"/>
      <c r="Y974" s="358"/>
      <c r="Z974" s="358"/>
      <c r="AA974" s="358"/>
      <c r="AB974" s="358"/>
      <c r="AC974" s="358"/>
      <c r="AD974" s="358"/>
      <c r="AE974" s="358"/>
      <c r="AF974" s="358"/>
      <c r="AG974" s="358"/>
      <c r="AH974" s="358"/>
      <c r="AI974" s="358"/>
      <c r="AJ974" s="358"/>
      <c r="AK974" s="358"/>
      <c r="AR974" s="327" t="s">
        <v>15</v>
      </c>
      <c r="AS974" s="326" t="s">
        <v>1733</v>
      </c>
    </row>
    <row r="975" spans="1:45" ht="15" customHeight="1">
      <c r="A975" s="359"/>
      <c r="B975" s="359"/>
      <c r="C975" s="359"/>
      <c r="D975" s="359"/>
      <c r="E975" s="359"/>
      <c r="F975" s="359"/>
      <c r="G975" s="359"/>
      <c r="H975" s="359"/>
      <c r="I975" s="359"/>
      <c r="J975" s="359"/>
      <c r="K975" s="359"/>
      <c r="L975" s="359"/>
      <c r="M975" s="359"/>
      <c r="N975" s="359"/>
      <c r="O975" s="359"/>
      <c r="P975" s="359"/>
      <c r="Q975" s="359"/>
      <c r="R975" s="359"/>
      <c r="S975" s="359"/>
      <c r="T975" s="359"/>
      <c r="U975" s="359"/>
      <c r="V975" s="359"/>
      <c r="W975" s="359"/>
      <c r="X975" s="358"/>
      <c r="Y975" s="358"/>
      <c r="Z975" s="358"/>
      <c r="AA975" s="358"/>
      <c r="AB975" s="358"/>
      <c r="AC975" s="358"/>
      <c r="AD975" s="358"/>
      <c r="AE975" s="358"/>
      <c r="AF975" s="358"/>
      <c r="AG975" s="358"/>
      <c r="AH975" s="358"/>
      <c r="AI975" s="358"/>
      <c r="AJ975" s="358"/>
      <c r="AK975" s="358"/>
      <c r="AR975" s="327" t="s">
        <v>16</v>
      </c>
      <c r="AS975" s="326" t="s">
        <v>1733</v>
      </c>
    </row>
    <row r="976" spans="1:45" ht="15" customHeight="1">
      <c r="A976" s="359"/>
      <c r="B976" s="359"/>
      <c r="C976" s="359"/>
      <c r="D976" s="359"/>
      <c r="E976" s="359"/>
      <c r="F976" s="359"/>
      <c r="G976" s="359"/>
      <c r="H976" s="359"/>
      <c r="I976" s="359"/>
      <c r="J976" s="359"/>
      <c r="K976" s="359"/>
      <c r="L976" s="359"/>
      <c r="M976" s="359"/>
      <c r="N976" s="359"/>
      <c r="O976" s="359"/>
      <c r="P976" s="359"/>
      <c r="Q976" s="359"/>
      <c r="R976" s="359"/>
      <c r="S976" s="359"/>
      <c r="T976" s="359"/>
      <c r="U976" s="359"/>
      <c r="V976" s="359"/>
      <c r="W976" s="359"/>
      <c r="X976" s="358"/>
      <c r="Y976" s="358"/>
      <c r="Z976" s="358"/>
      <c r="AA976" s="358"/>
      <c r="AB976" s="358"/>
      <c r="AC976" s="358"/>
      <c r="AD976" s="358"/>
      <c r="AE976" s="358"/>
      <c r="AF976" s="358"/>
      <c r="AG976" s="358"/>
      <c r="AH976" s="358"/>
      <c r="AI976" s="358"/>
      <c r="AJ976" s="358"/>
      <c r="AK976" s="358"/>
      <c r="AR976" s="327" t="s">
        <v>17</v>
      </c>
      <c r="AS976" s="326" t="s">
        <v>1733</v>
      </c>
    </row>
    <row r="977" spans="1:45" ht="15" customHeight="1">
      <c r="A977" s="359"/>
      <c r="B977" s="359"/>
      <c r="C977" s="359"/>
      <c r="D977" s="359"/>
      <c r="E977" s="359"/>
      <c r="F977" s="359"/>
      <c r="G977" s="359"/>
      <c r="H977" s="359"/>
      <c r="I977" s="359"/>
      <c r="J977" s="359"/>
      <c r="K977" s="359"/>
      <c r="L977" s="359"/>
      <c r="M977" s="359"/>
      <c r="N977" s="359"/>
      <c r="O977" s="359"/>
      <c r="P977" s="359"/>
      <c r="Q977" s="359"/>
      <c r="R977" s="359"/>
      <c r="S977" s="359"/>
      <c r="T977" s="359"/>
      <c r="U977" s="359"/>
      <c r="V977" s="359"/>
      <c r="W977" s="359"/>
      <c r="X977" s="358"/>
      <c r="Y977" s="358"/>
      <c r="Z977" s="358"/>
      <c r="AA977" s="358"/>
      <c r="AB977" s="358"/>
      <c r="AC977" s="358"/>
      <c r="AD977" s="358"/>
      <c r="AE977" s="358"/>
      <c r="AF977" s="358"/>
      <c r="AG977" s="358"/>
      <c r="AH977" s="358"/>
      <c r="AI977" s="358"/>
      <c r="AJ977" s="358"/>
      <c r="AK977" s="358"/>
      <c r="AR977" s="327" t="s">
        <v>18</v>
      </c>
      <c r="AS977" s="326" t="s">
        <v>1733</v>
      </c>
    </row>
    <row r="978" spans="1:45" ht="15" customHeight="1">
      <c r="A978" s="359"/>
      <c r="B978" s="359"/>
      <c r="C978" s="359"/>
      <c r="D978" s="359"/>
      <c r="E978" s="359"/>
      <c r="F978" s="359"/>
      <c r="G978" s="359"/>
      <c r="H978" s="359"/>
      <c r="I978" s="359"/>
      <c r="J978" s="359"/>
      <c r="K978" s="359"/>
      <c r="L978" s="359"/>
      <c r="M978" s="359"/>
      <c r="N978" s="359"/>
      <c r="O978" s="359"/>
      <c r="P978" s="359"/>
      <c r="Q978" s="359"/>
      <c r="R978" s="359"/>
      <c r="S978" s="359"/>
      <c r="T978" s="359"/>
      <c r="U978" s="359"/>
      <c r="V978" s="359"/>
      <c r="W978" s="359"/>
      <c r="X978" s="358"/>
      <c r="Y978" s="358"/>
      <c r="Z978" s="358"/>
      <c r="AA978" s="358"/>
      <c r="AB978" s="358"/>
      <c r="AC978" s="358"/>
      <c r="AD978" s="358"/>
      <c r="AE978" s="358"/>
      <c r="AF978" s="358"/>
      <c r="AG978" s="358"/>
      <c r="AH978" s="358"/>
      <c r="AI978" s="358"/>
      <c r="AJ978" s="358"/>
      <c r="AK978" s="358"/>
      <c r="AR978" s="327" t="s">
        <v>19</v>
      </c>
      <c r="AS978" s="326" t="s">
        <v>1733</v>
      </c>
    </row>
    <row r="979" spans="1:45" ht="15" customHeight="1">
      <c r="A979" s="359"/>
      <c r="B979" s="359"/>
      <c r="C979" s="359"/>
      <c r="D979" s="359"/>
      <c r="E979" s="359"/>
      <c r="F979" s="359"/>
      <c r="G979" s="359"/>
      <c r="H979" s="359"/>
      <c r="I979" s="359"/>
      <c r="J979" s="359"/>
      <c r="K979" s="359"/>
      <c r="L979" s="359"/>
      <c r="M979" s="359"/>
      <c r="N979" s="359"/>
      <c r="O979" s="359"/>
      <c r="P979" s="359"/>
      <c r="Q979" s="359"/>
      <c r="R979" s="359"/>
      <c r="S979" s="359"/>
      <c r="T979" s="359"/>
      <c r="U979" s="359"/>
      <c r="V979" s="359"/>
      <c r="W979" s="359"/>
      <c r="X979" s="358"/>
      <c r="Y979" s="358"/>
      <c r="Z979" s="358"/>
      <c r="AA979" s="358"/>
      <c r="AB979" s="358"/>
      <c r="AC979" s="358"/>
      <c r="AD979" s="358"/>
      <c r="AE979" s="358"/>
      <c r="AF979" s="358"/>
      <c r="AG979" s="358"/>
      <c r="AH979" s="358"/>
      <c r="AI979" s="358"/>
      <c r="AJ979" s="358"/>
      <c r="AK979" s="358"/>
      <c r="AR979" s="327" t="s">
        <v>20</v>
      </c>
      <c r="AS979" s="326" t="s">
        <v>1733</v>
      </c>
    </row>
    <row r="980" spans="1:45" ht="15" customHeight="1">
      <c r="A980" s="359"/>
      <c r="B980" s="359"/>
      <c r="C980" s="359"/>
      <c r="D980" s="359"/>
      <c r="E980" s="359"/>
      <c r="F980" s="359"/>
      <c r="G980" s="359"/>
      <c r="H980" s="359"/>
      <c r="I980" s="359"/>
      <c r="J980" s="359"/>
      <c r="K980" s="359"/>
      <c r="L980" s="359"/>
      <c r="M980" s="359"/>
      <c r="N980" s="359"/>
      <c r="O980" s="359"/>
      <c r="P980" s="359"/>
      <c r="Q980" s="359"/>
      <c r="R980" s="359"/>
      <c r="S980" s="359"/>
      <c r="T980" s="359"/>
      <c r="U980" s="359"/>
      <c r="V980" s="359"/>
      <c r="W980" s="359"/>
      <c r="X980" s="358"/>
      <c r="Y980" s="358"/>
      <c r="Z980" s="358"/>
      <c r="AA980" s="358"/>
      <c r="AB980" s="358"/>
      <c r="AC980" s="358"/>
      <c r="AD980" s="358"/>
      <c r="AE980" s="358"/>
      <c r="AF980" s="358"/>
      <c r="AG980" s="358"/>
      <c r="AH980" s="358"/>
      <c r="AI980" s="358"/>
      <c r="AJ980" s="358"/>
      <c r="AK980" s="358"/>
      <c r="AR980" s="327" t="s">
        <v>21</v>
      </c>
      <c r="AS980" s="326" t="s">
        <v>1733</v>
      </c>
    </row>
    <row r="981" spans="1:45" ht="15" customHeight="1">
      <c r="A981" s="359"/>
      <c r="B981" s="359"/>
      <c r="C981" s="359"/>
      <c r="D981" s="359"/>
      <c r="E981" s="359"/>
      <c r="F981" s="359"/>
      <c r="G981" s="359"/>
      <c r="H981" s="359"/>
      <c r="I981" s="359"/>
      <c r="J981" s="359"/>
      <c r="K981" s="359"/>
      <c r="L981" s="359"/>
      <c r="M981" s="359"/>
      <c r="N981" s="359"/>
      <c r="O981" s="359"/>
      <c r="P981" s="359"/>
      <c r="Q981" s="359"/>
      <c r="R981" s="359"/>
      <c r="S981" s="359"/>
      <c r="T981" s="359"/>
      <c r="U981" s="359"/>
      <c r="V981" s="359"/>
      <c r="W981" s="359"/>
      <c r="X981" s="358"/>
      <c r="Y981" s="358"/>
      <c r="Z981" s="358"/>
      <c r="AA981" s="358"/>
      <c r="AB981" s="358"/>
      <c r="AC981" s="358"/>
      <c r="AD981" s="358"/>
      <c r="AE981" s="358"/>
      <c r="AF981" s="358"/>
      <c r="AG981" s="358"/>
      <c r="AH981" s="358"/>
      <c r="AI981" s="358"/>
      <c r="AJ981" s="358"/>
      <c r="AK981" s="358"/>
      <c r="AR981" s="327" t="s">
        <v>22</v>
      </c>
      <c r="AS981" s="326" t="s">
        <v>1733</v>
      </c>
    </row>
    <row r="982" spans="1:45" ht="15" customHeight="1">
      <c r="A982" s="359"/>
      <c r="B982" s="359"/>
      <c r="C982" s="359"/>
      <c r="D982" s="359"/>
      <c r="E982" s="359"/>
      <c r="F982" s="359"/>
      <c r="G982" s="359"/>
      <c r="H982" s="359"/>
      <c r="I982" s="359"/>
      <c r="J982" s="359"/>
      <c r="K982" s="359"/>
      <c r="L982" s="359"/>
      <c r="M982" s="359"/>
      <c r="N982" s="359"/>
      <c r="O982" s="359"/>
      <c r="P982" s="359"/>
      <c r="Q982" s="359"/>
      <c r="R982" s="359"/>
      <c r="S982" s="359"/>
      <c r="T982" s="359"/>
      <c r="U982" s="359"/>
      <c r="V982" s="359"/>
      <c r="W982" s="359"/>
      <c r="X982" s="358"/>
      <c r="Y982" s="358"/>
      <c r="Z982" s="358"/>
      <c r="AA982" s="358"/>
      <c r="AB982" s="358"/>
      <c r="AC982" s="358"/>
      <c r="AD982" s="358"/>
      <c r="AE982" s="358"/>
      <c r="AF982" s="358"/>
      <c r="AG982" s="358"/>
      <c r="AH982" s="358"/>
      <c r="AI982" s="358"/>
      <c r="AJ982" s="358"/>
      <c r="AK982" s="358"/>
      <c r="AR982" s="327" t="s">
        <v>23</v>
      </c>
      <c r="AS982" s="326" t="s">
        <v>1733</v>
      </c>
    </row>
    <row r="983" spans="1:45" ht="15" customHeight="1">
      <c r="A983" s="359"/>
      <c r="B983" s="359"/>
      <c r="C983" s="359"/>
      <c r="D983" s="359"/>
      <c r="E983" s="359"/>
      <c r="F983" s="359"/>
      <c r="G983" s="359"/>
      <c r="H983" s="359"/>
      <c r="I983" s="359"/>
      <c r="J983" s="359"/>
      <c r="K983" s="359"/>
      <c r="L983" s="359"/>
      <c r="M983" s="359"/>
      <c r="N983" s="359"/>
      <c r="O983" s="359"/>
      <c r="P983" s="359"/>
      <c r="Q983" s="359"/>
      <c r="R983" s="359"/>
      <c r="S983" s="359"/>
      <c r="T983" s="359"/>
      <c r="U983" s="359"/>
      <c r="V983" s="359"/>
      <c r="W983" s="359"/>
      <c r="X983" s="358"/>
      <c r="Y983" s="358"/>
      <c r="Z983" s="358"/>
      <c r="AA983" s="358"/>
      <c r="AB983" s="358"/>
      <c r="AC983" s="358"/>
      <c r="AD983" s="358"/>
      <c r="AE983" s="358"/>
      <c r="AF983" s="358"/>
      <c r="AG983" s="358"/>
      <c r="AH983" s="358"/>
      <c r="AI983" s="358"/>
      <c r="AJ983" s="358"/>
      <c r="AK983" s="358"/>
      <c r="AR983" s="327" t="s">
        <v>24</v>
      </c>
      <c r="AS983" s="326" t="s">
        <v>1733</v>
      </c>
    </row>
    <row r="984" spans="1:45" ht="15" customHeight="1">
      <c r="A984" s="359"/>
      <c r="B984" s="359"/>
      <c r="C984" s="359"/>
      <c r="D984" s="359"/>
      <c r="E984" s="359"/>
      <c r="F984" s="359"/>
      <c r="G984" s="359"/>
      <c r="H984" s="359"/>
      <c r="I984" s="359"/>
      <c r="J984" s="359"/>
      <c r="K984" s="359"/>
      <c r="L984" s="359"/>
      <c r="M984" s="359"/>
      <c r="N984" s="359"/>
      <c r="O984" s="359"/>
      <c r="P984" s="359"/>
      <c r="Q984" s="359"/>
      <c r="R984" s="359"/>
      <c r="S984" s="359"/>
      <c r="T984" s="359"/>
      <c r="U984" s="359"/>
      <c r="V984" s="359"/>
      <c r="W984" s="359"/>
      <c r="X984" s="358"/>
      <c r="Y984" s="358"/>
      <c r="Z984" s="358"/>
      <c r="AA984" s="358"/>
      <c r="AB984" s="358"/>
      <c r="AC984" s="358"/>
      <c r="AD984" s="358"/>
      <c r="AE984" s="358"/>
      <c r="AF984" s="358"/>
      <c r="AG984" s="358"/>
      <c r="AH984" s="358"/>
      <c r="AI984" s="358"/>
      <c r="AJ984" s="358"/>
      <c r="AK984" s="358"/>
      <c r="AR984" s="327" t="s">
        <v>25</v>
      </c>
      <c r="AS984" s="326" t="s">
        <v>1733</v>
      </c>
    </row>
    <row r="985" spans="1:45" ht="15" customHeight="1">
      <c r="A985" s="359"/>
      <c r="B985" s="359"/>
      <c r="C985" s="359"/>
      <c r="D985" s="359"/>
      <c r="E985" s="359"/>
      <c r="F985" s="359"/>
      <c r="G985" s="359"/>
      <c r="H985" s="359"/>
      <c r="I985" s="359"/>
      <c r="J985" s="359"/>
      <c r="K985" s="359"/>
      <c r="L985" s="359"/>
      <c r="M985" s="359"/>
      <c r="N985" s="359"/>
      <c r="O985" s="359"/>
      <c r="P985" s="359"/>
      <c r="Q985" s="359"/>
      <c r="R985" s="359"/>
      <c r="S985" s="359"/>
      <c r="T985" s="359"/>
      <c r="U985" s="359"/>
      <c r="V985" s="359"/>
      <c r="W985" s="359"/>
      <c r="X985" s="358"/>
      <c r="Y985" s="358"/>
      <c r="Z985" s="358"/>
      <c r="AA985" s="358"/>
      <c r="AB985" s="358"/>
      <c r="AC985" s="358"/>
      <c r="AD985" s="358"/>
      <c r="AE985" s="358"/>
      <c r="AF985" s="358"/>
      <c r="AG985" s="358"/>
      <c r="AH985" s="358"/>
      <c r="AI985" s="358"/>
      <c r="AJ985" s="358"/>
      <c r="AK985" s="358"/>
      <c r="AR985" s="327" t="s">
        <v>26</v>
      </c>
      <c r="AS985" s="326" t="s">
        <v>1739</v>
      </c>
    </row>
    <row r="986" spans="1:45" ht="15" customHeight="1">
      <c r="A986" s="359"/>
      <c r="B986" s="359"/>
      <c r="C986" s="359"/>
      <c r="D986" s="359"/>
      <c r="E986" s="359"/>
      <c r="F986" s="359"/>
      <c r="G986" s="359"/>
      <c r="H986" s="359"/>
      <c r="I986" s="359"/>
      <c r="J986" s="359"/>
      <c r="K986" s="359"/>
      <c r="L986" s="359"/>
      <c r="M986" s="359"/>
      <c r="N986" s="359"/>
      <c r="O986" s="359"/>
      <c r="P986" s="359"/>
      <c r="Q986" s="359"/>
      <c r="R986" s="359"/>
      <c r="S986" s="359"/>
      <c r="T986" s="359"/>
      <c r="U986" s="359"/>
      <c r="V986" s="359"/>
      <c r="W986" s="359"/>
      <c r="X986" s="358"/>
      <c r="Y986" s="358"/>
      <c r="Z986" s="358"/>
      <c r="AA986" s="358"/>
      <c r="AB986" s="358"/>
      <c r="AC986" s="358"/>
      <c r="AD986" s="358"/>
      <c r="AE986" s="358"/>
      <c r="AF986" s="358"/>
      <c r="AG986" s="358"/>
      <c r="AH986" s="358"/>
      <c r="AI986" s="358"/>
      <c r="AJ986" s="358"/>
      <c r="AK986" s="358"/>
      <c r="AR986" s="327" t="s">
        <v>27</v>
      </c>
      <c r="AS986" s="326" t="s">
        <v>1733</v>
      </c>
    </row>
    <row r="987" spans="1:45" ht="15" customHeight="1">
      <c r="A987" s="359"/>
      <c r="B987" s="359"/>
      <c r="C987" s="359"/>
      <c r="D987" s="359"/>
      <c r="E987" s="359"/>
      <c r="F987" s="359"/>
      <c r="G987" s="359"/>
      <c r="H987" s="359"/>
      <c r="I987" s="359"/>
      <c r="J987" s="359"/>
      <c r="K987" s="359"/>
      <c r="L987" s="359"/>
      <c r="M987" s="359"/>
      <c r="N987" s="359"/>
      <c r="O987" s="359"/>
      <c r="P987" s="359"/>
      <c r="Q987" s="359"/>
      <c r="R987" s="359"/>
      <c r="S987" s="359"/>
      <c r="T987" s="359"/>
      <c r="U987" s="359"/>
      <c r="V987" s="359"/>
      <c r="W987" s="359"/>
      <c r="X987" s="358"/>
      <c r="Y987" s="358"/>
      <c r="Z987" s="358"/>
      <c r="AA987" s="358"/>
      <c r="AB987" s="358"/>
      <c r="AC987" s="358"/>
      <c r="AD987" s="358"/>
      <c r="AE987" s="358"/>
      <c r="AF987" s="358"/>
      <c r="AG987" s="358"/>
      <c r="AH987" s="358"/>
      <c r="AI987" s="358"/>
      <c r="AJ987" s="358"/>
      <c r="AK987" s="358"/>
      <c r="AR987" s="327" t="s">
        <v>28</v>
      </c>
      <c r="AS987" s="326" t="s">
        <v>1733</v>
      </c>
    </row>
    <row r="988" spans="1:45" ht="15" customHeight="1">
      <c r="A988" s="359"/>
      <c r="B988" s="359"/>
      <c r="C988" s="359"/>
      <c r="D988" s="359"/>
      <c r="E988" s="359"/>
      <c r="F988" s="359"/>
      <c r="G988" s="359"/>
      <c r="H988" s="359"/>
      <c r="I988" s="359"/>
      <c r="J988" s="359"/>
      <c r="K988" s="359"/>
      <c r="L988" s="359"/>
      <c r="M988" s="359"/>
      <c r="N988" s="359"/>
      <c r="O988" s="359"/>
      <c r="P988" s="359"/>
      <c r="Q988" s="359"/>
      <c r="R988" s="359"/>
      <c r="S988" s="359"/>
      <c r="T988" s="359"/>
      <c r="U988" s="359"/>
      <c r="V988" s="359"/>
      <c r="W988" s="359"/>
      <c r="X988" s="358"/>
      <c r="Y988" s="358"/>
      <c r="Z988" s="358"/>
      <c r="AA988" s="358"/>
      <c r="AB988" s="358"/>
      <c r="AC988" s="358"/>
      <c r="AD988" s="358"/>
      <c r="AE988" s="358"/>
      <c r="AF988" s="358"/>
      <c r="AG988" s="358"/>
      <c r="AH988" s="358"/>
      <c r="AI988" s="358"/>
      <c r="AJ988" s="358"/>
      <c r="AK988" s="358"/>
      <c r="AR988" s="327" t="s">
        <v>29</v>
      </c>
      <c r="AS988" s="326" t="s">
        <v>1733</v>
      </c>
    </row>
    <row r="989" spans="1:45" ht="15" customHeight="1">
      <c r="A989" s="359"/>
      <c r="B989" s="359"/>
      <c r="C989" s="359"/>
      <c r="D989" s="359"/>
      <c r="E989" s="359"/>
      <c r="F989" s="359"/>
      <c r="G989" s="359"/>
      <c r="H989" s="359"/>
      <c r="I989" s="359"/>
      <c r="J989" s="359"/>
      <c r="K989" s="359"/>
      <c r="L989" s="359"/>
      <c r="M989" s="359"/>
      <c r="N989" s="359"/>
      <c r="O989" s="359"/>
      <c r="P989" s="359"/>
      <c r="Q989" s="359"/>
      <c r="R989" s="359"/>
      <c r="S989" s="359"/>
      <c r="T989" s="359"/>
      <c r="U989" s="359"/>
      <c r="V989" s="359"/>
      <c r="W989" s="359"/>
      <c r="X989" s="358"/>
      <c r="Y989" s="358"/>
      <c r="Z989" s="358"/>
      <c r="AA989" s="358"/>
      <c r="AB989" s="358"/>
      <c r="AC989" s="358"/>
      <c r="AD989" s="358"/>
      <c r="AE989" s="358"/>
      <c r="AF989" s="358"/>
      <c r="AG989" s="358"/>
      <c r="AH989" s="358"/>
      <c r="AI989" s="358"/>
      <c r="AJ989" s="358"/>
      <c r="AK989" s="358"/>
      <c r="AR989" s="327" t="s">
        <v>990</v>
      </c>
      <c r="AS989" s="326" t="s">
        <v>1858</v>
      </c>
    </row>
    <row r="990" spans="1:45" ht="15" customHeight="1">
      <c r="A990" s="359"/>
      <c r="B990" s="359"/>
      <c r="C990" s="359"/>
      <c r="D990" s="359"/>
      <c r="E990" s="359"/>
      <c r="F990" s="359"/>
      <c r="G990" s="359"/>
      <c r="H990" s="359"/>
      <c r="I990" s="359"/>
      <c r="J990" s="359"/>
      <c r="K990" s="359"/>
      <c r="L990" s="359"/>
      <c r="M990" s="359"/>
      <c r="N990" s="359"/>
      <c r="O990" s="359"/>
      <c r="P990" s="359"/>
      <c r="Q990" s="359"/>
      <c r="R990" s="359"/>
      <c r="S990" s="359"/>
      <c r="T990" s="359"/>
      <c r="U990" s="359"/>
      <c r="V990" s="359"/>
      <c r="W990" s="359"/>
      <c r="X990" s="358"/>
      <c r="Y990" s="358"/>
      <c r="Z990" s="358"/>
      <c r="AA990" s="358"/>
      <c r="AB990" s="358"/>
      <c r="AC990" s="358"/>
      <c r="AD990" s="358"/>
      <c r="AE990" s="358"/>
      <c r="AF990" s="358"/>
      <c r="AG990" s="358"/>
      <c r="AH990" s="358"/>
      <c r="AI990" s="358"/>
      <c r="AJ990" s="358"/>
      <c r="AK990" s="358"/>
      <c r="AR990" s="327" t="s">
        <v>30</v>
      </c>
      <c r="AS990" s="326" t="s">
        <v>1733</v>
      </c>
    </row>
    <row r="991" spans="1:45" ht="15" customHeight="1">
      <c r="A991" s="359"/>
      <c r="B991" s="359"/>
      <c r="C991" s="359"/>
      <c r="D991" s="359"/>
      <c r="E991" s="359"/>
      <c r="F991" s="359"/>
      <c r="G991" s="359"/>
      <c r="H991" s="359"/>
      <c r="I991" s="359"/>
      <c r="J991" s="359"/>
      <c r="K991" s="359"/>
      <c r="L991" s="359"/>
      <c r="M991" s="359"/>
      <c r="N991" s="359"/>
      <c r="O991" s="359"/>
      <c r="P991" s="359"/>
      <c r="Q991" s="359"/>
      <c r="R991" s="359"/>
      <c r="S991" s="359"/>
      <c r="T991" s="359"/>
      <c r="U991" s="359"/>
      <c r="V991" s="359"/>
      <c r="W991" s="359"/>
      <c r="X991" s="358"/>
      <c r="Y991" s="358"/>
      <c r="Z991" s="358"/>
      <c r="AA991" s="358"/>
      <c r="AB991" s="358"/>
      <c r="AC991" s="358"/>
      <c r="AD991" s="358"/>
      <c r="AE991" s="358"/>
      <c r="AF991" s="358"/>
      <c r="AG991" s="358"/>
      <c r="AH991" s="358"/>
      <c r="AI991" s="358"/>
      <c r="AJ991" s="358"/>
      <c r="AK991" s="358"/>
      <c r="AR991" s="327" t="s">
        <v>31</v>
      </c>
      <c r="AS991" s="326" t="s">
        <v>1733</v>
      </c>
    </row>
    <row r="992" spans="1:45" ht="15" customHeight="1">
      <c r="A992" s="359"/>
      <c r="B992" s="359"/>
      <c r="C992" s="359"/>
      <c r="D992" s="359"/>
      <c r="E992" s="359"/>
      <c r="F992" s="359"/>
      <c r="G992" s="359"/>
      <c r="H992" s="359"/>
      <c r="I992" s="359"/>
      <c r="J992" s="359"/>
      <c r="K992" s="359"/>
      <c r="L992" s="359"/>
      <c r="M992" s="359"/>
      <c r="N992" s="359"/>
      <c r="O992" s="359"/>
      <c r="P992" s="359"/>
      <c r="Q992" s="359"/>
      <c r="R992" s="359"/>
      <c r="S992" s="359"/>
      <c r="T992" s="359"/>
      <c r="U992" s="359"/>
      <c r="V992" s="359"/>
      <c r="W992" s="359"/>
      <c r="X992" s="358"/>
      <c r="Y992" s="358"/>
      <c r="Z992" s="358"/>
      <c r="AA992" s="358"/>
      <c r="AB992" s="358"/>
      <c r="AC992" s="358"/>
      <c r="AD992" s="358"/>
      <c r="AE992" s="358"/>
      <c r="AF992" s="358"/>
      <c r="AG992" s="358"/>
      <c r="AH992" s="358"/>
      <c r="AI992" s="358"/>
      <c r="AJ992" s="358"/>
      <c r="AK992" s="358"/>
      <c r="AR992" s="327" t="s">
        <v>32</v>
      </c>
      <c r="AS992" s="326" t="s">
        <v>1733</v>
      </c>
    </row>
    <row r="993" spans="1:45" ht="15" customHeight="1">
      <c r="A993" s="359"/>
      <c r="B993" s="359"/>
      <c r="C993" s="359"/>
      <c r="D993" s="359"/>
      <c r="E993" s="359"/>
      <c r="F993" s="359"/>
      <c r="G993" s="359"/>
      <c r="H993" s="359"/>
      <c r="I993" s="359"/>
      <c r="J993" s="359"/>
      <c r="K993" s="359"/>
      <c r="L993" s="359"/>
      <c r="M993" s="359"/>
      <c r="N993" s="359"/>
      <c r="O993" s="359"/>
      <c r="P993" s="359"/>
      <c r="Q993" s="359"/>
      <c r="R993" s="359"/>
      <c r="S993" s="359"/>
      <c r="T993" s="359"/>
      <c r="U993" s="359"/>
      <c r="V993" s="359"/>
      <c r="W993" s="359"/>
      <c r="X993" s="358"/>
      <c r="Y993" s="358"/>
      <c r="Z993" s="358"/>
      <c r="AA993" s="358"/>
      <c r="AB993" s="358"/>
      <c r="AC993" s="358"/>
      <c r="AD993" s="358"/>
      <c r="AE993" s="358"/>
      <c r="AF993" s="358"/>
      <c r="AG993" s="358"/>
      <c r="AH993" s="358"/>
      <c r="AI993" s="358"/>
      <c r="AJ993" s="358"/>
      <c r="AK993" s="358"/>
      <c r="AR993" s="327" t="s">
        <v>33</v>
      </c>
      <c r="AS993" s="326" t="s">
        <v>1733</v>
      </c>
    </row>
    <row r="994" spans="1:45" ht="15" customHeight="1">
      <c r="A994" s="359"/>
      <c r="B994" s="359"/>
      <c r="C994" s="359"/>
      <c r="D994" s="359"/>
      <c r="E994" s="359"/>
      <c r="F994" s="359"/>
      <c r="G994" s="359"/>
      <c r="H994" s="359"/>
      <c r="I994" s="359"/>
      <c r="J994" s="359"/>
      <c r="K994" s="359"/>
      <c r="L994" s="359"/>
      <c r="M994" s="359"/>
      <c r="N994" s="359"/>
      <c r="O994" s="359"/>
      <c r="P994" s="359"/>
      <c r="Q994" s="359"/>
      <c r="R994" s="359"/>
      <c r="S994" s="359"/>
      <c r="T994" s="359"/>
      <c r="U994" s="359"/>
      <c r="V994" s="359"/>
      <c r="W994" s="359"/>
      <c r="X994" s="358"/>
      <c r="Y994" s="358"/>
      <c r="Z994" s="358"/>
      <c r="AA994" s="358"/>
      <c r="AB994" s="358"/>
      <c r="AC994" s="358"/>
      <c r="AD994" s="358"/>
      <c r="AE994" s="358"/>
      <c r="AF994" s="358"/>
      <c r="AG994" s="358"/>
      <c r="AH994" s="358"/>
      <c r="AI994" s="358"/>
      <c r="AJ994" s="358"/>
      <c r="AK994" s="358"/>
      <c r="AR994" s="327" t="s">
        <v>991</v>
      </c>
      <c r="AS994" s="326" t="s">
        <v>1876</v>
      </c>
    </row>
    <row r="995" spans="1:45" ht="15" customHeight="1">
      <c r="A995" s="359"/>
      <c r="B995" s="359"/>
      <c r="C995" s="359"/>
      <c r="D995" s="359"/>
      <c r="E995" s="359"/>
      <c r="F995" s="359"/>
      <c r="G995" s="359"/>
      <c r="H995" s="359"/>
      <c r="I995" s="359"/>
      <c r="J995" s="359"/>
      <c r="K995" s="359"/>
      <c r="L995" s="359"/>
      <c r="M995" s="359"/>
      <c r="N995" s="359"/>
      <c r="O995" s="359"/>
      <c r="P995" s="359"/>
      <c r="Q995" s="359"/>
      <c r="R995" s="359"/>
      <c r="S995" s="359"/>
      <c r="T995" s="359"/>
      <c r="U995" s="359"/>
      <c r="V995" s="359"/>
      <c r="W995" s="359"/>
      <c r="X995" s="358"/>
      <c r="Y995" s="358"/>
      <c r="Z995" s="358"/>
      <c r="AA995" s="358"/>
      <c r="AB995" s="358"/>
      <c r="AC995" s="358"/>
      <c r="AD995" s="358"/>
      <c r="AE995" s="358"/>
      <c r="AF995" s="358"/>
      <c r="AG995" s="358"/>
      <c r="AH995" s="358"/>
      <c r="AI995" s="358"/>
      <c r="AJ995" s="358"/>
      <c r="AK995" s="358"/>
      <c r="AR995" s="327" t="s">
        <v>992</v>
      </c>
      <c r="AS995" s="326" t="s">
        <v>1876</v>
      </c>
    </row>
    <row r="996" spans="1:45" ht="15" customHeight="1">
      <c r="A996" s="359"/>
      <c r="B996" s="359"/>
      <c r="C996" s="359"/>
      <c r="D996" s="359"/>
      <c r="E996" s="359"/>
      <c r="F996" s="359"/>
      <c r="G996" s="359"/>
      <c r="H996" s="359"/>
      <c r="I996" s="359"/>
      <c r="J996" s="359"/>
      <c r="K996" s="359"/>
      <c r="L996" s="359"/>
      <c r="M996" s="359"/>
      <c r="N996" s="359"/>
      <c r="O996" s="359"/>
      <c r="P996" s="359"/>
      <c r="Q996" s="359"/>
      <c r="R996" s="359"/>
      <c r="S996" s="359"/>
      <c r="T996" s="359"/>
      <c r="U996" s="359"/>
      <c r="V996" s="359"/>
      <c r="W996" s="359"/>
      <c r="X996" s="358"/>
      <c r="Y996" s="358"/>
      <c r="Z996" s="358"/>
      <c r="AA996" s="358"/>
      <c r="AB996" s="358"/>
      <c r="AC996" s="358"/>
      <c r="AD996" s="358"/>
      <c r="AE996" s="358"/>
      <c r="AF996" s="358"/>
      <c r="AG996" s="358"/>
      <c r="AH996" s="358"/>
      <c r="AI996" s="358"/>
      <c r="AJ996" s="358"/>
      <c r="AK996" s="358"/>
      <c r="AR996" s="327" t="s">
        <v>993</v>
      </c>
      <c r="AS996" s="326" t="s">
        <v>1876</v>
      </c>
    </row>
    <row r="997" spans="1:45" ht="15" customHeight="1">
      <c r="A997" s="359"/>
      <c r="B997" s="359"/>
      <c r="C997" s="359"/>
      <c r="D997" s="359"/>
      <c r="E997" s="359"/>
      <c r="F997" s="359"/>
      <c r="G997" s="359"/>
      <c r="H997" s="359"/>
      <c r="I997" s="359"/>
      <c r="J997" s="359"/>
      <c r="K997" s="359"/>
      <c r="L997" s="359"/>
      <c r="M997" s="359"/>
      <c r="N997" s="359"/>
      <c r="O997" s="359"/>
      <c r="P997" s="359"/>
      <c r="Q997" s="359"/>
      <c r="R997" s="359"/>
      <c r="S997" s="359"/>
      <c r="T997" s="359"/>
      <c r="U997" s="359"/>
      <c r="V997" s="359"/>
      <c r="W997" s="359"/>
      <c r="X997" s="358"/>
      <c r="Y997" s="358"/>
      <c r="Z997" s="358"/>
      <c r="AA997" s="358"/>
      <c r="AB997" s="358"/>
      <c r="AC997" s="358"/>
      <c r="AD997" s="358"/>
      <c r="AE997" s="358"/>
      <c r="AF997" s="358"/>
      <c r="AG997" s="358"/>
      <c r="AH997" s="358"/>
      <c r="AI997" s="358"/>
      <c r="AJ997" s="358"/>
      <c r="AK997" s="358"/>
      <c r="AR997" s="327" t="s">
        <v>994</v>
      </c>
      <c r="AS997" s="326" t="s">
        <v>1827</v>
      </c>
    </row>
    <row r="998" spans="1:45" ht="15" customHeight="1">
      <c r="A998" s="359"/>
      <c r="B998" s="359"/>
      <c r="C998" s="359"/>
      <c r="D998" s="359"/>
      <c r="E998" s="359"/>
      <c r="F998" s="359"/>
      <c r="G998" s="359"/>
      <c r="H998" s="359"/>
      <c r="I998" s="359"/>
      <c r="J998" s="359"/>
      <c r="K998" s="359"/>
      <c r="L998" s="359"/>
      <c r="M998" s="359"/>
      <c r="N998" s="359"/>
      <c r="O998" s="359"/>
      <c r="P998" s="359"/>
      <c r="Q998" s="359"/>
      <c r="R998" s="359"/>
      <c r="S998" s="359"/>
      <c r="T998" s="359"/>
      <c r="U998" s="359"/>
      <c r="V998" s="359"/>
      <c r="W998" s="359"/>
      <c r="X998" s="358"/>
      <c r="Y998" s="358"/>
      <c r="Z998" s="358"/>
      <c r="AA998" s="358"/>
      <c r="AB998" s="358"/>
      <c r="AC998" s="358"/>
      <c r="AD998" s="358"/>
      <c r="AE998" s="358"/>
      <c r="AF998" s="358"/>
      <c r="AG998" s="358"/>
      <c r="AH998" s="358"/>
      <c r="AI998" s="358"/>
      <c r="AJ998" s="358"/>
      <c r="AK998" s="358"/>
      <c r="AR998" s="327" t="s">
        <v>995</v>
      </c>
      <c r="AS998" s="326" t="s">
        <v>2335</v>
      </c>
    </row>
    <row r="999" spans="1:45" ht="15" customHeight="1">
      <c r="A999" s="359"/>
      <c r="B999" s="359"/>
      <c r="C999" s="359"/>
      <c r="D999" s="359"/>
      <c r="E999" s="359"/>
      <c r="F999" s="359"/>
      <c r="G999" s="359"/>
      <c r="H999" s="359"/>
      <c r="I999" s="359"/>
      <c r="J999" s="359"/>
      <c r="K999" s="359"/>
      <c r="L999" s="359"/>
      <c r="M999" s="359"/>
      <c r="N999" s="359"/>
      <c r="O999" s="359"/>
      <c r="P999" s="359"/>
      <c r="Q999" s="359"/>
      <c r="R999" s="359"/>
      <c r="S999" s="359"/>
      <c r="T999" s="359"/>
      <c r="U999" s="359"/>
      <c r="V999" s="359"/>
      <c r="W999" s="359"/>
      <c r="X999" s="358"/>
      <c r="Y999" s="358"/>
      <c r="Z999" s="358"/>
      <c r="AA999" s="358"/>
      <c r="AB999" s="358"/>
      <c r="AC999" s="358"/>
      <c r="AD999" s="358"/>
      <c r="AE999" s="358"/>
      <c r="AF999" s="358"/>
      <c r="AG999" s="358"/>
      <c r="AH999" s="358"/>
      <c r="AI999" s="358"/>
      <c r="AJ999" s="358"/>
      <c r="AK999" s="358"/>
      <c r="AR999" s="327" t="s">
        <v>34</v>
      </c>
      <c r="AS999" s="326" t="s">
        <v>1733</v>
      </c>
    </row>
    <row r="1000" spans="1:45" ht="15" customHeight="1">
      <c r="A1000" s="359"/>
      <c r="B1000" s="359"/>
      <c r="C1000" s="359"/>
      <c r="D1000" s="359"/>
      <c r="E1000" s="359"/>
      <c r="F1000" s="359"/>
      <c r="G1000" s="359"/>
      <c r="H1000" s="359"/>
      <c r="I1000" s="359"/>
      <c r="J1000" s="359"/>
      <c r="K1000" s="359"/>
      <c r="L1000" s="359"/>
      <c r="M1000" s="359"/>
      <c r="N1000" s="359"/>
      <c r="O1000" s="359"/>
      <c r="P1000" s="359"/>
      <c r="Q1000" s="359"/>
      <c r="R1000" s="359"/>
      <c r="S1000" s="359"/>
      <c r="T1000" s="359"/>
      <c r="U1000" s="359"/>
      <c r="V1000" s="359"/>
      <c r="W1000" s="359"/>
      <c r="X1000" s="358"/>
      <c r="Y1000" s="358"/>
      <c r="Z1000" s="358"/>
      <c r="AA1000" s="358"/>
      <c r="AB1000" s="358"/>
      <c r="AC1000" s="358"/>
      <c r="AD1000" s="358"/>
      <c r="AE1000" s="358"/>
      <c r="AF1000" s="358"/>
      <c r="AG1000" s="358"/>
      <c r="AH1000" s="358"/>
      <c r="AI1000" s="358"/>
      <c r="AJ1000" s="358"/>
      <c r="AK1000" s="358"/>
      <c r="AR1000" s="327" t="s">
        <v>35</v>
      </c>
      <c r="AS1000" s="326" t="s">
        <v>1733</v>
      </c>
    </row>
    <row r="1001" spans="1:45" ht="15" customHeight="1">
      <c r="A1001" s="359"/>
      <c r="B1001" s="359"/>
      <c r="C1001" s="359"/>
      <c r="D1001" s="359"/>
      <c r="E1001" s="359"/>
      <c r="F1001" s="359"/>
      <c r="G1001" s="359"/>
      <c r="H1001" s="359"/>
      <c r="I1001" s="359"/>
      <c r="J1001" s="359"/>
      <c r="K1001" s="359"/>
      <c r="L1001" s="359"/>
      <c r="M1001" s="359"/>
      <c r="N1001" s="359"/>
      <c r="O1001" s="359"/>
      <c r="P1001" s="359"/>
      <c r="Q1001" s="359"/>
      <c r="R1001" s="359"/>
      <c r="S1001" s="359"/>
      <c r="T1001" s="359"/>
      <c r="U1001" s="359"/>
      <c r="V1001" s="359"/>
      <c r="W1001" s="359"/>
      <c r="X1001" s="358"/>
      <c r="Y1001" s="358"/>
      <c r="Z1001" s="358"/>
      <c r="AA1001" s="358"/>
      <c r="AB1001" s="358"/>
      <c r="AC1001" s="358"/>
      <c r="AD1001" s="358"/>
      <c r="AE1001" s="358"/>
      <c r="AF1001" s="358"/>
      <c r="AG1001" s="358"/>
      <c r="AH1001" s="358"/>
      <c r="AI1001" s="358"/>
      <c r="AJ1001" s="358"/>
      <c r="AK1001" s="358"/>
      <c r="AR1001" s="327" t="s">
        <v>36</v>
      </c>
      <c r="AS1001" s="326" t="s">
        <v>1733</v>
      </c>
    </row>
    <row r="1002" spans="1:45" ht="15" customHeight="1">
      <c r="A1002" s="359"/>
      <c r="B1002" s="359"/>
      <c r="C1002" s="359"/>
      <c r="D1002" s="359"/>
      <c r="E1002" s="359"/>
      <c r="F1002" s="359"/>
      <c r="G1002" s="359"/>
      <c r="H1002" s="359"/>
      <c r="I1002" s="359"/>
      <c r="J1002" s="359"/>
      <c r="K1002" s="359"/>
      <c r="L1002" s="359"/>
      <c r="M1002" s="359"/>
      <c r="N1002" s="359"/>
      <c r="O1002" s="359"/>
      <c r="P1002" s="359"/>
      <c r="Q1002" s="359"/>
      <c r="R1002" s="359"/>
      <c r="S1002" s="359"/>
      <c r="T1002" s="359"/>
      <c r="U1002" s="359"/>
      <c r="V1002" s="359"/>
      <c r="W1002" s="359"/>
      <c r="X1002" s="358"/>
      <c r="Y1002" s="358"/>
      <c r="Z1002" s="358"/>
      <c r="AA1002" s="358"/>
      <c r="AB1002" s="358"/>
      <c r="AC1002" s="358"/>
      <c r="AD1002" s="358"/>
      <c r="AE1002" s="358"/>
      <c r="AF1002" s="358"/>
      <c r="AG1002" s="358"/>
      <c r="AH1002" s="358"/>
      <c r="AI1002" s="358"/>
      <c r="AJ1002" s="358"/>
      <c r="AK1002" s="358"/>
      <c r="AR1002" s="327" t="s">
        <v>996</v>
      </c>
      <c r="AS1002" s="326" t="s">
        <v>1858</v>
      </c>
    </row>
    <row r="1003" spans="1:45" ht="15" customHeight="1">
      <c r="A1003" s="359"/>
      <c r="B1003" s="359"/>
      <c r="C1003" s="359"/>
      <c r="D1003" s="359"/>
      <c r="E1003" s="359"/>
      <c r="F1003" s="359"/>
      <c r="G1003" s="359"/>
      <c r="H1003" s="359"/>
      <c r="I1003" s="359"/>
      <c r="J1003" s="359"/>
      <c r="K1003" s="359"/>
      <c r="L1003" s="359"/>
      <c r="M1003" s="359"/>
      <c r="N1003" s="359"/>
      <c r="O1003" s="359"/>
      <c r="P1003" s="359"/>
      <c r="Q1003" s="359"/>
      <c r="R1003" s="359"/>
      <c r="S1003" s="359"/>
      <c r="T1003" s="359"/>
      <c r="U1003" s="359"/>
      <c r="V1003" s="359"/>
      <c r="W1003" s="359"/>
      <c r="X1003" s="358"/>
      <c r="Y1003" s="358"/>
      <c r="Z1003" s="358"/>
      <c r="AA1003" s="358"/>
      <c r="AB1003" s="358"/>
      <c r="AC1003" s="358"/>
      <c r="AD1003" s="358"/>
      <c r="AE1003" s="358"/>
      <c r="AF1003" s="358"/>
      <c r="AG1003" s="358"/>
      <c r="AH1003" s="358"/>
      <c r="AI1003" s="358"/>
      <c r="AJ1003" s="358"/>
      <c r="AK1003" s="358"/>
      <c r="AR1003" s="327" t="s">
        <v>997</v>
      </c>
      <c r="AS1003" s="326" t="s">
        <v>1827</v>
      </c>
    </row>
    <row r="1004" spans="1:45" ht="15" customHeight="1">
      <c r="A1004" s="359"/>
      <c r="B1004" s="359"/>
      <c r="C1004" s="359"/>
      <c r="D1004" s="359"/>
      <c r="E1004" s="359"/>
      <c r="F1004" s="359"/>
      <c r="G1004" s="359"/>
      <c r="H1004" s="359"/>
      <c r="I1004" s="359"/>
      <c r="J1004" s="359"/>
      <c r="K1004" s="359"/>
      <c r="L1004" s="359"/>
      <c r="M1004" s="359"/>
      <c r="N1004" s="359"/>
      <c r="O1004" s="359"/>
      <c r="P1004" s="359"/>
      <c r="Q1004" s="359"/>
      <c r="R1004" s="359"/>
      <c r="S1004" s="359"/>
      <c r="T1004" s="359"/>
      <c r="U1004" s="359"/>
      <c r="V1004" s="359"/>
      <c r="W1004" s="359"/>
      <c r="X1004" s="358"/>
      <c r="Y1004" s="358"/>
      <c r="Z1004" s="358"/>
      <c r="AA1004" s="358"/>
      <c r="AB1004" s="358"/>
      <c r="AC1004" s="358"/>
      <c r="AD1004" s="358"/>
      <c r="AE1004" s="358"/>
      <c r="AF1004" s="358"/>
      <c r="AG1004" s="358"/>
      <c r="AH1004" s="358"/>
      <c r="AI1004" s="358"/>
      <c r="AJ1004" s="358"/>
      <c r="AK1004" s="358"/>
      <c r="AR1004" s="327" t="s">
        <v>37</v>
      </c>
      <c r="AS1004" s="326" t="s">
        <v>1739</v>
      </c>
    </row>
    <row r="1005" spans="1:45" ht="15" customHeight="1">
      <c r="A1005" s="359"/>
      <c r="B1005" s="359"/>
      <c r="C1005" s="359"/>
      <c r="D1005" s="359"/>
      <c r="E1005" s="359"/>
      <c r="F1005" s="359"/>
      <c r="G1005" s="359"/>
      <c r="H1005" s="359"/>
      <c r="I1005" s="359"/>
      <c r="J1005" s="359"/>
      <c r="K1005" s="359"/>
      <c r="L1005" s="359"/>
      <c r="M1005" s="359"/>
      <c r="N1005" s="359"/>
      <c r="O1005" s="359"/>
      <c r="P1005" s="359"/>
      <c r="Q1005" s="359"/>
      <c r="R1005" s="359"/>
      <c r="S1005" s="359"/>
      <c r="T1005" s="359"/>
      <c r="U1005" s="359"/>
      <c r="V1005" s="359"/>
      <c r="W1005" s="359"/>
      <c r="X1005" s="358"/>
      <c r="Y1005" s="358"/>
      <c r="Z1005" s="358"/>
      <c r="AA1005" s="358"/>
      <c r="AB1005" s="358"/>
      <c r="AC1005" s="358"/>
      <c r="AD1005" s="358"/>
      <c r="AE1005" s="358"/>
      <c r="AF1005" s="358"/>
      <c r="AG1005" s="358"/>
      <c r="AH1005" s="358"/>
      <c r="AI1005" s="358"/>
      <c r="AJ1005" s="358"/>
      <c r="AK1005" s="358"/>
      <c r="AR1005" s="327" t="s">
        <v>38</v>
      </c>
      <c r="AS1005" s="326" t="s">
        <v>1733</v>
      </c>
    </row>
    <row r="1006" spans="1:45" ht="15" customHeight="1">
      <c r="A1006" s="359"/>
      <c r="B1006" s="359"/>
      <c r="C1006" s="359"/>
      <c r="D1006" s="359"/>
      <c r="E1006" s="359"/>
      <c r="F1006" s="359"/>
      <c r="G1006" s="359"/>
      <c r="H1006" s="359"/>
      <c r="I1006" s="359"/>
      <c r="J1006" s="359"/>
      <c r="K1006" s="359"/>
      <c r="L1006" s="359"/>
      <c r="M1006" s="359"/>
      <c r="N1006" s="359"/>
      <c r="O1006" s="359"/>
      <c r="P1006" s="359"/>
      <c r="Q1006" s="359"/>
      <c r="R1006" s="359"/>
      <c r="S1006" s="359"/>
      <c r="T1006" s="359"/>
      <c r="U1006" s="359"/>
      <c r="V1006" s="359"/>
      <c r="W1006" s="359"/>
      <c r="X1006" s="358"/>
      <c r="Y1006" s="358"/>
      <c r="Z1006" s="358"/>
      <c r="AA1006" s="358"/>
      <c r="AB1006" s="358"/>
      <c r="AC1006" s="358"/>
      <c r="AD1006" s="358"/>
      <c r="AE1006" s="358"/>
      <c r="AF1006" s="358"/>
      <c r="AG1006" s="358"/>
      <c r="AH1006" s="358"/>
      <c r="AI1006" s="358"/>
      <c r="AJ1006" s="358"/>
      <c r="AK1006" s="358"/>
      <c r="AR1006" s="327" t="s">
        <v>39</v>
      </c>
      <c r="AS1006" s="326" t="s">
        <v>1733</v>
      </c>
    </row>
    <row r="1007" spans="1:45" ht="15" customHeight="1">
      <c r="A1007" s="359"/>
      <c r="B1007" s="359"/>
      <c r="C1007" s="359"/>
      <c r="D1007" s="359"/>
      <c r="E1007" s="359"/>
      <c r="F1007" s="359"/>
      <c r="G1007" s="359"/>
      <c r="H1007" s="359"/>
      <c r="I1007" s="359"/>
      <c r="J1007" s="359"/>
      <c r="K1007" s="359"/>
      <c r="L1007" s="359"/>
      <c r="M1007" s="359"/>
      <c r="N1007" s="359"/>
      <c r="O1007" s="359"/>
      <c r="P1007" s="359"/>
      <c r="Q1007" s="359"/>
      <c r="R1007" s="359"/>
      <c r="S1007" s="359"/>
      <c r="T1007" s="359"/>
      <c r="U1007" s="359"/>
      <c r="V1007" s="359"/>
      <c r="W1007" s="359"/>
      <c r="X1007" s="358"/>
      <c r="Y1007" s="358"/>
      <c r="Z1007" s="358"/>
      <c r="AA1007" s="358"/>
      <c r="AB1007" s="358"/>
      <c r="AC1007" s="358"/>
      <c r="AD1007" s="358"/>
      <c r="AE1007" s="358"/>
      <c r="AF1007" s="358"/>
      <c r="AG1007" s="358"/>
      <c r="AH1007" s="358"/>
      <c r="AI1007" s="358"/>
      <c r="AJ1007" s="358"/>
      <c r="AK1007" s="358"/>
      <c r="AR1007" s="327" t="s">
        <v>40</v>
      </c>
      <c r="AS1007" s="326" t="s">
        <v>1739</v>
      </c>
    </row>
    <row r="1008" spans="1:45" ht="15" customHeight="1">
      <c r="A1008" s="359"/>
      <c r="B1008" s="359"/>
      <c r="C1008" s="359"/>
      <c r="D1008" s="359"/>
      <c r="E1008" s="359"/>
      <c r="F1008" s="359"/>
      <c r="G1008" s="359"/>
      <c r="H1008" s="359"/>
      <c r="I1008" s="359"/>
      <c r="J1008" s="359"/>
      <c r="K1008" s="359"/>
      <c r="L1008" s="359"/>
      <c r="M1008" s="359"/>
      <c r="N1008" s="359"/>
      <c r="O1008" s="359"/>
      <c r="P1008" s="359"/>
      <c r="Q1008" s="359"/>
      <c r="R1008" s="359"/>
      <c r="S1008" s="359"/>
      <c r="T1008" s="359"/>
      <c r="U1008" s="359"/>
      <c r="V1008" s="359"/>
      <c r="W1008" s="359"/>
      <c r="X1008" s="358"/>
      <c r="Y1008" s="358"/>
      <c r="Z1008" s="358"/>
      <c r="AA1008" s="358"/>
      <c r="AB1008" s="358"/>
      <c r="AC1008" s="358"/>
      <c r="AD1008" s="358"/>
      <c r="AE1008" s="358"/>
      <c r="AF1008" s="358"/>
      <c r="AG1008" s="358"/>
      <c r="AH1008" s="358"/>
      <c r="AI1008" s="358"/>
      <c r="AJ1008" s="358"/>
      <c r="AK1008" s="358"/>
      <c r="AR1008" s="327" t="s">
        <v>41</v>
      </c>
      <c r="AS1008" s="326" t="s">
        <v>1739</v>
      </c>
    </row>
    <row r="1009" spans="1:45" ht="15" customHeight="1">
      <c r="A1009" s="359"/>
      <c r="B1009" s="359"/>
      <c r="C1009" s="359"/>
      <c r="D1009" s="359"/>
      <c r="E1009" s="359"/>
      <c r="F1009" s="359"/>
      <c r="G1009" s="359"/>
      <c r="H1009" s="359"/>
      <c r="I1009" s="359"/>
      <c r="J1009" s="359"/>
      <c r="K1009" s="359"/>
      <c r="L1009" s="359"/>
      <c r="M1009" s="359"/>
      <c r="N1009" s="359"/>
      <c r="O1009" s="359"/>
      <c r="P1009" s="359"/>
      <c r="Q1009" s="359"/>
      <c r="R1009" s="359"/>
      <c r="S1009" s="359"/>
      <c r="T1009" s="359"/>
      <c r="U1009" s="359"/>
      <c r="V1009" s="359"/>
      <c r="W1009" s="359"/>
      <c r="X1009" s="358"/>
      <c r="Y1009" s="358"/>
      <c r="Z1009" s="358"/>
      <c r="AA1009" s="358"/>
      <c r="AB1009" s="358"/>
      <c r="AC1009" s="358"/>
      <c r="AD1009" s="358"/>
      <c r="AE1009" s="358"/>
      <c r="AF1009" s="358"/>
      <c r="AG1009" s="358"/>
      <c r="AH1009" s="358"/>
      <c r="AI1009" s="358"/>
      <c r="AJ1009" s="358"/>
      <c r="AK1009" s="358"/>
      <c r="AR1009" s="327" t="s">
        <v>42</v>
      </c>
      <c r="AS1009" s="326" t="s">
        <v>1739</v>
      </c>
    </row>
    <row r="1010" spans="1:45" ht="15" customHeight="1">
      <c r="A1010" s="359"/>
      <c r="B1010" s="359"/>
      <c r="C1010" s="359"/>
      <c r="D1010" s="359"/>
      <c r="E1010" s="359"/>
      <c r="F1010" s="359"/>
      <c r="G1010" s="359"/>
      <c r="H1010" s="359"/>
      <c r="I1010" s="359"/>
      <c r="J1010" s="359"/>
      <c r="K1010" s="359"/>
      <c r="L1010" s="359"/>
      <c r="M1010" s="359"/>
      <c r="N1010" s="359"/>
      <c r="O1010" s="359"/>
      <c r="P1010" s="359"/>
      <c r="Q1010" s="359"/>
      <c r="R1010" s="359"/>
      <c r="S1010" s="359"/>
      <c r="T1010" s="359"/>
      <c r="U1010" s="359"/>
      <c r="V1010" s="359"/>
      <c r="W1010" s="359"/>
      <c r="X1010" s="358"/>
      <c r="Y1010" s="358"/>
      <c r="Z1010" s="358"/>
      <c r="AA1010" s="358"/>
      <c r="AB1010" s="358"/>
      <c r="AC1010" s="358"/>
      <c r="AD1010" s="358"/>
      <c r="AE1010" s="358"/>
      <c r="AF1010" s="358"/>
      <c r="AG1010" s="358"/>
      <c r="AH1010" s="358"/>
      <c r="AI1010" s="358"/>
      <c r="AJ1010" s="358"/>
      <c r="AK1010" s="358"/>
      <c r="AR1010" s="327" t="s">
        <v>43</v>
      </c>
      <c r="AS1010" s="326" t="s">
        <v>1739</v>
      </c>
    </row>
    <row r="1011" spans="1:45" ht="15" customHeight="1">
      <c r="A1011" s="359"/>
      <c r="B1011" s="359"/>
      <c r="C1011" s="359"/>
      <c r="D1011" s="359"/>
      <c r="E1011" s="359"/>
      <c r="F1011" s="359"/>
      <c r="G1011" s="359"/>
      <c r="H1011" s="359"/>
      <c r="I1011" s="359"/>
      <c r="J1011" s="359"/>
      <c r="K1011" s="359"/>
      <c r="L1011" s="359"/>
      <c r="M1011" s="359"/>
      <c r="N1011" s="359"/>
      <c r="O1011" s="359"/>
      <c r="P1011" s="359"/>
      <c r="Q1011" s="359"/>
      <c r="R1011" s="359"/>
      <c r="S1011" s="359"/>
      <c r="T1011" s="359"/>
      <c r="U1011" s="359"/>
      <c r="V1011" s="359"/>
      <c r="W1011" s="359"/>
      <c r="X1011" s="358"/>
      <c r="Y1011" s="358"/>
      <c r="Z1011" s="358"/>
      <c r="AA1011" s="358"/>
      <c r="AB1011" s="358"/>
      <c r="AC1011" s="358"/>
      <c r="AD1011" s="358"/>
      <c r="AE1011" s="358"/>
      <c r="AF1011" s="358"/>
      <c r="AG1011" s="358"/>
      <c r="AH1011" s="358"/>
      <c r="AI1011" s="358"/>
      <c r="AJ1011" s="358"/>
      <c r="AK1011" s="358"/>
      <c r="AR1011" s="327" t="s">
        <v>44</v>
      </c>
      <c r="AS1011" s="326" t="s">
        <v>1739</v>
      </c>
    </row>
    <row r="1012" spans="1:45" ht="15" customHeight="1">
      <c r="A1012" s="359"/>
      <c r="B1012" s="359"/>
      <c r="C1012" s="359"/>
      <c r="D1012" s="359"/>
      <c r="E1012" s="359"/>
      <c r="F1012" s="359"/>
      <c r="G1012" s="359"/>
      <c r="H1012" s="359"/>
      <c r="I1012" s="359"/>
      <c r="J1012" s="359"/>
      <c r="K1012" s="359"/>
      <c r="L1012" s="359"/>
      <c r="M1012" s="359"/>
      <c r="N1012" s="359"/>
      <c r="O1012" s="359"/>
      <c r="P1012" s="359"/>
      <c r="Q1012" s="359"/>
      <c r="R1012" s="359"/>
      <c r="S1012" s="359"/>
      <c r="T1012" s="359"/>
      <c r="U1012" s="359"/>
      <c r="V1012" s="359"/>
      <c r="W1012" s="359"/>
      <c r="X1012" s="358"/>
      <c r="Y1012" s="358"/>
      <c r="Z1012" s="358"/>
      <c r="AA1012" s="358"/>
      <c r="AB1012" s="358"/>
      <c r="AC1012" s="358"/>
      <c r="AD1012" s="358"/>
      <c r="AE1012" s="358"/>
      <c r="AF1012" s="358"/>
      <c r="AG1012" s="358"/>
      <c r="AH1012" s="358"/>
      <c r="AI1012" s="358"/>
      <c r="AJ1012" s="358"/>
      <c r="AK1012" s="358"/>
      <c r="AR1012" s="327" t="s">
        <v>45</v>
      </c>
      <c r="AS1012" s="326" t="s">
        <v>1733</v>
      </c>
    </row>
    <row r="1013" spans="1:45" ht="15" customHeight="1">
      <c r="A1013" s="359"/>
      <c r="B1013" s="359"/>
      <c r="C1013" s="359"/>
      <c r="D1013" s="359"/>
      <c r="E1013" s="359"/>
      <c r="F1013" s="359"/>
      <c r="G1013" s="359"/>
      <c r="H1013" s="359"/>
      <c r="I1013" s="359"/>
      <c r="J1013" s="359"/>
      <c r="K1013" s="359"/>
      <c r="L1013" s="359"/>
      <c r="M1013" s="359"/>
      <c r="N1013" s="359"/>
      <c r="O1013" s="359"/>
      <c r="P1013" s="359"/>
      <c r="Q1013" s="359"/>
      <c r="R1013" s="359"/>
      <c r="S1013" s="359"/>
      <c r="T1013" s="359"/>
      <c r="U1013" s="359"/>
      <c r="V1013" s="359"/>
      <c r="W1013" s="359"/>
      <c r="X1013" s="358"/>
      <c r="Y1013" s="358"/>
      <c r="Z1013" s="358"/>
      <c r="AA1013" s="358"/>
      <c r="AB1013" s="358"/>
      <c r="AC1013" s="358"/>
      <c r="AD1013" s="358"/>
      <c r="AE1013" s="358"/>
      <c r="AF1013" s="358"/>
      <c r="AG1013" s="358"/>
      <c r="AH1013" s="358"/>
      <c r="AI1013" s="358"/>
      <c r="AJ1013" s="358"/>
      <c r="AK1013" s="358"/>
      <c r="AR1013" s="327" t="s">
        <v>46</v>
      </c>
      <c r="AS1013" s="326" t="s">
        <v>1733</v>
      </c>
    </row>
    <row r="1014" spans="1:45" ht="15" customHeight="1">
      <c r="A1014" s="359"/>
      <c r="B1014" s="359"/>
      <c r="C1014" s="359"/>
      <c r="D1014" s="359"/>
      <c r="E1014" s="359"/>
      <c r="F1014" s="359"/>
      <c r="G1014" s="359"/>
      <c r="H1014" s="359"/>
      <c r="I1014" s="359"/>
      <c r="J1014" s="359"/>
      <c r="K1014" s="359"/>
      <c r="L1014" s="359"/>
      <c r="M1014" s="359"/>
      <c r="N1014" s="359"/>
      <c r="O1014" s="359"/>
      <c r="P1014" s="359"/>
      <c r="Q1014" s="359"/>
      <c r="R1014" s="359"/>
      <c r="S1014" s="359"/>
      <c r="T1014" s="359"/>
      <c r="U1014" s="359"/>
      <c r="V1014" s="359"/>
      <c r="W1014" s="359"/>
      <c r="X1014" s="358"/>
      <c r="Y1014" s="358"/>
      <c r="Z1014" s="358"/>
      <c r="AA1014" s="358"/>
      <c r="AB1014" s="358"/>
      <c r="AC1014" s="358"/>
      <c r="AD1014" s="358"/>
      <c r="AE1014" s="358"/>
      <c r="AF1014" s="358"/>
      <c r="AG1014" s="358"/>
      <c r="AH1014" s="358"/>
      <c r="AI1014" s="358"/>
      <c r="AJ1014" s="358"/>
      <c r="AK1014" s="358"/>
      <c r="AR1014" s="327" t="s">
        <v>998</v>
      </c>
      <c r="AS1014" s="326" t="s">
        <v>1876</v>
      </c>
    </row>
    <row r="1015" spans="1:45" ht="15" customHeight="1">
      <c r="A1015" s="359"/>
      <c r="B1015" s="359"/>
      <c r="C1015" s="359"/>
      <c r="D1015" s="359"/>
      <c r="E1015" s="359"/>
      <c r="F1015" s="359"/>
      <c r="G1015" s="359"/>
      <c r="H1015" s="359"/>
      <c r="I1015" s="359"/>
      <c r="J1015" s="359"/>
      <c r="K1015" s="359"/>
      <c r="L1015" s="359"/>
      <c r="M1015" s="359"/>
      <c r="N1015" s="359"/>
      <c r="O1015" s="359"/>
      <c r="P1015" s="359"/>
      <c r="Q1015" s="359"/>
      <c r="R1015" s="359"/>
      <c r="S1015" s="359"/>
      <c r="T1015" s="359"/>
      <c r="U1015" s="359"/>
      <c r="V1015" s="359"/>
      <c r="W1015" s="359"/>
      <c r="X1015" s="358"/>
      <c r="Y1015" s="358"/>
      <c r="Z1015" s="358"/>
      <c r="AA1015" s="358"/>
      <c r="AB1015" s="358"/>
      <c r="AC1015" s="358"/>
      <c r="AD1015" s="358"/>
      <c r="AE1015" s="358"/>
      <c r="AF1015" s="358"/>
      <c r="AG1015" s="358"/>
      <c r="AH1015" s="358"/>
      <c r="AI1015" s="358"/>
      <c r="AJ1015" s="358"/>
      <c r="AK1015" s="358"/>
      <c r="AR1015" s="327" t="s">
        <v>999</v>
      </c>
      <c r="AS1015" s="326" t="s">
        <v>1876</v>
      </c>
    </row>
    <row r="1016" spans="1:45" ht="15" customHeight="1">
      <c r="A1016" s="359"/>
      <c r="B1016" s="359"/>
      <c r="C1016" s="359"/>
      <c r="D1016" s="359"/>
      <c r="E1016" s="359"/>
      <c r="F1016" s="359"/>
      <c r="G1016" s="359"/>
      <c r="H1016" s="359"/>
      <c r="I1016" s="359"/>
      <c r="J1016" s="359"/>
      <c r="K1016" s="359"/>
      <c r="L1016" s="359"/>
      <c r="M1016" s="359"/>
      <c r="N1016" s="359"/>
      <c r="O1016" s="359"/>
      <c r="P1016" s="359"/>
      <c r="Q1016" s="359"/>
      <c r="R1016" s="359"/>
      <c r="S1016" s="359"/>
      <c r="T1016" s="359"/>
      <c r="U1016" s="359"/>
      <c r="V1016" s="359"/>
      <c r="W1016" s="359"/>
      <c r="X1016" s="358"/>
      <c r="Y1016" s="358"/>
      <c r="Z1016" s="358"/>
      <c r="AA1016" s="358"/>
      <c r="AB1016" s="358"/>
      <c r="AC1016" s="358"/>
      <c r="AD1016" s="358"/>
      <c r="AE1016" s="358"/>
      <c r="AF1016" s="358"/>
      <c r="AG1016" s="358"/>
      <c r="AH1016" s="358"/>
      <c r="AI1016" s="358"/>
      <c r="AJ1016" s="358"/>
      <c r="AK1016" s="358"/>
      <c r="AR1016" s="327" t="s">
        <v>1043</v>
      </c>
      <c r="AS1016" s="326" t="s">
        <v>1876</v>
      </c>
    </row>
    <row r="1017" spans="1:45" ht="15" customHeight="1">
      <c r="A1017" s="359"/>
      <c r="B1017" s="359"/>
      <c r="C1017" s="359"/>
      <c r="D1017" s="359"/>
      <c r="E1017" s="359"/>
      <c r="F1017" s="359"/>
      <c r="G1017" s="359"/>
      <c r="H1017" s="359"/>
      <c r="I1017" s="359"/>
      <c r="J1017" s="359"/>
      <c r="K1017" s="359"/>
      <c r="L1017" s="359"/>
      <c r="M1017" s="359"/>
      <c r="N1017" s="359"/>
      <c r="O1017" s="359"/>
      <c r="P1017" s="359"/>
      <c r="Q1017" s="359"/>
      <c r="R1017" s="359"/>
      <c r="S1017" s="359"/>
      <c r="T1017" s="359"/>
      <c r="U1017" s="359"/>
      <c r="V1017" s="359"/>
      <c r="W1017" s="359"/>
      <c r="X1017" s="358"/>
      <c r="Y1017" s="358"/>
      <c r="Z1017" s="358"/>
      <c r="AA1017" s="358"/>
      <c r="AB1017" s="358"/>
      <c r="AC1017" s="358"/>
      <c r="AD1017" s="358"/>
      <c r="AE1017" s="358"/>
      <c r="AF1017" s="358"/>
      <c r="AG1017" s="358"/>
      <c r="AH1017" s="358"/>
      <c r="AI1017" s="358"/>
      <c r="AJ1017" s="358"/>
      <c r="AK1017" s="358"/>
      <c r="AR1017" s="327" t="s">
        <v>1044</v>
      </c>
      <c r="AS1017" s="326" t="s">
        <v>1876</v>
      </c>
    </row>
    <row r="1018" spans="1:45" ht="15" customHeight="1">
      <c r="A1018" s="359"/>
      <c r="B1018" s="359"/>
      <c r="C1018" s="359"/>
      <c r="D1018" s="359"/>
      <c r="E1018" s="359"/>
      <c r="F1018" s="359"/>
      <c r="G1018" s="359"/>
      <c r="H1018" s="359"/>
      <c r="I1018" s="359"/>
      <c r="J1018" s="359"/>
      <c r="K1018" s="359"/>
      <c r="L1018" s="359"/>
      <c r="M1018" s="359"/>
      <c r="N1018" s="359"/>
      <c r="O1018" s="359"/>
      <c r="P1018" s="359"/>
      <c r="Q1018" s="359"/>
      <c r="R1018" s="359"/>
      <c r="S1018" s="359"/>
      <c r="T1018" s="359"/>
      <c r="U1018" s="359"/>
      <c r="V1018" s="359"/>
      <c r="W1018" s="359"/>
      <c r="X1018" s="358"/>
      <c r="Y1018" s="358"/>
      <c r="Z1018" s="358"/>
      <c r="AA1018" s="358"/>
      <c r="AB1018" s="358"/>
      <c r="AC1018" s="358"/>
      <c r="AD1018" s="358"/>
      <c r="AE1018" s="358"/>
      <c r="AF1018" s="358"/>
      <c r="AG1018" s="358"/>
      <c r="AH1018" s="358"/>
      <c r="AI1018" s="358"/>
      <c r="AJ1018" s="358"/>
      <c r="AK1018" s="358"/>
      <c r="AR1018" s="327" t="s">
        <v>47</v>
      </c>
      <c r="AS1018" s="326" t="s">
        <v>1733</v>
      </c>
    </row>
    <row r="1019" spans="1:45" ht="15" customHeight="1">
      <c r="A1019" s="359"/>
      <c r="B1019" s="359"/>
      <c r="C1019" s="359"/>
      <c r="D1019" s="359"/>
      <c r="E1019" s="359"/>
      <c r="F1019" s="359"/>
      <c r="G1019" s="359"/>
      <c r="H1019" s="359"/>
      <c r="I1019" s="359"/>
      <c r="J1019" s="359"/>
      <c r="K1019" s="359"/>
      <c r="L1019" s="359"/>
      <c r="M1019" s="359"/>
      <c r="N1019" s="359"/>
      <c r="O1019" s="359"/>
      <c r="P1019" s="359"/>
      <c r="Q1019" s="359"/>
      <c r="R1019" s="359"/>
      <c r="S1019" s="359"/>
      <c r="T1019" s="359"/>
      <c r="U1019" s="359"/>
      <c r="V1019" s="359"/>
      <c r="W1019" s="359"/>
      <c r="X1019" s="358"/>
      <c r="Y1019" s="358"/>
      <c r="Z1019" s="358"/>
      <c r="AA1019" s="358"/>
      <c r="AB1019" s="358"/>
      <c r="AC1019" s="358"/>
      <c r="AD1019" s="358"/>
      <c r="AE1019" s="358"/>
      <c r="AF1019" s="358"/>
      <c r="AG1019" s="358"/>
      <c r="AH1019" s="358"/>
      <c r="AI1019" s="358"/>
      <c r="AJ1019" s="358"/>
      <c r="AK1019" s="358"/>
      <c r="AR1019" s="327" t="s">
        <v>48</v>
      </c>
      <c r="AS1019" s="326" t="s">
        <v>1733</v>
      </c>
    </row>
    <row r="1020" spans="1:45" ht="15" customHeight="1">
      <c r="A1020" s="359"/>
      <c r="B1020" s="359"/>
      <c r="C1020" s="359"/>
      <c r="D1020" s="359"/>
      <c r="E1020" s="359"/>
      <c r="F1020" s="359"/>
      <c r="G1020" s="359"/>
      <c r="H1020" s="359"/>
      <c r="I1020" s="359"/>
      <c r="J1020" s="359"/>
      <c r="K1020" s="359"/>
      <c r="L1020" s="359"/>
      <c r="M1020" s="359"/>
      <c r="N1020" s="359"/>
      <c r="O1020" s="359"/>
      <c r="P1020" s="359"/>
      <c r="Q1020" s="359"/>
      <c r="R1020" s="359"/>
      <c r="S1020" s="359"/>
      <c r="T1020" s="359"/>
      <c r="U1020" s="359"/>
      <c r="V1020" s="359"/>
      <c r="W1020" s="359"/>
      <c r="X1020" s="358"/>
      <c r="Y1020" s="358"/>
      <c r="Z1020" s="358"/>
      <c r="AA1020" s="358"/>
      <c r="AB1020" s="358"/>
      <c r="AC1020" s="358"/>
      <c r="AD1020" s="358"/>
      <c r="AE1020" s="358"/>
      <c r="AF1020" s="358"/>
      <c r="AG1020" s="358"/>
      <c r="AH1020" s="358"/>
      <c r="AI1020" s="358"/>
      <c r="AJ1020" s="358"/>
      <c r="AK1020" s="358"/>
      <c r="AR1020" s="327" t="s">
        <v>1000</v>
      </c>
      <c r="AS1020" s="326" t="s">
        <v>1827</v>
      </c>
    </row>
    <row r="1021" spans="1:45" ht="15" customHeight="1">
      <c r="A1021" s="359"/>
      <c r="B1021" s="359"/>
      <c r="C1021" s="359"/>
      <c r="D1021" s="359"/>
      <c r="E1021" s="359"/>
      <c r="F1021" s="359"/>
      <c r="G1021" s="359"/>
      <c r="H1021" s="359"/>
      <c r="I1021" s="359"/>
      <c r="J1021" s="359"/>
      <c r="K1021" s="359"/>
      <c r="L1021" s="359"/>
      <c r="M1021" s="359"/>
      <c r="N1021" s="359"/>
      <c r="O1021" s="359"/>
      <c r="P1021" s="359"/>
      <c r="Q1021" s="359"/>
      <c r="R1021" s="359"/>
      <c r="S1021" s="359"/>
      <c r="T1021" s="359"/>
      <c r="U1021" s="359"/>
      <c r="V1021" s="359"/>
      <c r="W1021" s="359"/>
      <c r="X1021" s="358"/>
      <c r="Y1021" s="358"/>
      <c r="Z1021" s="358"/>
      <c r="AA1021" s="358"/>
      <c r="AB1021" s="358"/>
      <c r="AC1021" s="358"/>
      <c r="AD1021" s="358"/>
      <c r="AE1021" s="358"/>
      <c r="AF1021" s="358"/>
      <c r="AG1021" s="358"/>
      <c r="AH1021" s="358"/>
      <c r="AI1021" s="358"/>
      <c r="AJ1021" s="358"/>
      <c r="AK1021" s="358"/>
      <c r="AR1021" s="327" t="s">
        <v>1001</v>
      </c>
      <c r="AS1021" s="326" t="s">
        <v>1827</v>
      </c>
    </row>
    <row r="1022" spans="1:45" ht="15" customHeight="1">
      <c r="A1022" s="359"/>
      <c r="B1022" s="359"/>
      <c r="C1022" s="359"/>
      <c r="D1022" s="359"/>
      <c r="E1022" s="359"/>
      <c r="F1022" s="359"/>
      <c r="G1022" s="359"/>
      <c r="H1022" s="359"/>
      <c r="I1022" s="359"/>
      <c r="J1022" s="359"/>
      <c r="K1022" s="359"/>
      <c r="L1022" s="359"/>
      <c r="M1022" s="359"/>
      <c r="N1022" s="359"/>
      <c r="O1022" s="359"/>
      <c r="P1022" s="359"/>
      <c r="Q1022" s="359"/>
      <c r="R1022" s="359"/>
      <c r="S1022" s="359"/>
      <c r="T1022" s="359"/>
      <c r="U1022" s="359"/>
      <c r="V1022" s="359"/>
      <c r="W1022" s="359"/>
      <c r="X1022" s="358"/>
      <c r="Y1022" s="358"/>
      <c r="Z1022" s="358"/>
      <c r="AA1022" s="358"/>
      <c r="AB1022" s="358"/>
      <c r="AC1022" s="358"/>
      <c r="AD1022" s="358"/>
      <c r="AE1022" s="358"/>
      <c r="AF1022" s="358"/>
      <c r="AG1022" s="358"/>
      <c r="AH1022" s="358"/>
      <c r="AI1022" s="358"/>
      <c r="AJ1022" s="358"/>
      <c r="AK1022" s="358"/>
      <c r="AR1022" s="327" t="s">
        <v>1002</v>
      </c>
      <c r="AS1022" s="326" t="s">
        <v>1827</v>
      </c>
    </row>
    <row r="1023" spans="1:45" ht="15" customHeight="1">
      <c r="A1023" s="359"/>
      <c r="B1023" s="359"/>
      <c r="C1023" s="359"/>
      <c r="D1023" s="359"/>
      <c r="E1023" s="359"/>
      <c r="F1023" s="359"/>
      <c r="G1023" s="359"/>
      <c r="H1023" s="359"/>
      <c r="I1023" s="359"/>
      <c r="J1023" s="359"/>
      <c r="K1023" s="359"/>
      <c r="L1023" s="359"/>
      <c r="M1023" s="359"/>
      <c r="N1023" s="359"/>
      <c r="O1023" s="359"/>
      <c r="P1023" s="359"/>
      <c r="Q1023" s="359"/>
      <c r="R1023" s="359"/>
      <c r="S1023" s="359"/>
      <c r="T1023" s="359"/>
      <c r="U1023" s="359"/>
      <c r="V1023" s="359"/>
      <c r="W1023" s="359"/>
      <c r="X1023" s="358"/>
      <c r="Y1023" s="358"/>
      <c r="Z1023" s="358"/>
      <c r="AA1023" s="358"/>
      <c r="AB1023" s="358"/>
      <c r="AC1023" s="358"/>
      <c r="AD1023" s="358"/>
      <c r="AE1023" s="358"/>
      <c r="AF1023" s="358"/>
      <c r="AG1023" s="358"/>
      <c r="AH1023" s="358"/>
      <c r="AI1023" s="358"/>
      <c r="AJ1023" s="358"/>
      <c r="AK1023" s="358"/>
      <c r="AR1023" s="327" t="s">
        <v>1003</v>
      </c>
      <c r="AS1023" s="326" t="s">
        <v>1827</v>
      </c>
    </row>
    <row r="1024" spans="1:45" ht="15" customHeight="1">
      <c r="A1024" s="359"/>
      <c r="B1024" s="359"/>
      <c r="C1024" s="359"/>
      <c r="D1024" s="359"/>
      <c r="E1024" s="359"/>
      <c r="F1024" s="359"/>
      <c r="G1024" s="359"/>
      <c r="H1024" s="359"/>
      <c r="I1024" s="359"/>
      <c r="J1024" s="359"/>
      <c r="K1024" s="359"/>
      <c r="L1024" s="359"/>
      <c r="M1024" s="359"/>
      <c r="N1024" s="359"/>
      <c r="O1024" s="359"/>
      <c r="P1024" s="359"/>
      <c r="Q1024" s="359"/>
      <c r="R1024" s="359"/>
      <c r="S1024" s="359"/>
      <c r="T1024" s="359"/>
      <c r="U1024" s="359"/>
      <c r="V1024" s="359"/>
      <c r="W1024" s="359"/>
      <c r="X1024" s="358"/>
      <c r="Y1024" s="358"/>
      <c r="Z1024" s="358"/>
      <c r="AA1024" s="358"/>
      <c r="AB1024" s="358"/>
      <c r="AC1024" s="358"/>
      <c r="AD1024" s="358"/>
      <c r="AE1024" s="358"/>
      <c r="AF1024" s="358"/>
      <c r="AG1024" s="358"/>
      <c r="AH1024" s="358"/>
      <c r="AI1024" s="358"/>
      <c r="AJ1024" s="358"/>
      <c r="AK1024" s="358"/>
      <c r="AR1024" s="327" t="s">
        <v>1004</v>
      </c>
      <c r="AS1024" s="326" t="s">
        <v>2335</v>
      </c>
    </row>
    <row r="1025" spans="1:45" ht="15" customHeight="1">
      <c r="A1025" s="359"/>
      <c r="B1025" s="359"/>
      <c r="C1025" s="359"/>
      <c r="D1025" s="359"/>
      <c r="E1025" s="359"/>
      <c r="F1025" s="359"/>
      <c r="G1025" s="359"/>
      <c r="H1025" s="359"/>
      <c r="I1025" s="359"/>
      <c r="J1025" s="359"/>
      <c r="K1025" s="359"/>
      <c r="L1025" s="359"/>
      <c r="M1025" s="359"/>
      <c r="N1025" s="359"/>
      <c r="O1025" s="359"/>
      <c r="P1025" s="359"/>
      <c r="Q1025" s="359"/>
      <c r="R1025" s="359"/>
      <c r="S1025" s="359"/>
      <c r="T1025" s="359"/>
      <c r="U1025" s="359"/>
      <c r="V1025" s="359"/>
      <c r="W1025" s="359"/>
      <c r="X1025" s="358"/>
      <c r="Y1025" s="358"/>
      <c r="Z1025" s="358"/>
      <c r="AA1025" s="358"/>
      <c r="AB1025" s="358"/>
      <c r="AC1025" s="358"/>
      <c r="AD1025" s="358"/>
      <c r="AE1025" s="358"/>
      <c r="AF1025" s="358"/>
      <c r="AG1025" s="358"/>
      <c r="AH1025" s="358"/>
      <c r="AI1025" s="358"/>
      <c r="AJ1025" s="358"/>
      <c r="AK1025" s="358"/>
      <c r="AR1025" s="327" t="s">
        <v>49</v>
      </c>
      <c r="AS1025" s="326" t="s">
        <v>1733</v>
      </c>
    </row>
    <row r="1026" spans="1:45" ht="15" customHeight="1">
      <c r="A1026" s="359"/>
      <c r="B1026" s="359"/>
      <c r="C1026" s="359"/>
      <c r="D1026" s="359"/>
      <c r="E1026" s="359"/>
      <c r="F1026" s="359"/>
      <c r="G1026" s="359"/>
      <c r="H1026" s="359"/>
      <c r="I1026" s="359"/>
      <c r="J1026" s="359"/>
      <c r="K1026" s="359"/>
      <c r="L1026" s="359"/>
      <c r="M1026" s="359"/>
      <c r="N1026" s="359"/>
      <c r="O1026" s="359"/>
      <c r="P1026" s="359"/>
      <c r="Q1026" s="359"/>
      <c r="R1026" s="359"/>
      <c r="S1026" s="359"/>
      <c r="T1026" s="359"/>
      <c r="U1026" s="359"/>
      <c r="V1026" s="359"/>
      <c r="W1026" s="359"/>
      <c r="X1026" s="358"/>
      <c r="Y1026" s="358"/>
      <c r="Z1026" s="358"/>
      <c r="AA1026" s="358"/>
      <c r="AB1026" s="358"/>
      <c r="AC1026" s="358"/>
      <c r="AD1026" s="358"/>
      <c r="AE1026" s="358"/>
      <c r="AF1026" s="358"/>
      <c r="AG1026" s="358"/>
      <c r="AH1026" s="358"/>
      <c r="AI1026" s="358"/>
      <c r="AJ1026" s="358"/>
      <c r="AK1026" s="358"/>
      <c r="AR1026" s="327" t="s">
        <v>1005</v>
      </c>
      <c r="AS1026" s="326" t="s">
        <v>1827</v>
      </c>
    </row>
    <row r="1027" spans="1:45" ht="15" customHeight="1">
      <c r="A1027" s="359"/>
      <c r="B1027" s="359"/>
      <c r="C1027" s="359"/>
      <c r="D1027" s="359"/>
      <c r="E1027" s="359"/>
      <c r="F1027" s="359"/>
      <c r="G1027" s="359"/>
      <c r="H1027" s="359"/>
      <c r="I1027" s="359"/>
      <c r="J1027" s="359"/>
      <c r="K1027" s="359"/>
      <c r="L1027" s="359"/>
      <c r="M1027" s="359"/>
      <c r="N1027" s="359"/>
      <c r="O1027" s="359"/>
      <c r="P1027" s="359"/>
      <c r="Q1027" s="359"/>
      <c r="R1027" s="359"/>
      <c r="S1027" s="359"/>
      <c r="T1027" s="359"/>
      <c r="U1027" s="359"/>
      <c r="V1027" s="359"/>
      <c r="W1027" s="359"/>
      <c r="X1027" s="358"/>
      <c r="Y1027" s="358"/>
      <c r="Z1027" s="358"/>
      <c r="AA1027" s="358"/>
      <c r="AB1027" s="358"/>
      <c r="AC1027" s="358"/>
      <c r="AD1027" s="358"/>
      <c r="AE1027" s="358"/>
      <c r="AF1027" s="358"/>
      <c r="AG1027" s="358"/>
      <c r="AH1027" s="358"/>
      <c r="AI1027" s="358"/>
      <c r="AJ1027" s="358"/>
      <c r="AK1027" s="358"/>
      <c r="AR1027" s="327" t="s">
        <v>1006</v>
      </c>
      <c r="AS1027" s="326" t="s">
        <v>1827</v>
      </c>
    </row>
    <row r="1028" spans="1:45" ht="15" customHeight="1">
      <c r="A1028" s="359"/>
      <c r="B1028" s="359"/>
      <c r="C1028" s="359"/>
      <c r="D1028" s="359"/>
      <c r="E1028" s="359"/>
      <c r="F1028" s="359"/>
      <c r="G1028" s="359"/>
      <c r="H1028" s="359"/>
      <c r="I1028" s="359"/>
      <c r="J1028" s="359"/>
      <c r="K1028" s="359"/>
      <c r="L1028" s="359"/>
      <c r="M1028" s="359"/>
      <c r="N1028" s="359"/>
      <c r="O1028" s="359"/>
      <c r="P1028" s="359"/>
      <c r="Q1028" s="359"/>
      <c r="R1028" s="359"/>
      <c r="S1028" s="359"/>
      <c r="T1028" s="359"/>
      <c r="U1028" s="359"/>
      <c r="V1028" s="359"/>
      <c r="W1028" s="359"/>
      <c r="X1028" s="358"/>
      <c r="Y1028" s="358"/>
      <c r="Z1028" s="358"/>
      <c r="AA1028" s="358"/>
      <c r="AB1028" s="358"/>
      <c r="AC1028" s="358"/>
      <c r="AD1028" s="358"/>
      <c r="AE1028" s="358"/>
      <c r="AF1028" s="358"/>
      <c r="AG1028" s="358"/>
      <c r="AH1028" s="358"/>
      <c r="AI1028" s="358"/>
      <c r="AJ1028" s="358"/>
      <c r="AK1028" s="358"/>
      <c r="AR1028" s="327" t="s">
        <v>1045</v>
      </c>
      <c r="AS1028" s="326" t="s">
        <v>1827</v>
      </c>
    </row>
    <row r="1029" spans="1:45" ht="15" customHeight="1">
      <c r="A1029" s="359"/>
      <c r="B1029" s="359"/>
      <c r="C1029" s="359"/>
      <c r="D1029" s="359"/>
      <c r="E1029" s="359"/>
      <c r="F1029" s="359"/>
      <c r="G1029" s="359"/>
      <c r="H1029" s="359"/>
      <c r="I1029" s="359"/>
      <c r="J1029" s="359"/>
      <c r="K1029" s="359"/>
      <c r="L1029" s="359"/>
      <c r="M1029" s="359"/>
      <c r="N1029" s="359"/>
      <c r="O1029" s="359"/>
      <c r="P1029" s="359"/>
      <c r="Q1029" s="359"/>
      <c r="R1029" s="359"/>
      <c r="S1029" s="359"/>
      <c r="T1029" s="359"/>
      <c r="U1029" s="359"/>
      <c r="V1029" s="359"/>
      <c r="W1029" s="359"/>
      <c r="X1029" s="358"/>
      <c r="Y1029" s="358"/>
      <c r="Z1029" s="358"/>
      <c r="AA1029" s="358"/>
      <c r="AB1029" s="358"/>
      <c r="AC1029" s="358"/>
      <c r="AD1029" s="358"/>
      <c r="AE1029" s="358"/>
      <c r="AF1029" s="358"/>
      <c r="AG1029" s="358"/>
      <c r="AH1029" s="358"/>
      <c r="AI1029" s="358"/>
      <c r="AJ1029" s="358"/>
      <c r="AK1029" s="358"/>
      <c r="AR1029" s="327" t="s">
        <v>1007</v>
      </c>
      <c r="AS1029" s="326" t="s">
        <v>1827</v>
      </c>
    </row>
    <row r="1030" spans="1:45" ht="15" customHeight="1">
      <c r="A1030" s="359"/>
      <c r="B1030" s="359"/>
      <c r="C1030" s="359"/>
      <c r="D1030" s="359"/>
      <c r="E1030" s="359"/>
      <c r="F1030" s="359"/>
      <c r="G1030" s="359"/>
      <c r="H1030" s="359"/>
      <c r="I1030" s="359"/>
      <c r="J1030" s="359"/>
      <c r="K1030" s="359"/>
      <c r="L1030" s="359"/>
      <c r="M1030" s="359"/>
      <c r="N1030" s="359"/>
      <c r="O1030" s="359"/>
      <c r="P1030" s="359"/>
      <c r="Q1030" s="359"/>
      <c r="R1030" s="359"/>
      <c r="S1030" s="359"/>
      <c r="T1030" s="359"/>
      <c r="U1030" s="359"/>
      <c r="V1030" s="359"/>
      <c r="W1030" s="359"/>
      <c r="X1030" s="358"/>
      <c r="Y1030" s="358"/>
      <c r="Z1030" s="358"/>
      <c r="AA1030" s="358"/>
      <c r="AB1030" s="358"/>
      <c r="AC1030" s="358"/>
      <c r="AD1030" s="358"/>
      <c r="AE1030" s="358"/>
      <c r="AF1030" s="358"/>
      <c r="AG1030" s="358"/>
      <c r="AH1030" s="358"/>
      <c r="AI1030" s="358"/>
      <c r="AJ1030" s="358"/>
      <c r="AK1030" s="358"/>
      <c r="AR1030" s="327" t="s">
        <v>50</v>
      </c>
      <c r="AS1030" s="326" t="s">
        <v>1733</v>
      </c>
    </row>
    <row r="1031" spans="1:45" ht="15" customHeight="1">
      <c r="A1031" s="359"/>
      <c r="B1031" s="359"/>
      <c r="C1031" s="359"/>
      <c r="D1031" s="359"/>
      <c r="E1031" s="359"/>
      <c r="F1031" s="359"/>
      <c r="G1031" s="359"/>
      <c r="H1031" s="359"/>
      <c r="I1031" s="359"/>
      <c r="J1031" s="359"/>
      <c r="K1031" s="359"/>
      <c r="L1031" s="359"/>
      <c r="M1031" s="359"/>
      <c r="N1031" s="359"/>
      <c r="O1031" s="359"/>
      <c r="P1031" s="359"/>
      <c r="Q1031" s="359"/>
      <c r="R1031" s="359"/>
      <c r="S1031" s="359"/>
      <c r="T1031" s="359"/>
      <c r="U1031" s="359"/>
      <c r="V1031" s="359"/>
      <c r="W1031" s="359"/>
      <c r="X1031" s="358"/>
      <c r="Y1031" s="358"/>
      <c r="Z1031" s="358"/>
      <c r="AA1031" s="358"/>
      <c r="AB1031" s="358"/>
      <c r="AC1031" s="358"/>
      <c r="AD1031" s="358"/>
      <c r="AE1031" s="358"/>
      <c r="AF1031" s="358"/>
      <c r="AG1031" s="358"/>
      <c r="AH1031" s="358"/>
      <c r="AI1031" s="358"/>
      <c r="AJ1031" s="358"/>
      <c r="AK1031" s="358"/>
      <c r="AR1031" s="327" t="s">
        <v>51</v>
      </c>
      <c r="AS1031" s="326" t="s">
        <v>1733</v>
      </c>
    </row>
    <row r="1032" spans="1:45" ht="15" customHeight="1">
      <c r="A1032" s="359"/>
      <c r="B1032" s="359"/>
      <c r="C1032" s="359"/>
      <c r="D1032" s="359"/>
      <c r="E1032" s="359"/>
      <c r="F1032" s="359"/>
      <c r="G1032" s="359"/>
      <c r="H1032" s="359"/>
      <c r="I1032" s="359"/>
      <c r="J1032" s="359"/>
      <c r="K1032" s="359"/>
      <c r="L1032" s="359"/>
      <c r="M1032" s="359"/>
      <c r="N1032" s="359"/>
      <c r="O1032" s="359"/>
      <c r="P1032" s="359"/>
      <c r="Q1032" s="359"/>
      <c r="R1032" s="359"/>
      <c r="S1032" s="359"/>
      <c r="T1032" s="359"/>
      <c r="U1032" s="359"/>
      <c r="V1032" s="359"/>
      <c r="W1032" s="359"/>
      <c r="X1032" s="358"/>
      <c r="Y1032" s="358"/>
      <c r="Z1032" s="358"/>
      <c r="AA1032" s="358"/>
      <c r="AB1032" s="358"/>
      <c r="AC1032" s="358"/>
      <c r="AD1032" s="358"/>
      <c r="AE1032" s="358"/>
      <c r="AF1032" s="358"/>
      <c r="AG1032" s="358"/>
      <c r="AH1032" s="358"/>
      <c r="AI1032" s="358"/>
      <c r="AJ1032" s="358"/>
      <c r="AK1032" s="358"/>
      <c r="AR1032" s="327" t="s">
        <v>52</v>
      </c>
      <c r="AS1032" s="326" t="s">
        <v>1733</v>
      </c>
    </row>
    <row r="1033" spans="1:45" ht="15" customHeight="1">
      <c r="A1033" s="359"/>
      <c r="B1033" s="359"/>
      <c r="C1033" s="359"/>
      <c r="D1033" s="359"/>
      <c r="E1033" s="359"/>
      <c r="F1033" s="359"/>
      <c r="G1033" s="359"/>
      <c r="H1033" s="359"/>
      <c r="I1033" s="359"/>
      <c r="J1033" s="359"/>
      <c r="K1033" s="359"/>
      <c r="L1033" s="359"/>
      <c r="M1033" s="359"/>
      <c r="N1033" s="359"/>
      <c r="O1033" s="359"/>
      <c r="P1033" s="359"/>
      <c r="Q1033" s="359"/>
      <c r="R1033" s="359"/>
      <c r="S1033" s="359"/>
      <c r="T1033" s="359"/>
      <c r="U1033" s="359"/>
      <c r="V1033" s="359"/>
      <c r="W1033" s="359"/>
      <c r="X1033" s="358"/>
      <c r="Y1033" s="358"/>
      <c r="Z1033" s="358"/>
      <c r="AA1033" s="358"/>
      <c r="AB1033" s="358"/>
      <c r="AC1033" s="358"/>
      <c r="AD1033" s="358"/>
      <c r="AE1033" s="358"/>
      <c r="AF1033" s="358"/>
      <c r="AG1033" s="358"/>
      <c r="AH1033" s="358"/>
      <c r="AI1033" s="358"/>
      <c r="AJ1033" s="358"/>
      <c r="AK1033" s="358"/>
      <c r="AR1033" s="327" t="s">
        <v>53</v>
      </c>
      <c r="AS1033" s="326" t="s">
        <v>1733</v>
      </c>
    </row>
    <row r="1034" spans="1:45" ht="15" customHeight="1">
      <c r="A1034" s="359"/>
      <c r="B1034" s="359"/>
      <c r="C1034" s="359"/>
      <c r="D1034" s="359"/>
      <c r="E1034" s="359"/>
      <c r="F1034" s="359"/>
      <c r="G1034" s="359"/>
      <c r="H1034" s="359"/>
      <c r="I1034" s="359"/>
      <c r="J1034" s="359"/>
      <c r="K1034" s="359"/>
      <c r="L1034" s="359"/>
      <c r="M1034" s="359"/>
      <c r="N1034" s="359"/>
      <c r="O1034" s="359"/>
      <c r="P1034" s="359"/>
      <c r="Q1034" s="359"/>
      <c r="R1034" s="359"/>
      <c r="S1034" s="359"/>
      <c r="T1034" s="359"/>
      <c r="U1034" s="359"/>
      <c r="V1034" s="359"/>
      <c r="W1034" s="359"/>
      <c r="X1034" s="358"/>
      <c r="Y1034" s="358"/>
      <c r="Z1034" s="358"/>
      <c r="AA1034" s="358"/>
      <c r="AB1034" s="358"/>
      <c r="AC1034" s="358"/>
      <c r="AD1034" s="358"/>
      <c r="AE1034" s="358"/>
      <c r="AF1034" s="358"/>
      <c r="AG1034" s="358"/>
      <c r="AH1034" s="358"/>
      <c r="AI1034" s="358"/>
      <c r="AJ1034" s="358"/>
      <c r="AK1034" s="358"/>
      <c r="AR1034" s="327" t="s">
        <v>54</v>
      </c>
      <c r="AS1034" s="326" t="s">
        <v>1733</v>
      </c>
    </row>
    <row r="1035" spans="1:45" ht="15" customHeight="1">
      <c r="A1035" s="359"/>
      <c r="B1035" s="359"/>
      <c r="C1035" s="359"/>
      <c r="D1035" s="359"/>
      <c r="E1035" s="359"/>
      <c r="F1035" s="359"/>
      <c r="G1035" s="359"/>
      <c r="H1035" s="359"/>
      <c r="I1035" s="359"/>
      <c r="J1035" s="359"/>
      <c r="K1035" s="359"/>
      <c r="L1035" s="359"/>
      <c r="M1035" s="359"/>
      <c r="N1035" s="359"/>
      <c r="O1035" s="359"/>
      <c r="P1035" s="359"/>
      <c r="Q1035" s="359"/>
      <c r="R1035" s="359"/>
      <c r="S1035" s="359"/>
      <c r="T1035" s="359"/>
      <c r="U1035" s="359"/>
      <c r="V1035" s="359"/>
      <c r="W1035" s="359"/>
      <c r="X1035" s="358"/>
      <c r="Y1035" s="358"/>
      <c r="Z1035" s="358"/>
      <c r="AA1035" s="358"/>
      <c r="AB1035" s="358"/>
      <c r="AC1035" s="358"/>
      <c r="AD1035" s="358"/>
      <c r="AE1035" s="358"/>
      <c r="AF1035" s="358"/>
      <c r="AG1035" s="358"/>
      <c r="AH1035" s="358"/>
      <c r="AI1035" s="358"/>
      <c r="AJ1035" s="358"/>
      <c r="AK1035" s="358"/>
      <c r="AR1035" s="327" t="s">
        <v>55</v>
      </c>
      <c r="AS1035" s="326" t="s">
        <v>1733</v>
      </c>
    </row>
    <row r="1036" spans="1:45" ht="15" customHeight="1">
      <c r="A1036" s="359"/>
      <c r="B1036" s="359"/>
      <c r="C1036" s="359"/>
      <c r="D1036" s="359"/>
      <c r="E1036" s="359"/>
      <c r="F1036" s="359"/>
      <c r="G1036" s="359"/>
      <c r="H1036" s="359"/>
      <c r="I1036" s="359"/>
      <c r="J1036" s="359"/>
      <c r="K1036" s="359"/>
      <c r="L1036" s="359"/>
      <c r="M1036" s="359"/>
      <c r="N1036" s="359"/>
      <c r="O1036" s="359"/>
      <c r="P1036" s="359"/>
      <c r="Q1036" s="359"/>
      <c r="R1036" s="359"/>
      <c r="S1036" s="359"/>
      <c r="T1036" s="359"/>
      <c r="U1036" s="359"/>
      <c r="V1036" s="359"/>
      <c r="W1036" s="359"/>
      <c r="X1036" s="358"/>
      <c r="Y1036" s="358"/>
      <c r="Z1036" s="358"/>
      <c r="AA1036" s="358"/>
      <c r="AB1036" s="358"/>
      <c r="AC1036" s="358"/>
      <c r="AD1036" s="358"/>
      <c r="AE1036" s="358"/>
      <c r="AF1036" s="358"/>
      <c r="AG1036" s="358"/>
      <c r="AH1036" s="358"/>
      <c r="AI1036" s="358"/>
      <c r="AJ1036" s="358"/>
      <c r="AK1036" s="358"/>
      <c r="AR1036" s="327" t="s">
        <v>56</v>
      </c>
      <c r="AS1036" s="326" t="s">
        <v>1733</v>
      </c>
    </row>
    <row r="1037" spans="1:45" ht="15" customHeight="1">
      <c r="A1037" s="359"/>
      <c r="B1037" s="359"/>
      <c r="C1037" s="359"/>
      <c r="D1037" s="359"/>
      <c r="E1037" s="359"/>
      <c r="F1037" s="359"/>
      <c r="G1037" s="359"/>
      <c r="H1037" s="359"/>
      <c r="I1037" s="359"/>
      <c r="J1037" s="359"/>
      <c r="K1037" s="359"/>
      <c r="L1037" s="359"/>
      <c r="M1037" s="359"/>
      <c r="N1037" s="359"/>
      <c r="O1037" s="359"/>
      <c r="P1037" s="359"/>
      <c r="Q1037" s="359"/>
      <c r="R1037" s="359"/>
      <c r="S1037" s="359"/>
      <c r="T1037" s="359"/>
      <c r="U1037" s="359"/>
      <c r="V1037" s="359"/>
      <c r="W1037" s="359"/>
      <c r="X1037" s="358"/>
      <c r="Y1037" s="358"/>
      <c r="Z1037" s="358"/>
      <c r="AA1037" s="358"/>
      <c r="AB1037" s="358"/>
      <c r="AC1037" s="358"/>
      <c r="AD1037" s="358"/>
      <c r="AE1037" s="358"/>
      <c r="AF1037" s="358"/>
      <c r="AG1037" s="358"/>
      <c r="AH1037" s="358"/>
      <c r="AI1037" s="358"/>
      <c r="AJ1037" s="358"/>
      <c r="AK1037" s="358"/>
      <c r="AR1037" s="327" t="s">
        <v>1046</v>
      </c>
      <c r="AS1037" s="326" t="s">
        <v>1858</v>
      </c>
    </row>
    <row r="1038" spans="1:45" ht="15" customHeight="1">
      <c r="A1038" s="359"/>
      <c r="B1038" s="359"/>
      <c r="C1038" s="359"/>
      <c r="D1038" s="359"/>
      <c r="E1038" s="359"/>
      <c r="F1038" s="359"/>
      <c r="G1038" s="359"/>
      <c r="H1038" s="359"/>
      <c r="I1038" s="359"/>
      <c r="J1038" s="359"/>
      <c r="K1038" s="359"/>
      <c r="L1038" s="359"/>
      <c r="M1038" s="359"/>
      <c r="N1038" s="359"/>
      <c r="O1038" s="359"/>
      <c r="P1038" s="359"/>
      <c r="Q1038" s="359"/>
      <c r="R1038" s="359"/>
      <c r="S1038" s="359"/>
      <c r="T1038" s="359"/>
      <c r="U1038" s="359"/>
      <c r="V1038" s="359"/>
      <c r="W1038" s="359"/>
      <c r="X1038" s="358"/>
      <c r="Y1038" s="358"/>
      <c r="Z1038" s="358"/>
      <c r="AA1038" s="358"/>
      <c r="AB1038" s="358"/>
      <c r="AC1038" s="358"/>
      <c r="AD1038" s="358"/>
      <c r="AE1038" s="358"/>
      <c r="AF1038" s="358"/>
      <c r="AG1038" s="358"/>
      <c r="AH1038" s="358"/>
      <c r="AI1038" s="358"/>
      <c r="AJ1038" s="358"/>
      <c r="AK1038" s="358"/>
      <c r="AR1038" s="327" t="s">
        <v>57</v>
      </c>
      <c r="AS1038" s="326" t="s">
        <v>1733</v>
      </c>
    </row>
    <row r="1039" spans="1:45" ht="15" customHeight="1">
      <c r="A1039" s="359"/>
      <c r="B1039" s="359"/>
      <c r="C1039" s="359"/>
      <c r="D1039" s="359"/>
      <c r="E1039" s="359"/>
      <c r="F1039" s="359"/>
      <c r="G1039" s="359"/>
      <c r="H1039" s="359"/>
      <c r="I1039" s="359"/>
      <c r="J1039" s="359"/>
      <c r="K1039" s="359"/>
      <c r="L1039" s="359"/>
      <c r="M1039" s="359"/>
      <c r="N1039" s="359"/>
      <c r="O1039" s="359"/>
      <c r="P1039" s="359"/>
      <c r="Q1039" s="359"/>
      <c r="R1039" s="359"/>
      <c r="S1039" s="359"/>
      <c r="T1039" s="359"/>
      <c r="U1039" s="359"/>
      <c r="V1039" s="359"/>
      <c r="W1039" s="359"/>
      <c r="X1039" s="358"/>
      <c r="Y1039" s="358"/>
      <c r="Z1039" s="358"/>
      <c r="AA1039" s="358"/>
      <c r="AB1039" s="358"/>
      <c r="AC1039" s="358"/>
      <c r="AD1039" s="358"/>
      <c r="AE1039" s="358"/>
      <c r="AF1039" s="358"/>
      <c r="AG1039" s="358"/>
      <c r="AH1039" s="358"/>
      <c r="AI1039" s="358"/>
      <c r="AJ1039" s="358"/>
      <c r="AK1039" s="358"/>
      <c r="AR1039" s="327" t="s">
        <v>58</v>
      </c>
      <c r="AS1039" s="326" t="s">
        <v>1733</v>
      </c>
    </row>
    <row r="1040" spans="1:45" ht="15" customHeight="1">
      <c r="A1040" s="359"/>
      <c r="B1040" s="359"/>
      <c r="C1040" s="359"/>
      <c r="D1040" s="359"/>
      <c r="E1040" s="359"/>
      <c r="F1040" s="359"/>
      <c r="G1040" s="359"/>
      <c r="H1040" s="359"/>
      <c r="I1040" s="359"/>
      <c r="J1040" s="359"/>
      <c r="K1040" s="359"/>
      <c r="L1040" s="359"/>
      <c r="M1040" s="359"/>
      <c r="N1040" s="359"/>
      <c r="O1040" s="359"/>
      <c r="P1040" s="359"/>
      <c r="Q1040" s="359"/>
      <c r="R1040" s="359"/>
      <c r="S1040" s="359"/>
      <c r="T1040" s="359"/>
      <c r="U1040" s="359"/>
      <c r="V1040" s="359"/>
      <c r="W1040" s="359"/>
      <c r="X1040" s="358"/>
      <c r="Y1040" s="358"/>
      <c r="Z1040" s="358"/>
      <c r="AA1040" s="358"/>
      <c r="AB1040" s="358"/>
      <c r="AC1040" s="358"/>
      <c r="AD1040" s="358"/>
      <c r="AE1040" s="358"/>
      <c r="AF1040" s="358"/>
      <c r="AG1040" s="358"/>
      <c r="AH1040" s="358"/>
      <c r="AI1040" s="358"/>
      <c r="AJ1040" s="358"/>
      <c r="AK1040" s="358"/>
      <c r="AR1040" s="327" t="s">
        <v>59</v>
      </c>
      <c r="AS1040" s="326" t="s">
        <v>1733</v>
      </c>
    </row>
    <row r="1041" spans="1:45" ht="15" customHeight="1">
      <c r="A1041" s="359"/>
      <c r="B1041" s="359"/>
      <c r="C1041" s="359"/>
      <c r="D1041" s="359"/>
      <c r="E1041" s="359"/>
      <c r="F1041" s="359"/>
      <c r="G1041" s="359"/>
      <c r="H1041" s="359"/>
      <c r="I1041" s="359"/>
      <c r="J1041" s="359"/>
      <c r="K1041" s="359"/>
      <c r="L1041" s="359"/>
      <c r="M1041" s="359"/>
      <c r="N1041" s="359"/>
      <c r="O1041" s="359"/>
      <c r="P1041" s="359"/>
      <c r="Q1041" s="359"/>
      <c r="R1041" s="359"/>
      <c r="S1041" s="359"/>
      <c r="T1041" s="359"/>
      <c r="U1041" s="359"/>
      <c r="V1041" s="359"/>
      <c r="W1041" s="359"/>
      <c r="X1041" s="358"/>
      <c r="Y1041" s="358"/>
      <c r="Z1041" s="358"/>
      <c r="AA1041" s="358"/>
      <c r="AB1041" s="358"/>
      <c r="AC1041" s="358"/>
      <c r="AD1041" s="358"/>
      <c r="AE1041" s="358"/>
      <c r="AF1041" s="358"/>
      <c r="AG1041" s="358"/>
      <c r="AH1041" s="358"/>
      <c r="AI1041" s="358"/>
      <c r="AJ1041" s="358"/>
      <c r="AK1041" s="358"/>
      <c r="AR1041" s="327" t="s">
        <v>60</v>
      </c>
      <c r="AS1041" s="326" t="s">
        <v>1733</v>
      </c>
    </row>
    <row r="1042" spans="1:45" ht="15" customHeight="1">
      <c r="A1042" s="359"/>
      <c r="B1042" s="359"/>
      <c r="C1042" s="359"/>
      <c r="D1042" s="359"/>
      <c r="E1042" s="359"/>
      <c r="F1042" s="359"/>
      <c r="G1042" s="359"/>
      <c r="H1042" s="359"/>
      <c r="I1042" s="359"/>
      <c r="J1042" s="359"/>
      <c r="K1042" s="359"/>
      <c r="L1042" s="359"/>
      <c r="M1042" s="359"/>
      <c r="N1042" s="359"/>
      <c r="O1042" s="359"/>
      <c r="P1042" s="359"/>
      <c r="Q1042" s="359"/>
      <c r="R1042" s="359"/>
      <c r="S1042" s="359"/>
      <c r="T1042" s="359"/>
      <c r="U1042" s="359"/>
      <c r="V1042" s="359"/>
      <c r="W1042" s="359"/>
      <c r="X1042" s="358"/>
      <c r="Y1042" s="358"/>
      <c r="Z1042" s="358"/>
      <c r="AA1042" s="358"/>
      <c r="AB1042" s="358"/>
      <c r="AC1042" s="358"/>
      <c r="AD1042" s="358"/>
      <c r="AE1042" s="358"/>
      <c r="AF1042" s="358"/>
      <c r="AG1042" s="358"/>
      <c r="AH1042" s="358"/>
      <c r="AI1042" s="358"/>
      <c r="AJ1042" s="358"/>
      <c r="AK1042" s="358"/>
      <c r="AR1042" s="327" t="s">
        <v>61</v>
      </c>
      <c r="AS1042" s="326" t="s">
        <v>1733</v>
      </c>
    </row>
    <row r="1043" spans="1:45" ht="15" customHeight="1">
      <c r="A1043" s="359"/>
      <c r="B1043" s="359"/>
      <c r="C1043" s="359"/>
      <c r="D1043" s="359"/>
      <c r="E1043" s="359"/>
      <c r="F1043" s="359"/>
      <c r="G1043" s="359"/>
      <c r="H1043" s="359"/>
      <c r="I1043" s="359"/>
      <c r="J1043" s="359"/>
      <c r="K1043" s="359"/>
      <c r="L1043" s="359"/>
      <c r="M1043" s="359"/>
      <c r="N1043" s="359"/>
      <c r="O1043" s="359"/>
      <c r="P1043" s="359"/>
      <c r="Q1043" s="359"/>
      <c r="R1043" s="359"/>
      <c r="S1043" s="359"/>
      <c r="T1043" s="359"/>
      <c r="U1043" s="359"/>
      <c r="V1043" s="359"/>
      <c r="W1043" s="359"/>
      <c r="X1043" s="358"/>
      <c r="Y1043" s="358"/>
      <c r="Z1043" s="358"/>
      <c r="AA1043" s="358"/>
      <c r="AB1043" s="358"/>
      <c r="AC1043" s="358"/>
      <c r="AD1043" s="358"/>
      <c r="AE1043" s="358"/>
      <c r="AF1043" s="358"/>
      <c r="AG1043" s="358"/>
      <c r="AH1043" s="358"/>
      <c r="AI1043" s="358"/>
      <c r="AJ1043" s="358"/>
      <c r="AK1043" s="358"/>
      <c r="AR1043" s="327" t="s">
        <v>62</v>
      </c>
      <c r="AS1043" s="326" t="s">
        <v>1733</v>
      </c>
    </row>
    <row r="1044" spans="1:45" ht="15" customHeight="1">
      <c r="A1044" s="359"/>
      <c r="B1044" s="359"/>
      <c r="C1044" s="359"/>
      <c r="D1044" s="359"/>
      <c r="E1044" s="359"/>
      <c r="F1044" s="359"/>
      <c r="G1044" s="359"/>
      <c r="H1044" s="359"/>
      <c r="I1044" s="359"/>
      <c r="J1044" s="359"/>
      <c r="K1044" s="359"/>
      <c r="L1044" s="359"/>
      <c r="M1044" s="359"/>
      <c r="N1044" s="359"/>
      <c r="O1044" s="359"/>
      <c r="P1044" s="359"/>
      <c r="Q1044" s="359"/>
      <c r="R1044" s="359"/>
      <c r="S1044" s="359"/>
      <c r="T1044" s="359"/>
      <c r="U1044" s="359"/>
      <c r="V1044" s="359"/>
      <c r="W1044" s="359"/>
      <c r="X1044" s="358"/>
      <c r="Y1044" s="358"/>
      <c r="Z1044" s="358"/>
      <c r="AA1044" s="358"/>
      <c r="AB1044" s="358"/>
      <c r="AC1044" s="358"/>
      <c r="AD1044" s="358"/>
      <c r="AE1044" s="358"/>
      <c r="AF1044" s="358"/>
      <c r="AG1044" s="358"/>
      <c r="AH1044" s="358"/>
      <c r="AI1044" s="358"/>
      <c r="AJ1044" s="358"/>
      <c r="AK1044" s="358"/>
      <c r="AR1044" s="327" t="s">
        <v>63</v>
      </c>
      <c r="AS1044" s="326" t="s">
        <v>1733</v>
      </c>
    </row>
    <row r="1045" spans="1:45" ht="15" customHeight="1">
      <c r="A1045" s="359"/>
      <c r="B1045" s="359"/>
      <c r="C1045" s="359"/>
      <c r="D1045" s="359"/>
      <c r="E1045" s="359"/>
      <c r="F1045" s="359"/>
      <c r="G1045" s="359"/>
      <c r="H1045" s="359"/>
      <c r="I1045" s="359"/>
      <c r="J1045" s="359"/>
      <c r="K1045" s="359"/>
      <c r="L1045" s="359"/>
      <c r="M1045" s="359"/>
      <c r="N1045" s="359"/>
      <c r="O1045" s="359"/>
      <c r="P1045" s="359"/>
      <c r="Q1045" s="359"/>
      <c r="R1045" s="359"/>
      <c r="S1045" s="359"/>
      <c r="T1045" s="359"/>
      <c r="U1045" s="359"/>
      <c r="V1045" s="359"/>
      <c r="W1045" s="359"/>
      <c r="X1045" s="358"/>
      <c r="Y1045" s="358"/>
      <c r="Z1045" s="358"/>
      <c r="AA1045" s="358"/>
      <c r="AB1045" s="358"/>
      <c r="AC1045" s="358"/>
      <c r="AD1045" s="358"/>
      <c r="AE1045" s="358"/>
      <c r="AF1045" s="358"/>
      <c r="AG1045" s="358"/>
      <c r="AH1045" s="358"/>
      <c r="AI1045" s="358"/>
      <c r="AJ1045" s="358"/>
      <c r="AK1045" s="358"/>
      <c r="AR1045" s="327" t="s">
        <v>64</v>
      </c>
      <c r="AS1045" s="326" t="s">
        <v>1733</v>
      </c>
    </row>
    <row r="1046" spans="1:45" ht="15" customHeight="1">
      <c r="A1046" s="359"/>
      <c r="B1046" s="359"/>
      <c r="C1046" s="359"/>
      <c r="D1046" s="359"/>
      <c r="E1046" s="359"/>
      <c r="F1046" s="359"/>
      <c r="G1046" s="359"/>
      <c r="H1046" s="359"/>
      <c r="I1046" s="359"/>
      <c r="J1046" s="359"/>
      <c r="K1046" s="359"/>
      <c r="L1046" s="359"/>
      <c r="M1046" s="359"/>
      <c r="N1046" s="359"/>
      <c r="O1046" s="359"/>
      <c r="P1046" s="359"/>
      <c r="Q1046" s="359"/>
      <c r="R1046" s="359"/>
      <c r="S1046" s="359"/>
      <c r="T1046" s="359"/>
      <c r="U1046" s="359"/>
      <c r="V1046" s="359"/>
      <c r="W1046" s="359"/>
      <c r="X1046" s="358"/>
      <c r="Y1046" s="358"/>
      <c r="Z1046" s="358"/>
      <c r="AA1046" s="358"/>
      <c r="AB1046" s="358"/>
      <c r="AC1046" s="358"/>
      <c r="AD1046" s="358"/>
      <c r="AE1046" s="358"/>
      <c r="AF1046" s="358"/>
      <c r="AG1046" s="358"/>
      <c r="AH1046" s="358"/>
      <c r="AI1046" s="358"/>
      <c r="AJ1046" s="358"/>
      <c r="AK1046" s="358"/>
      <c r="AR1046" s="327" t="s">
        <v>65</v>
      </c>
      <c r="AS1046" s="326" t="s">
        <v>1733</v>
      </c>
    </row>
    <row r="1047" spans="1:45" ht="15" customHeight="1">
      <c r="A1047" s="359"/>
      <c r="B1047" s="359"/>
      <c r="C1047" s="359"/>
      <c r="D1047" s="359"/>
      <c r="E1047" s="359"/>
      <c r="F1047" s="359"/>
      <c r="G1047" s="359"/>
      <c r="H1047" s="359"/>
      <c r="I1047" s="359"/>
      <c r="J1047" s="359"/>
      <c r="K1047" s="359"/>
      <c r="L1047" s="359"/>
      <c r="M1047" s="359"/>
      <c r="N1047" s="359"/>
      <c r="O1047" s="359"/>
      <c r="P1047" s="359"/>
      <c r="Q1047" s="359"/>
      <c r="R1047" s="359"/>
      <c r="S1047" s="359"/>
      <c r="T1047" s="359"/>
      <c r="U1047" s="359"/>
      <c r="V1047" s="359"/>
      <c r="W1047" s="359"/>
      <c r="X1047" s="358"/>
      <c r="Y1047" s="358"/>
      <c r="Z1047" s="358"/>
      <c r="AA1047" s="358"/>
      <c r="AB1047" s="358"/>
      <c r="AC1047" s="358"/>
      <c r="AD1047" s="358"/>
      <c r="AE1047" s="358"/>
      <c r="AF1047" s="358"/>
      <c r="AG1047" s="358"/>
      <c r="AH1047" s="358"/>
      <c r="AI1047" s="358"/>
      <c r="AJ1047" s="358"/>
      <c r="AK1047" s="358"/>
      <c r="AR1047" s="327" t="s">
        <v>66</v>
      </c>
      <c r="AS1047" s="326" t="s">
        <v>1733</v>
      </c>
    </row>
    <row r="1048" spans="1:45" ht="15" customHeight="1">
      <c r="A1048" s="359"/>
      <c r="B1048" s="359"/>
      <c r="C1048" s="359"/>
      <c r="D1048" s="359"/>
      <c r="E1048" s="359"/>
      <c r="F1048" s="359"/>
      <c r="G1048" s="359"/>
      <c r="H1048" s="359"/>
      <c r="I1048" s="359"/>
      <c r="J1048" s="359"/>
      <c r="K1048" s="359"/>
      <c r="L1048" s="359"/>
      <c r="M1048" s="359"/>
      <c r="N1048" s="359"/>
      <c r="O1048" s="359"/>
      <c r="P1048" s="359"/>
      <c r="Q1048" s="359"/>
      <c r="R1048" s="359"/>
      <c r="S1048" s="359"/>
      <c r="T1048" s="359"/>
      <c r="U1048" s="359"/>
      <c r="V1048" s="359"/>
      <c r="W1048" s="359"/>
      <c r="X1048" s="358"/>
      <c r="Y1048" s="358"/>
      <c r="Z1048" s="358"/>
      <c r="AA1048" s="358"/>
      <c r="AB1048" s="358"/>
      <c r="AC1048" s="358"/>
      <c r="AD1048" s="358"/>
      <c r="AE1048" s="358"/>
      <c r="AF1048" s="358"/>
      <c r="AG1048" s="358"/>
      <c r="AH1048" s="358"/>
      <c r="AI1048" s="358"/>
      <c r="AJ1048" s="358"/>
      <c r="AK1048" s="358"/>
      <c r="AR1048" s="327" t="s">
        <v>67</v>
      </c>
      <c r="AS1048" s="326" t="s">
        <v>1733</v>
      </c>
    </row>
    <row r="1049" spans="1:45" ht="15" customHeight="1">
      <c r="A1049" s="359"/>
      <c r="B1049" s="359"/>
      <c r="C1049" s="359"/>
      <c r="D1049" s="359"/>
      <c r="E1049" s="359"/>
      <c r="F1049" s="359"/>
      <c r="G1049" s="359"/>
      <c r="H1049" s="359"/>
      <c r="I1049" s="359"/>
      <c r="J1049" s="359"/>
      <c r="K1049" s="359"/>
      <c r="L1049" s="359"/>
      <c r="M1049" s="359"/>
      <c r="N1049" s="359"/>
      <c r="O1049" s="359"/>
      <c r="P1049" s="359"/>
      <c r="Q1049" s="359"/>
      <c r="R1049" s="359"/>
      <c r="S1049" s="359"/>
      <c r="T1049" s="359"/>
      <c r="U1049" s="359"/>
      <c r="V1049" s="359"/>
      <c r="W1049" s="359"/>
      <c r="X1049" s="358"/>
      <c r="Y1049" s="358"/>
      <c r="Z1049" s="358"/>
      <c r="AA1049" s="358"/>
      <c r="AB1049" s="358"/>
      <c r="AC1049" s="358"/>
      <c r="AD1049" s="358"/>
      <c r="AE1049" s="358"/>
      <c r="AF1049" s="358"/>
      <c r="AG1049" s="358"/>
      <c r="AH1049" s="358"/>
      <c r="AI1049" s="358"/>
      <c r="AJ1049" s="358"/>
      <c r="AK1049" s="358"/>
      <c r="AR1049" s="327" t="s">
        <v>68</v>
      </c>
      <c r="AS1049" s="326" t="s">
        <v>1733</v>
      </c>
    </row>
    <row r="1050" spans="1:45" ht="15" customHeight="1">
      <c r="A1050" s="359"/>
      <c r="B1050" s="359"/>
      <c r="C1050" s="359"/>
      <c r="D1050" s="359"/>
      <c r="E1050" s="359"/>
      <c r="F1050" s="359"/>
      <c r="G1050" s="359"/>
      <c r="H1050" s="359"/>
      <c r="I1050" s="359"/>
      <c r="J1050" s="359"/>
      <c r="K1050" s="359"/>
      <c r="L1050" s="359"/>
      <c r="M1050" s="359"/>
      <c r="N1050" s="359"/>
      <c r="O1050" s="359"/>
      <c r="P1050" s="359"/>
      <c r="Q1050" s="359"/>
      <c r="R1050" s="359"/>
      <c r="S1050" s="359"/>
      <c r="T1050" s="359"/>
      <c r="U1050" s="359"/>
      <c r="V1050" s="359"/>
      <c r="W1050" s="359"/>
      <c r="X1050" s="358"/>
      <c r="Y1050" s="358"/>
      <c r="Z1050" s="358"/>
      <c r="AA1050" s="358"/>
      <c r="AB1050" s="358"/>
      <c r="AC1050" s="358"/>
      <c r="AD1050" s="358"/>
      <c r="AE1050" s="358"/>
      <c r="AF1050" s="358"/>
      <c r="AG1050" s="358"/>
      <c r="AH1050" s="358"/>
      <c r="AI1050" s="358"/>
      <c r="AJ1050" s="358"/>
      <c r="AK1050" s="358"/>
      <c r="AR1050" s="327" t="s">
        <v>69</v>
      </c>
      <c r="AS1050" s="326" t="s">
        <v>1733</v>
      </c>
    </row>
    <row r="1051" spans="1:45" ht="15" customHeight="1">
      <c r="A1051" s="359"/>
      <c r="B1051" s="359"/>
      <c r="C1051" s="359"/>
      <c r="D1051" s="359"/>
      <c r="E1051" s="359"/>
      <c r="F1051" s="359"/>
      <c r="G1051" s="359"/>
      <c r="H1051" s="359"/>
      <c r="I1051" s="359"/>
      <c r="J1051" s="359"/>
      <c r="K1051" s="359"/>
      <c r="L1051" s="359"/>
      <c r="M1051" s="359"/>
      <c r="N1051" s="359"/>
      <c r="O1051" s="359"/>
      <c r="P1051" s="359"/>
      <c r="Q1051" s="359"/>
      <c r="R1051" s="359"/>
      <c r="S1051" s="359"/>
      <c r="T1051" s="359"/>
      <c r="U1051" s="359"/>
      <c r="V1051" s="359"/>
      <c r="W1051" s="359"/>
      <c r="X1051" s="358"/>
      <c r="Y1051" s="358"/>
      <c r="Z1051" s="358"/>
      <c r="AA1051" s="358"/>
      <c r="AB1051" s="358"/>
      <c r="AC1051" s="358"/>
      <c r="AD1051" s="358"/>
      <c r="AE1051" s="358"/>
      <c r="AF1051" s="358"/>
      <c r="AG1051" s="358"/>
      <c r="AH1051" s="358"/>
      <c r="AI1051" s="358"/>
      <c r="AJ1051" s="358"/>
      <c r="AK1051" s="358"/>
      <c r="AR1051" s="327" t="s">
        <v>70</v>
      </c>
      <c r="AS1051" s="326" t="s">
        <v>1733</v>
      </c>
    </row>
    <row r="1052" spans="1:45" ht="15" customHeight="1">
      <c r="A1052" s="359"/>
      <c r="B1052" s="359"/>
      <c r="C1052" s="359"/>
      <c r="D1052" s="359"/>
      <c r="E1052" s="359"/>
      <c r="F1052" s="359"/>
      <c r="G1052" s="359"/>
      <c r="H1052" s="359"/>
      <c r="I1052" s="359"/>
      <c r="J1052" s="359"/>
      <c r="K1052" s="359"/>
      <c r="L1052" s="359"/>
      <c r="M1052" s="359"/>
      <c r="N1052" s="359"/>
      <c r="O1052" s="359"/>
      <c r="P1052" s="359"/>
      <c r="Q1052" s="359"/>
      <c r="R1052" s="359"/>
      <c r="S1052" s="359"/>
      <c r="T1052" s="359"/>
      <c r="U1052" s="359"/>
      <c r="V1052" s="359"/>
      <c r="W1052" s="359"/>
      <c r="X1052" s="358"/>
      <c r="Y1052" s="358"/>
      <c r="Z1052" s="358"/>
      <c r="AA1052" s="358"/>
      <c r="AB1052" s="358"/>
      <c r="AC1052" s="358"/>
      <c r="AD1052" s="358"/>
      <c r="AE1052" s="358"/>
      <c r="AF1052" s="358"/>
      <c r="AG1052" s="358"/>
      <c r="AH1052" s="358"/>
      <c r="AI1052" s="358"/>
      <c r="AJ1052" s="358"/>
      <c r="AK1052" s="358"/>
      <c r="AR1052" s="327" t="s">
        <v>71</v>
      </c>
      <c r="AS1052" s="326" t="s">
        <v>1733</v>
      </c>
    </row>
    <row r="1053" spans="1:45" ht="15" customHeight="1">
      <c r="A1053" s="359"/>
      <c r="B1053" s="359"/>
      <c r="C1053" s="359"/>
      <c r="D1053" s="359"/>
      <c r="E1053" s="359"/>
      <c r="F1053" s="359"/>
      <c r="G1053" s="359"/>
      <c r="H1053" s="359"/>
      <c r="I1053" s="359"/>
      <c r="J1053" s="359"/>
      <c r="K1053" s="359"/>
      <c r="L1053" s="359"/>
      <c r="M1053" s="359"/>
      <c r="N1053" s="359"/>
      <c r="O1053" s="359"/>
      <c r="P1053" s="359"/>
      <c r="Q1053" s="359"/>
      <c r="R1053" s="359"/>
      <c r="S1053" s="359"/>
      <c r="T1053" s="359"/>
      <c r="U1053" s="359"/>
      <c r="V1053" s="359"/>
      <c r="W1053" s="359"/>
      <c r="X1053" s="358"/>
      <c r="Y1053" s="358"/>
      <c r="Z1053" s="358"/>
      <c r="AA1053" s="358"/>
      <c r="AB1053" s="358"/>
      <c r="AC1053" s="358"/>
      <c r="AD1053" s="358"/>
      <c r="AE1053" s="358"/>
      <c r="AF1053" s="358"/>
      <c r="AG1053" s="358"/>
      <c r="AH1053" s="358"/>
      <c r="AI1053" s="358"/>
      <c r="AJ1053" s="358"/>
      <c r="AK1053" s="358"/>
      <c r="AR1053" s="327" t="s">
        <v>72</v>
      </c>
      <c r="AS1053" s="326" t="s">
        <v>1733</v>
      </c>
    </row>
    <row r="1054" spans="1:45" ht="15" customHeight="1">
      <c r="A1054" s="359"/>
      <c r="B1054" s="359"/>
      <c r="C1054" s="359"/>
      <c r="D1054" s="359"/>
      <c r="E1054" s="359"/>
      <c r="F1054" s="359"/>
      <c r="G1054" s="359"/>
      <c r="H1054" s="359"/>
      <c r="I1054" s="359"/>
      <c r="J1054" s="359"/>
      <c r="K1054" s="359"/>
      <c r="L1054" s="359"/>
      <c r="M1054" s="359"/>
      <c r="N1054" s="359"/>
      <c r="O1054" s="359"/>
      <c r="P1054" s="359"/>
      <c r="Q1054" s="359"/>
      <c r="R1054" s="359"/>
      <c r="S1054" s="359"/>
      <c r="T1054" s="359"/>
      <c r="U1054" s="359"/>
      <c r="V1054" s="359"/>
      <c r="W1054" s="359"/>
      <c r="X1054" s="358"/>
      <c r="Y1054" s="358"/>
      <c r="Z1054" s="358"/>
      <c r="AA1054" s="358"/>
      <c r="AB1054" s="358"/>
      <c r="AC1054" s="358"/>
      <c r="AD1054" s="358"/>
      <c r="AE1054" s="358"/>
      <c r="AF1054" s="358"/>
      <c r="AG1054" s="358"/>
      <c r="AH1054" s="358"/>
      <c r="AI1054" s="358"/>
      <c r="AJ1054" s="358"/>
      <c r="AK1054" s="358"/>
      <c r="AR1054" s="327" t="s">
        <v>73</v>
      </c>
      <c r="AS1054" s="326" t="s">
        <v>1733</v>
      </c>
    </row>
    <row r="1055" spans="1:45" ht="15" customHeight="1">
      <c r="A1055" s="359"/>
      <c r="B1055" s="359"/>
      <c r="C1055" s="359"/>
      <c r="D1055" s="359"/>
      <c r="E1055" s="359"/>
      <c r="F1055" s="359"/>
      <c r="G1055" s="359"/>
      <c r="H1055" s="359"/>
      <c r="I1055" s="359"/>
      <c r="J1055" s="359"/>
      <c r="K1055" s="359"/>
      <c r="L1055" s="359"/>
      <c r="M1055" s="359"/>
      <c r="N1055" s="359"/>
      <c r="O1055" s="359"/>
      <c r="P1055" s="359"/>
      <c r="Q1055" s="359"/>
      <c r="R1055" s="359"/>
      <c r="S1055" s="359"/>
      <c r="T1055" s="359"/>
      <c r="U1055" s="359"/>
      <c r="V1055" s="359"/>
      <c r="W1055" s="359"/>
      <c r="X1055" s="358"/>
      <c r="Y1055" s="358"/>
      <c r="Z1055" s="358"/>
      <c r="AA1055" s="358"/>
      <c r="AB1055" s="358"/>
      <c r="AC1055" s="358"/>
      <c r="AD1055" s="358"/>
      <c r="AE1055" s="358"/>
      <c r="AF1055" s="358"/>
      <c r="AG1055" s="358"/>
      <c r="AH1055" s="358"/>
      <c r="AI1055" s="358"/>
      <c r="AJ1055" s="358"/>
      <c r="AK1055" s="358"/>
      <c r="AR1055" s="327" t="s">
        <v>74</v>
      </c>
      <c r="AS1055" s="326" t="s">
        <v>1733</v>
      </c>
    </row>
    <row r="1056" spans="1:45" ht="15" customHeight="1">
      <c r="A1056" s="359"/>
      <c r="B1056" s="359"/>
      <c r="C1056" s="359"/>
      <c r="D1056" s="359"/>
      <c r="E1056" s="359"/>
      <c r="F1056" s="359"/>
      <c r="G1056" s="359"/>
      <c r="H1056" s="359"/>
      <c r="I1056" s="359"/>
      <c r="J1056" s="359"/>
      <c r="K1056" s="359"/>
      <c r="L1056" s="359"/>
      <c r="M1056" s="359"/>
      <c r="N1056" s="359"/>
      <c r="O1056" s="359"/>
      <c r="P1056" s="359"/>
      <c r="Q1056" s="359"/>
      <c r="R1056" s="359"/>
      <c r="S1056" s="359"/>
      <c r="T1056" s="359"/>
      <c r="U1056" s="359"/>
      <c r="V1056" s="359"/>
      <c r="W1056" s="359"/>
      <c r="X1056" s="358"/>
      <c r="Y1056" s="358"/>
      <c r="Z1056" s="358"/>
      <c r="AA1056" s="358"/>
      <c r="AB1056" s="358"/>
      <c r="AC1056" s="358"/>
      <c r="AD1056" s="358"/>
      <c r="AE1056" s="358"/>
      <c r="AF1056" s="358"/>
      <c r="AG1056" s="358"/>
      <c r="AH1056" s="358"/>
      <c r="AI1056" s="358"/>
      <c r="AJ1056" s="358"/>
      <c r="AK1056" s="358"/>
      <c r="AR1056" s="327" t="s">
        <v>75</v>
      </c>
      <c r="AS1056" s="326" t="s">
        <v>1733</v>
      </c>
    </row>
    <row r="1057" spans="1:45" ht="15" customHeight="1">
      <c r="A1057" s="359"/>
      <c r="B1057" s="359"/>
      <c r="C1057" s="359"/>
      <c r="D1057" s="359"/>
      <c r="E1057" s="359"/>
      <c r="F1057" s="359"/>
      <c r="G1057" s="359"/>
      <c r="H1057" s="359"/>
      <c r="I1057" s="359"/>
      <c r="J1057" s="359"/>
      <c r="K1057" s="359"/>
      <c r="L1057" s="359"/>
      <c r="M1057" s="359"/>
      <c r="N1057" s="359"/>
      <c r="O1057" s="359"/>
      <c r="P1057" s="359"/>
      <c r="Q1057" s="359"/>
      <c r="R1057" s="359"/>
      <c r="S1057" s="359"/>
      <c r="T1057" s="359"/>
      <c r="U1057" s="359"/>
      <c r="V1057" s="359"/>
      <c r="W1057" s="359"/>
      <c r="X1057" s="358"/>
      <c r="Y1057" s="358"/>
      <c r="Z1057" s="358"/>
      <c r="AA1057" s="358"/>
      <c r="AB1057" s="358"/>
      <c r="AC1057" s="358"/>
      <c r="AD1057" s="358"/>
      <c r="AE1057" s="358"/>
      <c r="AF1057" s="358"/>
      <c r="AG1057" s="358"/>
      <c r="AH1057" s="358"/>
      <c r="AI1057" s="358"/>
      <c r="AJ1057" s="358"/>
      <c r="AK1057" s="358"/>
      <c r="AR1057" s="327" t="s">
        <v>76</v>
      </c>
      <c r="AS1057" s="326" t="s">
        <v>1733</v>
      </c>
    </row>
    <row r="1058" spans="1:45" ht="15" customHeight="1">
      <c r="A1058" s="359"/>
      <c r="B1058" s="359"/>
      <c r="C1058" s="359"/>
      <c r="D1058" s="359"/>
      <c r="E1058" s="359"/>
      <c r="F1058" s="359"/>
      <c r="G1058" s="359"/>
      <c r="H1058" s="359"/>
      <c r="I1058" s="359"/>
      <c r="J1058" s="359"/>
      <c r="K1058" s="359"/>
      <c r="L1058" s="359"/>
      <c r="M1058" s="359"/>
      <c r="N1058" s="359"/>
      <c r="O1058" s="359"/>
      <c r="P1058" s="359"/>
      <c r="Q1058" s="359"/>
      <c r="R1058" s="359"/>
      <c r="S1058" s="359"/>
      <c r="T1058" s="359"/>
      <c r="U1058" s="359"/>
      <c r="V1058" s="359"/>
      <c r="W1058" s="359"/>
      <c r="X1058" s="358"/>
      <c r="Y1058" s="358"/>
      <c r="Z1058" s="358"/>
      <c r="AA1058" s="358"/>
      <c r="AB1058" s="358"/>
      <c r="AC1058" s="358"/>
      <c r="AD1058" s="358"/>
      <c r="AE1058" s="358"/>
      <c r="AF1058" s="358"/>
      <c r="AG1058" s="358"/>
      <c r="AH1058" s="358"/>
      <c r="AI1058" s="358"/>
      <c r="AJ1058" s="358"/>
      <c r="AK1058" s="358"/>
      <c r="AR1058" s="327" t="s">
        <v>77</v>
      </c>
      <c r="AS1058" s="326" t="s">
        <v>1733</v>
      </c>
    </row>
    <row r="1059" spans="1:45" ht="15" customHeight="1">
      <c r="A1059" s="359"/>
      <c r="B1059" s="359"/>
      <c r="C1059" s="359"/>
      <c r="D1059" s="359"/>
      <c r="E1059" s="359"/>
      <c r="F1059" s="359"/>
      <c r="G1059" s="359"/>
      <c r="H1059" s="359"/>
      <c r="I1059" s="359"/>
      <c r="J1059" s="359"/>
      <c r="K1059" s="359"/>
      <c r="L1059" s="359"/>
      <c r="M1059" s="359"/>
      <c r="N1059" s="359"/>
      <c r="O1059" s="359"/>
      <c r="P1059" s="359"/>
      <c r="Q1059" s="359"/>
      <c r="R1059" s="359"/>
      <c r="S1059" s="359"/>
      <c r="T1059" s="359"/>
      <c r="U1059" s="359"/>
      <c r="V1059" s="359"/>
      <c r="W1059" s="359"/>
      <c r="X1059" s="358"/>
      <c r="Y1059" s="358"/>
      <c r="Z1059" s="358"/>
      <c r="AA1059" s="358"/>
      <c r="AB1059" s="358"/>
      <c r="AC1059" s="358"/>
      <c r="AD1059" s="358"/>
      <c r="AE1059" s="358"/>
      <c r="AF1059" s="358"/>
      <c r="AG1059" s="358"/>
      <c r="AH1059" s="358"/>
      <c r="AI1059" s="358"/>
      <c r="AJ1059" s="358"/>
      <c r="AK1059" s="358"/>
      <c r="AR1059" s="327" t="s">
        <v>78</v>
      </c>
      <c r="AS1059" s="326" t="s">
        <v>1733</v>
      </c>
    </row>
    <row r="1060" spans="1:45" ht="15" customHeight="1">
      <c r="A1060" s="359"/>
      <c r="B1060" s="359"/>
      <c r="C1060" s="359"/>
      <c r="D1060" s="359"/>
      <c r="E1060" s="359"/>
      <c r="F1060" s="359"/>
      <c r="G1060" s="359"/>
      <c r="H1060" s="359"/>
      <c r="I1060" s="359"/>
      <c r="J1060" s="359"/>
      <c r="K1060" s="359"/>
      <c r="L1060" s="359"/>
      <c r="M1060" s="359"/>
      <c r="N1060" s="359"/>
      <c r="O1060" s="359"/>
      <c r="P1060" s="359"/>
      <c r="Q1060" s="359"/>
      <c r="R1060" s="359"/>
      <c r="S1060" s="359"/>
      <c r="T1060" s="359"/>
      <c r="U1060" s="359"/>
      <c r="V1060" s="359"/>
      <c r="W1060" s="359"/>
      <c r="X1060" s="358"/>
      <c r="Y1060" s="358"/>
      <c r="Z1060" s="358"/>
      <c r="AA1060" s="358"/>
      <c r="AB1060" s="358"/>
      <c r="AC1060" s="358"/>
      <c r="AD1060" s="358"/>
      <c r="AE1060" s="358"/>
      <c r="AF1060" s="358"/>
      <c r="AG1060" s="358"/>
      <c r="AH1060" s="358"/>
      <c r="AI1060" s="358"/>
      <c r="AJ1060" s="358"/>
      <c r="AK1060" s="358"/>
      <c r="AR1060" s="327" t="s">
        <v>79</v>
      </c>
      <c r="AS1060" s="326" t="s">
        <v>1733</v>
      </c>
    </row>
    <row r="1061" spans="1:45" ht="15" customHeight="1">
      <c r="A1061" s="359"/>
      <c r="B1061" s="359"/>
      <c r="C1061" s="359"/>
      <c r="D1061" s="359"/>
      <c r="E1061" s="359"/>
      <c r="F1061" s="359"/>
      <c r="G1061" s="359"/>
      <c r="H1061" s="359"/>
      <c r="I1061" s="359"/>
      <c r="J1061" s="359"/>
      <c r="K1061" s="359"/>
      <c r="L1061" s="359"/>
      <c r="M1061" s="359"/>
      <c r="N1061" s="359"/>
      <c r="O1061" s="359"/>
      <c r="P1061" s="359"/>
      <c r="Q1061" s="359"/>
      <c r="R1061" s="359"/>
      <c r="S1061" s="359"/>
      <c r="T1061" s="359"/>
      <c r="U1061" s="359"/>
      <c r="V1061" s="359"/>
      <c r="W1061" s="359"/>
      <c r="X1061" s="358"/>
      <c r="Y1061" s="358"/>
      <c r="Z1061" s="358"/>
      <c r="AA1061" s="358"/>
      <c r="AB1061" s="358"/>
      <c r="AC1061" s="358"/>
      <c r="AD1061" s="358"/>
      <c r="AE1061" s="358"/>
      <c r="AF1061" s="358"/>
      <c r="AG1061" s="358"/>
      <c r="AH1061" s="358"/>
      <c r="AI1061" s="358"/>
      <c r="AJ1061" s="358"/>
      <c r="AK1061" s="358"/>
      <c r="AR1061" s="327" t="s">
        <v>80</v>
      </c>
      <c r="AS1061" s="326" t="s">
        <v>1733</v>
      </c>
    </row>
    <row r="1062" spans="1:45" ht="15" customHeight="1">
      <c r="A1062" s="359"/>
      <c r="B1062" s="359"/>
      <c r="C1062" s="359"/>
      <c r="D1062" s="359"/>
      <c r="E1062" s="359"/>
      <c r="F1062" s="359"/>
      <c r="G1062" s="359"/>
      <c r="H1062" s="359"/>
      <c r="I1062" s="359"/>
      <c r="J1062" s="359"/>
      <c r="K1062" s="359"/>
      <c r="L1062" s="359"/>
      <c r="M1062" s="359"/>
      <c r="N1062" s="359"/>
      <c r="O1062" s="359"/>
      <c r="P1062" s="359"/>
      <c r="Q1062" s="359"/>
      <c r="R1062" s="359"/>
      <c r="S1062" s="359"/>
      <c r="T1062" s="359"/>
      <c r="U1062" s="359"/>
      <c r="V1062" s="359"/>
      <c r="W1062" s="359"/>
      <c r="X1062" s="358"/>
      <c r="Y1062" s="358"/>
      <c r="Z1062" s="358"/>
      <c r="AA1062" s="358"/>
      <c r="AB1062" s="358"/>
      <c r="AC1062" s="358"/>
      <c r="AD1062" s="358"/>
      <c r="AE1062" s="358"/>
      <c r="AF1062" s="358"/>
      <c r="AG1062" s="358"/>
      <c r="AH1062" s="358"/>
      <c r="AI1062" s="358"/>
      <c r="AJ1062" s="358"/>
      <c r="AK1062" s="358"/>
      <c r="AR1062" s="327" t="s">
        <v>81</v>
      </c>
      <c r="AS1062" s="326" t="s">
        <v>1733</v>
      </c>
    </row>
    <row r="1063" spans="1:45" ht="15" customHeight="1">
      <c r="A1063" s="359"/>
      <c r="B1063" s="359"/>
      <c r="C1063" s="359"/>
      <c r="D1063" s="359"/>
      <c r="E1063" s="359"/>
      <c r="F1063" s="359"/>
      <c r="G1063" s="359"/>
      <c r="H1063" s="359"/>
      <c r="I1063" s="359"/>
      <c r="J1063" s="359"/>
      <c r="K1063" s="359"/>
      <c r="L1063" s="359"/>
      <c r="M1063" s="359"/>
      <c r="N1063" s="359"/>
      <c r="O1063" s="359"/>
      <c r="P1063" s="359"/>
      <c r="Q1063" s="359"/>
      <c r="R1063" s="359"/>
      <c r="S1063" s="359"/>
      <c r="T1063" s="359"/>
      <c r="U1063" s="359"/>
      <c r="V1063" s="359"/>
      <c r="W1063" s="359"/>
      <c r="X1063" s="358"/>
      <c r="Y1063" s="358"/>
      <c r="Z1063" s="358"/>
      <c r="AA1063" s="358"/>
      <c r="AB1063" s="358"/>
      <c r="AC1063" s="358"/>
      <c r="AD1063" s="358"/>
      <c r="AE1063" s="358"/>
      <c r="AF1063" s="358"/>
      <c r="AG1063" s="358"/>
      <c r="AH1063" s="358"/>
      <c r="AI1063" s="358"/>
      <c r="AJ1063" s="358"/>
      <c r="AK1063" s="358"/>
      <c r="AR1063" s="327" t="s">
        <v>82</v>
      </c>
      <c r="AS1063" s="326" t="s">
        <v>1733</v>
      </c>
    </row>
    <row r="1064" spans="1:45" ht="15" customHeight="1">
      <c r="A1064" s="359"/>
      <c r="B1064" s="359"/>
      <c r="C1064" s="359"/>
      <c r="D1064" s="359"/>
      <c r="E1064" s="359"/>
      <c r="F1064" s="359"/>
      <c r="G1064" s="359"/>
      <c r="H1064" s="359"/>
      <c r="I1064" s="359"/>
      <c r="J1064" s="359"/>
      <c r="K1064" s="359"/>
      <c r="L1064" s="359"/>
      <c r="M1064" s="359"/>
      <c r="N1064" s="359"/>
      <c r="O1064" s="359"/>
      <c r="P1064" s="359"/>
      <c r="Q1064" s="359"/>
      <c r="R1064" s="359"/>
      <c r="S1064" s="359"/>
      <c r="T1064" s="359"/>
      <c r="U1064" s="359"/>
      <c r="V1064" s="359"/>
      <c r="W1064" s="359"/>
      <c r="X1064" s="358"/>
      <c r="Y1064" s="358"/>
      <c r="Z1064" s="358"/>
      <c r="AA1064" s="358"/>
      <c r="AB1064" s="358"/>
      <c r="AC1064" s="358"/>
      <c r="AD1064" s="358"/>
      <c r="AE1064" s="358"/>
      <c r="AF1064" s="358"/>
      <c r="AG1064" s="358"/>
      <c r="AH1064" s="358"/>
      <c r="AI1064" s="358"/>
      <c r="AJ1064" s="358"/>
      <c r="AK1064" s="358"/>
      <c r="AR1064" s="327" t="s">
        <v>83</v>
      </c>
      <c r="AS1064" s="326" t="s">
        <v>1733</v>
      </c>
    </row>
    <row r="1065" spans="1:45" ht="15" customHeight="1">
      <c r="A1065" s="359"/>
      <c r="B1065" s="359"/>
      <c r="C1065" s="359"/>
      <c r="D1065" s="359"/>
      <c r="E1065" s="359"/>
      <c r="F1065" s="359"/>
      <c r="G1065" s="359"/>
      <c r="H1065" s="359"/>
      <c r="I1065" s="359"/>
      <c r="J1065" s="359"/>
      <c r="K1065" s="359"/>
      <c r="L1065" s="359"/>
      <c r="M1065" s="359"/>
      <c r="N1065" s="359"/>
      <c r="O1065" s="359"/>
      <c r="P1065" s="359"/>
      <c r="Q1065" s="359"/>
      <c r="R1065" s="359"/>
      <c r="S1065" s="359"/>
      <c r="T1065" s="359"/>
      <c r="U1065" s="359"/>
      <c r="V1065" s="359"/>
      <c r="W1065" s="359"/>
      <c r="X1065" s="358"/>
      <c r="Y1065" s="358"/>
      <c r="Z1065" s="358"/>
      <c r="AA1065" s="358"/>
      <c r="AB1065" s="358"/>
      <c r="AC1065" s="358"/>
      <c r="AD1065" s="358"/>
      <c r="AE1065" s="358"/>
      <c r="AF1065" s="358"/>
      <c r="AG1065" s="358"/>
      <c r="AH1065" s="358"/>
      <c r="AI1065" s="358"/>
      <c r="AJ1065" s="358"/>
      <c r="AK1065" s="358"/>
      <c r="AR1065" s="327" t="s">
        <v>84</v>
      </c>
      <c r="AS1065" s="326" t="s">
        <v>1733</v>
      </c>
    </row>
    <row r="1066" spans="1:45" ht="15" customHeight="1">
      <c r="A1066" s="359"/>
      <c r="B1066" s="359"/>
      <c r="C1066" s="359"/>
      <c r="D1066" s="359"/>
      <c r="E1066" s="359"/>
      <c r="F1066" s="359"/>
      <c r="G1066" s="359"/>
      <c r="H1066" s="359"/>
      <c r="I1066" s="359"/>
      <c r="J1066" s="359"/>
      <c r="K1066" s="359"/>
      <c r="L1066" s="359"/>
      <c r="M1066" s="359"/>
      <c r="N1066" s="359"/>
      <c r="O1066" s="359"/>
      <c r="P1066" s="359"/>
      <c r="Q1066" s="359"/>
      <c r="R1066" s="359"/>
      <c r="S1066" s="359"/>
      <c r="T1066" s="359"/>
      <c r="U1066" s="359"/>
      <c r="V1066" s="359"/>
      <c r="W1066" s="359"/>
      <c r="X1066" s="358"/>
      <c r="Y1066" s="358"/>
      <c r="Z1066" s="358"/>
      <c r="AA1066" s="358"/>
      <c r="AB1066" s="358"/>
      <c r="AC1066" s="358"/>
      <c r="AD1066" s="358"/>
      <c r="AE1066" s="358"/>
      <c r="AF1066" s="358"/>
      <c r="AG1066" s="358"/>
      <c r="AH1066" s="358"/>
      <c r="AI1066" s="358"/>
      <c r="AJ1066" s="358"/>
      <c r="AK1066" s="358"/>
      <c r="AR1066" s="327" t="s">
        <v>85</v>
      </c>
      <c r="AS1066" s="326" t="s">
        <v>1733</v>
      </c>
    </row>
    <row r="1067" spans="1:45" ht="15" customHeight="1">
      <c r="A1067" s="359"/>
      <c r="B1067" s="359"/>
      <c r="C1067" s="359"/>
      <c r="D1067" s="359"/>
      <c r="E1067" s="359"/>
      <c r="F1067" s="359"/>
      <c r="G1067" s="359"/>
      <c r="H1067" s="359"/>
      <c r="I1067" s="359"/>
      <c r="J1067" s="359"/>
      <c r="K1067" s="359"/>
      <c r="L1067" s="359"/>
      <c r="M1067" s="359"/>
      <c r="N1067" s="359"/>
      <c r="O1067" s="359"/>
      <c r="P1067" s="359"/>
      <c r="Q1067" s="359"/>
      <c r="R1067" s="359"/>
      <c r="S1067" s="359"/>
      <c r="T1067" s="359"/>
      <c r="U1067" s="359"/>
      <c r="V1067" s="359"/>
      <c r="W1067" s="359"/>
      <c r="X1067" s="358"/>
      <c r="Y1067" s="358"/>
      <c r="Z1067" s="358"/>
      <c r="AA1067" s="358"/>
      <c r="AB1067" s="358"/>
      <c r="AC1067" s="358"/>
      <c r="AD1067" s="358"/>
      <c r="AE1067" s="358"/>
      <c r="AF1067" s="358"/>
      <c r="AG1067" s="358"/>
      <c r="AH1067" s="358"/>
      <c r="AI1067" s="358"/>
      <c r="AJ1067" s="358"/>
      <c r="AK1067" s="358"/>
      <c r="AR1067" s="327" t="s">
        <v>86</v>
      </c>
      <c r="AS1067" s="326" t="s">
        <v>1739</v>
      </c>
    </row>
    <row r="1068" spans="1:45" ht="15" customHeight="1">
      <c r="A1068" s="359"/>
      <c r="B1068" s="359"/>
      <c r="C1068" s="359"/>
      <c r="D1068" s="359"/>
      <c r="E1068" s="359"/>
      <c r="F1068" s="359"/>
      <c r="G1068" s="359"/>
      <c r="H1068" s="359"/>
      <c r="I1068" s="359"/>
      <c r="J1068" s="359"/>
      <c r="K1068" s="359"/>
      <c r="L1068" s="359"/>
      <c r="M1068" s="359"/>
      <c r="N1068" s="359"/>
      <c r="O1068" s="359"/>
      <c r="P1068" s="359"/>
      <c r="Q1068" s="359"/>
      <c r="R1068" s="359"/>
      <c r="S1068" s="359"/>
      <c r="T1068" s="359"/>
      <c r="U1068" s="359"/>
      <c r="V1068" s="359"/>
      <c r="W1068" s="359"/>
      <c r="X1068" s="358"/>
      <c r="Y1068" s="358"/>
      <c r="Z1068" s="358"/>
      <c r="AA1068" s="358"/>
      <c r="AB1068" s="358"/>
      <c r="AC1068" s="358"/>
      <c r="AD1068" s="358"/>
      <c r="AE1068" s="358"/>
      <c r="AF1068" s="358"/>
      <c r="AG1068" s="358"/>
      <c r="AH1068" s="358"/>
      <c r="AI1068" s="358"/>
      <c r="AJ1068" s="358"/>
      <c r="AK1068" s="358"/>
      <c r="AR1068" s="327" t="s">
        <v>87</v>
      </c>
      <c r="AS1068" s="326" t="s">
        <v>1733</v>
      </c>
    </row>
    <row r="1069" spans="1:45" ht="15" customHeight="1">
      <c r="A1069" s="359"/>
      <c r="B1069" s="359"/>
      <c r="C1069" s="359"/>
      <c r="D1069" s="359"/>
      <c r="E1069" s="359"/>
      <c r="F1069" s="359"/>
      <c r="G1069" s="359"/>
      <c r="H1069" s="359"/>
      <c r="I1069" s="359"/>
      <c r="J1069" s="359"/>
      <c r="K1069" s="359"/>
      <c r="L1069" s="359"/>
      <c r="M1069" s="359"/>
      <c r="N1069" s="359"/>
      <c r="O1069" s="359"/>
      <c r="P1069" s="359"/>
      <c r="Q1069" s="359"/>
      <c r="R1069" s="359"/>
      <c r="S1069" s="359"/>
      <c r="T1069" s="359"/>
      <c r="U1069" s="359"/>
      <c r="V1069" s="359"/>
      <c r="W1069" s="359"/>
      <c r="X1069" s="358"/>
      <c r="Y1069" s="358"/>
      <c r="Z1069" s="358"/>
      <c r="AA1069" s="358"/>
      <c r="AB1069" s="358"/>
      <c r="AC1069" s="358"/>
      <c r="AD1069" s="358"/>
      <c r="AE1069" s="358"/>
      <c r="AF1069" s="358"/>
      <c r="AG1069" s="358"/>
      <c r="AH1069" s="358"/>
      <c r="AI1069" s="358"/>
      <c r="AJ1069" s="358"/>
      <c r="AK1069" s="358"/>
      <c r="AR1069" s="327" t="s">
        <v>88</v>
      </c>
      <c r="AS1069" s="326" t="s">
        <v>1733</v>
      </c>
    </row>
    <row r="1070" spans="1:45" ht="15" customHeight="1">
      <c r="A1070" s="359"/>
      <c r="B1070" s="359"/>
      <c r="C1070" s="359"/>
      <c r="D1070" s="359"/>
      <c r="E1070" s="359"/>
      <c r="F1070" s="359"/>
      <c r="G1070" s="359"/>
      <c r="H1070" s="359"/>
      <c r="I1070" s="359"/>
      <c r="J1070" s="359"/>
      <c r="K1070" s="359"/>
      <c r="L1070" s="359"/>
      <c r="M1070" s="359"/>
      <c r="N1070" s="359"/>
      <c r="O1070" s="359"/>
      <c r="P1070" s="359"/>
      <c r="Q1070" s="359"/>
      <c r="R1070" s="359"/>
      <c r="S1070" s="359"/>
      <c r="T1070" s="359"/>
      <c r="U1070" s="359"/>
      <c r="V1070" s="359"/>
      <c r="W1070" s="359"/>
      <c r="X1070" s="358"/>
      <c r="Y1070" s="358"/>
      <c r="Z1070" s="358"/>
      <c r="AA1070" s="358"/>
      <c r="AB1070" s="358"/>
      <c r="AC1070" s="358"/>
      <c r="AD1070" s="358"/>
      <c r="AE1070" s="358"/>
      <c r="AF1070" s="358"/>
      <c r="AG1070" s="358"/>
      <c r="AH1070" s="358"/>
      <c r="AI1070" s="358"/>
      <c r="AJ1070" s="358"/>
      <c r="AK1070" s="358"/>
      <c r="AR1070" s="327" t="s">
        <v>89</v>
      </c>
      <c r="AS1070" s="326" t="s">
        <v>1733</v>
      </c>
    </row>
    <row r="1071" spans="1:45" ht="15" customHeight="1">
      <c r="A1071" s="359"/>
      <c r="B1071" s="359"/>
      <c r="C1071" s="359"/>
      <c r="D1071" s="359"/>
      <c r="E1071" s="359"/>
      <c r="F1071" s="359"/>
      <c r="G1071" s="359"/>
      <c r="H1071" s="359"/>
      <c r="I1071" s="359"/>
      <c r="J1071" s="359"/>
      <c r="K1071" s="359"/>
      <c r="L1071" s="359"/>
      <c r="M1071" s="359"/>
      <c r="N1071" s="359"/>
      <c r="O1071" s="359"/>
      <c r="P1071" s="359"/>
      <c r="Q1071" s="359"/>
      <c r="R1071" s="359"/>
      <c r="S1071" s="359"/>
      <c r="T1071" s="359"/>
      <c r="U1071" s="359"/>
      <c r="V1071" s="359"/>
      <c r="W1071" s="359"/>
      <c r="X1071" s="358"/>
      <c r="Y1071" s="358"/>
      <c r="Z1071" s="358"/>
      <c r="AA1071" s="358"/>
      <c r="AB1071" s="358"/>
      <c r="AC1071" s="358"/>
      <c r="AD1071" s="358"/>
      <c r="AE1071" s="358"/>
      <c r="AF1071" s="358"/>
      <c r="AG1071" s="358"/>
      <c r="AH1071" s="358"/>
      <c r="AI1071" s="358"/>
      <c r="AJ1071" s="358"/>
      <c r="AK1071" s="358"/>
      <c r="AR1071" s="327" t="s">
        <v>90</v>
      </c>
      <c r="AS1071" s="326" t="s">
        <v>1733</v>
      </c>
    </row>
    <row r="1072" spans="1:45" ht="15" customHeight="1">
      <c r="A1072" s="359"/>
      <c r="B1072" s="359"/>
      <c r="C1072" s="359"/>
      <c r="D1072" s="359"/>
      <c r="E1072" s="359"/>
      <c r="F1072" s="359"/>
      <c r="G1072" s="359"/>
      <c r="H1072" s="359"/>
      <c r="I1072" s="359"/>
      <c r="J1072" s="359"/>
      <c r="K1072" s="359"/>
      <c r="L1072" s="359"/>
      <c r="M1072" s="359"/>
      <c r="N1072" s="359"/>
      <c r="O1072" s="359"/>
      <c r="P1072" s="359"/>
      <c r="Q1072" s="359"/>
      <c r="R1072" s="359"/>
      <c r="S1072" s="359"/>
      <c r="T1072" s="359"/>
      <c r="U1072" s="359"/>
      <c r="V1072" s="359"/>
      <c r="W1072" s="359"/>
      <c r="X1072" s="358"/>
      <c r="Y1072" s="358"/>
      <c r="Z1072" s="358"/>
      <c r="AA1072" s="358"/>
      <c r="AB1072" s="358"/>
      <c r="AC1072" s="358"/>
      <c r="AD1072" s="358"/>
      <c r="AE1072" s="358"/>
      <c r="AF1072" s="358"/>
      <c r="AG1072" s="358"/>
      <c r="AH1072" s="358"/>
      <c r="AI1072" s="358"/>
      <c r="AJ1072" s="358"/>
      <c r="AK1072" s="358"/>
      <c r="AR1072" s="327" t="s">
        <v>91</v>
      </c>
      <c r="AS1072" s="326" t="s">
        <v>1733</v>
      </c>
    </row>
    <row r="1073" spans="1:45" ht="15" customHeight="1">
      <c r="A1073" s="359"/>
      <c r="B1073" s="359"/>
      <c r="C1073" s="359"/>
      <c r="D1073" s="359"/>
      <c r="E1073" s="359"/>
      <c r="F1073" s="359"/>
      <c r="G1073" s="359"/>
      <c r="H1073" s="359"/>
      <c r="I1073" s="359"/>
      <c r="J1073" s="359"/>
      <c r="K1073" s="359"/>
      <c r="L1073" s="359"/>
      <c r="M1073" s="359"/>
      <c r="N1073" s="359"/>
      <c r="O1073" s="359"/>
      <c r="P1073" s="359"/>
      <c r="Q1073" s="359"/>
      <c r="R1073" s="359"/>
      <c r="S1073" s="359"/>
      <c r="T1073" s="359"/>
      <c r="U1073" s="359"/>
      <c r="V1073" s="359"/>
      <c r="W1073" s="359"/>
      <c r="X1073" s="358"/>
      <c r="Y1073" s="358"/>
      <c r="Z1073" s="358"/>
      <c r="AA1073" s="358"/>
      <c r="AB1073" s="358"/>
      <c r="AC1073" s="358"/>
      <c r="AD1073" s="358"/>
      <c r="AE1073" s="358"/>
      <c r="AF1073" s="358"/>
      <c r="AG1073" s="358"/>
      <c r="AH1073" s="358"/>
      <c r="AI1073" s="358"/>
      <c r="AJ1073" s="358"/>
      <c r="AK1073" s="358"/>
      <c r="AR1073" s="327" t="s">
        <v>1008</v>
      </c>
      <c r="AS1073" s="326" t="s">
        <v>1876</v>
      </c>
    </row>
    <row r="1074" spans="1:45" ht="15" customHeight="1">
      <c r="A1074" s="359"/>
      <c r="B1074" s="359"/>
      <c r="C1074" s="359"/>
      <c r="D1074" s="359"/>
      <c r="E1074" s="359"/>
      <c r="F1074" s="359"/>
      <c r="G1074" s="359"/>
      <c r="H1074" s="359"/>
      <c r="I1074" s="359"/>
      <c r="J1074" s="359"/>
      <c r="K1074" s="359"/>
      <c r="L1074" s="359"/>
      <c r="M1074" s="359"/>
      <c r="N1074" s="359"/>
      <c r="O1074" s="359"/>
      <c r="P1074" s="359"/>
      <c r="Q1074" s="359"/>
      <c r="R1074" s="359"/>
      <c r="S1074" s="359"/>
      <c r="T1074" s="359"/>
      <c r="U1074" s="359"/>
      <c r="V1074" s="359"/>
      <c r="W1074" s="359"/>
      <c r="X1074" s="358"/>
      <c r="Y1074" s="358"/>
      <c r="Z1074" s="358"/>
      <c r="AA1074" s="358"/>
      <c r="AB1074" s="358"/>
      <c r="AC1074" s="358"/>
      <c r="AD1074" s="358"/>
      <c r="AE1074" s="358"/>
      <c r="AF1074" s="358"/>
      <c r="AG1074" s="358"/>
      <c r="AH1074" s="358"/>
      <c r="AI1074" s="358"/>
      <c r="AJ1074" s="358"/>
      <c r="AK1074" s="358"/>
      <c r="AR1074" s="327" t="s">
        <v>92</v>
      </c>
      <c r="AS1074" s="326" t="s">
        <v>1733</v>
      </c>
    </row>
    <row r="1075" spans="1:45" ht="15" customHeight="1">
      <c r="A1075" s="359"/>
      <c r="B1075" s="359"/>
      <c r="C1075" s="359"/>
      <c r="D1075" s="359"/>
      <c r="E1075" s="359"/>
      <c r="F1075" s="359"/>
      <c r="G1075" s="359"/>
      <c r="H1075" s="359"/>
      <c r="I1075" s="359"/>
      <c r="J1075" s="359"/>
      <c r="K1075" s="359"/>
      <c r="L1075" s="359"/>
      <c r="M1075" s="359"/>
      <c r="N1075" s="359"/>
      <c r="O1075" s="359"/>
      <c r="P1075" s="359"/>
      <c r="Q1075" s="359"/>
      <c r="R1075" s="359"/>
      <c r="S1075" s="359"/>
      <c r="T1075" s="359"/>
      <c r="U1075" s="359"/>
      <c r="V1075" s="359"/>
      <c r="W1075" s="359"/>
      <c r="X1075" s="358"/>
      <c r="Y1075" s="358"/>
      <c r="Z1075" s="358"/>
      <c r="AA1075" s="358"/>
      <c r="AB1075" s="358"/>
      <c r="AC1075" s="358"/>
      <c r="AD1075" s="358"/>
      <c r="AE1075" s="358"/>
      <c r="AF1075" s="358"/>
      <c r="AG1075" s="358"/>
      <c r="AH1075" s="358"/>
      <c r="AI1075" s="358"/>
      <c r="AJ1075" s="358"/>
      <c r="AK1075" s="358"/>
      <c r="AR1075" s="327" t="s">
        <v>93</v>
      </c>
      <c r="AS1075" s="326" t="s">
        <v>1733</v>
      </c>
    </row>
    <row r="1076" spans="1:45" ht="15" customHeight="1">
      <c r="A1076" s="359"/>
      <c r="B1076" s="359"/>
      <c r="C1076" s="359"/>
      <c r="D1076" s="359"/>
      <c r="E1076" s="359"/>
      <c r="F1076" s="359"/>
      <c r="G1076" s="359"/>
      <c r="H1076" s="359"/>
      <c r="I1076" s="359"/>
      <c r="J1076" s="359"/>
      <c r="K1076" s="359"/>
      <c r="L1076" s="359"/>
      <c r="M1076" s="359"/>
      <c r="N1076" s="359"/>
      <c r="O1076" s="359"/>
      <c r="P1076" s="359"/>
      <c r="Q1076" s="359"/>
      <c r="R1076" s="359"/>
      <c r="S1076" s="359"/>
      <c r="T1076" s="359"/>
      <c r="U1076" s="359"/>
      <c r="V1076" s="359"/>
      <c r="W1076" s="359"/>
      <c r="X1076" s="358"/>
      <c r="Y1076" s="358"/>
      <c r="Z1076" s="358"/>
      <c r="AA1076" s="358"/>
      <c r="AB1076" s="358"/>
      <c r="AC1076" s="358"/>
      <c r="AD1076" s="358"/>
      <c r="AE1076" s="358"/>
      <c r="AF1076" s="358"/>
      <c r="AG1076" s="358"/>
      <c r="AH1076" s="358"/>
      <c r="AI1076" s="358"/>
      <c r="AJ1076" s="358"/>
      <c r="AK1076" s="358"/>
      <c r="AR1076" s="327" t="s">
        <v>94</v>
      </c>
      <c r="AS1076" s="326" t="s">
        <v>1733</v>
      </c>
    </row>
    <row r="1077" spans="1:45" ht="15" customHeight="1">
      <c r="A1077" s="359"/>
      <c r="B1077" s="359"/>
      <c r="C1077" s="359"/>
      <c r="D1077" s="359"/>
      <c r="E1077" s="359"/>
      <c r="F1077" s="359"/>
      <c r="G1077" s="359"/>
      <c r="H1077" s="359"/>
      <c r="I1077" s="359"/>
      <c r="J1077" s="359"/>
      <c r="K1077" s="359"/>
      <c r="L1077" s="359"/>
      <c r="M1077" s="359"/>
      <c r="N1077" s="359"/>
      <c r="O1077" s="359"/>
      <c r="P1077" s="359"/>
      <c r="Q1077" s="359"/>
      <c r="R1077" s="359"/>
      <c r="S1077" s="359"/>
      <c r="T1077" s="359"/>
      <c r="U1077" s="359"/>
      <c r="V1077" s="359"/>
      <c r="W1077" s="359"/>
      <c r="X1077" s="358"/>
      <c r="Y1077" s="358"/>
      <c r="Z1077" s="358"/>
      <c r="AA1077" s="358"/>
      <c r="AB1077" s="358"/>
      <c r="AC1077" s="358"/>
      <c r="AD1077" s="358"/>
      <c r="AE1077" s="358"/>
      <c r="AF1077" s="358"/>
      <c r="AG1077" s="358"/>
      <c r="AH1077" s="358"/>
      <c r="AI1077" s="358"/>
      <c r="AJ1077" s="358"/>
      <c r="AK1077" s="358"/>
      <c r="AR1077" s="327" t="s">
        <v>95</v>
      </c>
      <c r="AS1077" s="326" t="s">
        <v>1733</v>
      </c>
    </row>
    <row r="1078" spans="1:45" ht="15" customHeight="1">
      <c r="A1078" s="359"/>
      <c r="B1078" s="359"/>
      <c r="C1078" s="359"/>
      <c r="D1078" s="359"/>
      <c r="E1078" s="359"/>
      <c r="F1078" s="359"/>
      <c r="G1078" s="359"/>
      <c r="H1078" s="359"/>
      <c r="I1078" s="359"/>
      <c r="J1078" s="359"/>
      <c r="K1078" s="359"/>
      <c r="L1078" s="359"/>
      <c r="M1078" s="359"/>
      <c r="N1078" s="359"/>
      <c r="O1078" s="359"/>
      <c r="P1078" s="359"/>
      <c r="Q1078" s="359"/>
      <c r="R1078" s="359"/>
      <c r="S1078" s="359"/>
      <c r="T1078" s="359"/>
      <c r="U1078" s="359"/>
      <c r="V1078" s="359"/>
      <c r="W1078" s="359"/>
      <c r="X1078" s="358"/>
      <c r="Y1078" s="358"/>
      <c r="Z1078" s="358"/>
      <c r="AA1078" s="358"/>
      <c r="AB1078" s="358"/>
      <c r="AC1078" s="358"/>
      <c r="AD1078" s="358"/>
      <c r="AE1078" s="358"/>
      <c r="AF1078" s="358"/>
      <c r="AG1078" s="358"/>
      <c r="AH1078" s="358"/>
      <c r="AI1078" s="358"/>
      <c r="AJ1078" s="358"/>
      <c r="AK1078" s="358"/>
      <c r="AR1078" s="327" t="s">
        <v>96</v>
      </c>
      <c r="AS1078" s="326" t="s">
        <v>1733</v>
      </c>
    </row>
    <row r="1079" spans="1:45" ht="15" customHeight="1">
      <c r="A1079" s="359"/>
      <c r="B1079" s="359"/>
      <c r="C1079" s="359"/>
      <c r="D1079" s="359"/>
      <c r="E1079" s="359"/>
      <c r="F1079" s="359"/>
      <c r="G1079" s="359"/>
      <c r="H1079" s="359"/>
      <c r="I1079" s="359"/>
      <c r="J1079" s="359"/>
      <c r="K1079" s="359"/>
      <c r="L1079" s="359"/>
      <c r="M1079" s="359"/>
      <c r="N1079" s="359"/>
      <c r="O1079" s="359"/>
      <c r="P1079" s="359"/>
      <c r="Q1079" s="359"/>
      <c r="R1079" s="359"/>
      <c r="S1079" s="359"/>
      <c r="T1079" s="359"/>
      <c r="U1079" s="359"/>
      <c r="V1079" s="359"/>
      <c r="W1079" s="359"/>
      <c r="X1079" s="358"/>
      <c r="Y1079" s="358"/>
      <c r="Z1079" s="358"/>
      <c r="AA1079" s="358"/>
      <c r="AB1079" s="358"/>
      <c r="AC1079" s="358"/>
      <c r="AD1079" s="358"/>
      <c r="AE1079" s="358"/>
      <c r="AF1079" s="358"/>
      <c r="AG1079" s="358"/>
      <c r="AH1079" s="358"/>
      <c r="AI1079" s="358"/>
      <c r="AJ1079" s="358"/>
      <c r="AK1079" s="358"/>
      <c r="AR1079" s="327" t="s">
        <v>97</v>
      </c>
      <c r="AS1079" s="326" t="s">
        <v>1739</v>
      </c>
    </row>
    <row r="1080" spans="1:45" ht="15" customHeight="1">
      <c r="A1080" s="359"/>
      <c r="B1080" s="359"/>
      <c r="C1080" s="359"/>
      <c r="D1080" s="359"/>
      <c r="E1080" s="359"/>
      <c r="F1080" s="359"/>
      <c r="G1080" s="359"/>
      <c r="H1080" s="359"/>
      <c r="I1080" s="359"/>
      <c r="J1080" s="359"/>
      <c r="K1080" s="359"/>
      <c r="L1080" s="359"/>
      <c r="M1080" s="359"/>
      <c r="N1080" s="359"/>
      <c r="O1080" s="359"/>
      <c r="P1080" s="359"/>
      <c r="Q1080" s="359"/>
      <c r="R1080" s="359"/>
      <c r="S1080" s="359"/>
      <c r="T1080" s="359"/>
      <c r="U1080" s="359"/>
      <c r="V1080" s="359"/>
      <c r="W1080" s="359"/>
      <c r="X1080" s="358"/>
      <c r="Y1080" s="358"/>
      <c r="Z1080" s="358"/>
      <c r="AA1080" s="358"/>
      <c r="AB1080" s="358"/>
      <c r="AC1080" s="358"/>
      <c r="AD1080" s="358"/>
      <c r="AE1080" s="358"/>
      <c r="AF1080" s="358"/>
      <c r="AG1080" s="358"/>
      <c r="AH1080" s="358"/>
      <c r="AI1080" s="358"/>
      <c r="AJ1080" s="358"/>
      <c r="AK1080" s="358"/>
      <c r="AR1080" s="327" t="s">
        <v>98</v>
      </c>
      <c r="AS1080" s="326" t="s">
        <v>1739</v>
      </c>
    </row>
    <row r="1081" spans="1:45" ht="15" customHeight="1">
      <c r="A1081" s="359"/>
      <c r="B1081" s="359"/>
      <c r="C1081" s="359"/>
      <c r="D1081" s="359"/>
      <c r="E1081" s="359"/>
      <c r="F1081" s="359"/>
      <c r="G1081" s="359"/>
      <c r="H1081" s="359"/>
      <c r="I1081" s="359"/>
      <c r="J1081" s="359"/>
      <c r="K1081" s="359"/>
      <c r="L1081" s="359"/>
      <c r="M1081" s="359"/>
      <c r="N1081" s="359"/>
      <c r="O1081" s="359"/>
      <c r="P1081" s="359"/>
      <c r="Q1081" s="359"/>
      <c r="R1081" s="359"/>
      <c r="S1081" s="359"/>
      <c r="T1081" s="359"/>
      <c r="U1081" s="359"/>
      <c r="V1081" s="359"/>
      <c r="W1081" s="359"/>
      <c r="X1081" s="358"/>
      <c r="Y1081" s="358"/>
      <c r="Z1081" s="358"/>
      <c r="AA1081" s="358"/>
      <c r="AB1081" s="358"/>
      <c r="AC1081" s="358"/>
      <c r="AD1081" s="358"/>
      <c r="AE1081" s="358"/>
      <c r="AF1081" s="358"/>
      <c r="AG1081" s="358"/>
      <c r="AH1081" s="358"/>
      <c r="AI1081" s="358"/>
      <c r="AJ1081" s="358"/>
      <c r="AK1081" s="358"/>
      <c r="AR1081" s="327" t="s">
        <v>99</v>
      </c>
      <c r="AS1081" s="326" t="s">
        <v>1733</v>
      </c>
    </row>
    <row r="1082" spans="1:45" ht="15" customHeight="1">
      <c r="A1082" s="359"/>
      <c r="B1082" s="359"/>
      <c r="C1082" s="359"/>
      <c r="D1082" s="359"/>
      <c r="E1082" s="359"/>
      <c r="F1082" s="359"/>
      <c r="G1082" s="359"/>
      <c r="H1082" s="359"/>
      <c r="I1082" s="359"/>
      <c r="J1082" s="359"/>
      <c r="K1082" s="359"/>
      <c r="L1082" s="359"/>
      <c r="M1082" s="359"/>
      <c r="N1082" s="359"/>
      <c r="O1082" s="359"/>
      <c r="P1082" s="359"/>
      <c r="Q1082" s="359"/>
      <c r="R1082" s="359"/>
      <c r="S1082" s="359"/>
      <c r="T1082" s="359"/>
      <c r="U1082" s="359"/>
      <c r="V1082" s="359"/>
      <c r="W1082" s="359"/>
      <c r="X1082" s="358"/>
      <c r="Y1082" s="358"/>
      <c r="Z1082" s="358"/>
      <c r="AA1082" s="358"/>
      <c r="AB1082" s="358"/>
      <c r="AC1082" s="358"/>
      <c r="AD1082" s="358"/>
      <c r="AE1082" s="358"/>
      <c r="AF1082" s="358"/>
      <c r="AG1082" s="358"/>
      <c r="AH1082" s="358"/>
      <c r="AI1082" s="358"/>
      <c r="AJ1082" s="358"/>
      <c r="AK1082" s="358"/>
      <c r="AR1082" s="327" t="s">
        <v>100</v>
      </c>
      <c r="AS1082" s="326" t="s">
        <v>1733</v>
      </c>
    </row>
    <row r="1083" spans="1:45" ht="15" customHeight="1">
      <c r="A1083" s="359"/>
      <c r="B1083" s="359"/>
      <c r="C1083" s="359"/>
      <c r="D1083" s="359"/>
      <c r="E1083" s="359"/>
      <c r="F1083" s="359"/>
      <c r="G1083" s="359"/>
      <c r="H1083" s="359"/>
      <c r="I1083" s="359"/>
      <c r="J1083" s="359"/>
      <c r="K1083" s="359"/>
      <c r="L1083" s="359"/>
      <c r="M1083" s="359"/>
      <c r="N1083" s="359"/>
      <c r="O1083" s="359"/>
      <c r="P1083" s="359"/>
      <c r="Q1083" s="359"/>
      <c r="R1083" s="359"/>
      <c r="S1083" s="359"/>
      <c r="T1083" s="359"/>
      <c r="U1083" s="359"/>
      <c r="V1083" s="359"/>
      <c r="W1083" s="359"/>
      <c r="X1083" s="358"/>
      <c r="Y1083" s="358"/>
      <c r="Z1083" s="358"/>
      <c r="AA1083" s="358"/>
      <c r="AB1083" s="358"/>
      <c r="AC1083" s="358"/>
      <c r="AD1083" s="358"/>
      <c r="AE1083" s="358"/>
      <c r="AF1083" s="358"/>
      <c r="AG1083" s="358"/>
      <c r="AH1083" s="358"/>
      <c r="AI1083" s="358"/>
      <c r="AJ1083" s="358"/>
      <c r="AK1083" s="358"/>
      <c r="AR1083" s="327" t="s">
        <v>101</v>
      </c>
      <c r="AS1083" s="326" t="s">
        <v>1733</v>
      </c>
    </row>
    <row r="1084" spans="1:45" ht="15" customHeight="1">
      <c r="A1084" s="359"/>
      <c r="B1084" s="359"/>
      <c r="C1084" s="359"/>
      <c r="D1084" s="359"/>
      <c r="E1084" s="359"/>
      <c r="F1084" s="359"/>
      <c r="G1084" s="359"/>
      <c r="H1084" s="359"/>
      <c r="I1084" s="359"/>
      <c r="J1084" s="359"/>
      <c r="K1084" s="359"/>
      <c r="L1084" s="359"/>
      <c r="M1084" s="359"/>
      <c r="N1084" s="359"/>
      <c r="O1084" s="359"/>
      <c r="P1084" s="359"/>
      <c r="Q1084" s="359"/>
      <c r="R1084" s="359"/>
      <c r="S1084" s="359"/>
      <c r="T1084" s="359"/>
      <c r="U1084" s="359"/>
      <c r="V1084" s="359"/>
      <c r="W1084" s="359"/>
      <c r="X1084" s="358"/>
      <c r="Y1084" s="358"/>
      <c r="Z1084" s="358"/>
      <c r="AA1084" s="358"/>
      <c r="AB1084" s="358"/>
      <c r="AC1084" s="358"/>
      <c r="AD1084" s="358"/>
      <c r="AE1084" s="358"/>
      <c r="AF1084" s="358"/>
      <c r="AG1084" s="358"/>
      <c r="AH1084" s="358"/>
      <c r="AI1084" s="358"/>
      <c r="AJ1084" s="358"/>
      <c r="AK1084" s="358"/>
      <c r="AR1084" s="327" t="s">
        <v>102</v>
      </c>
      <c r="AS1084" s="326" t="s">
        <v>1733</v>
      </c>
    </row>
    <row r="1085" spans="1:45" ht="15" customHeight="1">
      <c r="A1085" s="359"/>
      <c r="B1085" s="359"/>
      <c r="C1085" s="359"/>
      <c r="D1085" s="359"/>
      <c r="E1085" s="359"/>
      <c r="F1085" s="359"/>
      <c r="G1085" s="359"/>
      <c r="H1085" s="359"/>
      <c r="I1085" s="359"/>
      <c r="J1085" s="359"/>
      <c r="K1085" s="359"/>
      <c r="L1085" s="359"/>
      <c r="M1085" s="359"/>
      <c r="N1085" s="359"/>
      <c r="O1085" s="359"/>
      <c r="P1085" s="359"/>
      <c r="Q1085" s="359"/>
      <c r="R1085" s="359"/>
      <c r="S1085" s="359"/>
      <c r="T1085" s="359"/>
      <c r="U1085" s="359"/>
      <c r="V1085" s="359"/>
      <c r="W1085" s="359"/>
      <c r="X1085" s="358"/>
      <c r="Y1085" s="358"/>
      <c r="Z1085" s="358"/>
      <c r="AA1085" s="358"/>
      <c r="AB1085" s="358"/>
      <c r="AC1085" s="358"/>
      <c r="AD1085" s="358"/>
      <c r="AE1085" s="358"/>
      <c r="AF1085" s="358"/>
      <c r="AG1085" s="358"/>
      <c r="AH1085" s="358"/>
      <c r="AI1085" s="358"/>
      <c r="AJ1085" s="358"/>
      <c r="AK1085" s="358"/>
      <c r="AR1085" s="327" t="s">
        <v>103</v>
      </c>
      <c r="AS1085" s="326" t="s">
        <v>1733</v>
      </c>
    </row>
    <row r="1086" spans="1:45" ht="15" customHeight="1">
      <c r="A1086" s="359"/>
      <c r="B1086" s="359"/>
      <c r="C1086" s="359"/>
      <c r="D1086" s="359"/>
      <c r="E1086" s="359"/>
      <c r="F1086" s="359"/>
      <c r="G1086" s="359"/>
      <c r="H1086" s="359"/>
      <c r="I1086" s="359"/>
      <c r="J1086" s="359"/>
      <c r="K1086" s="359"/>
      <c r="L1086" s="359"/>
      <c r="M1086" s="359"/>
      <c r="N1086" s="359"/>
      <c r="O1086" s="359"/>
      <c r="P1086" s="359"/>
      <c r="Q1086" s="359"/>
      <c r="R1086" s="359"/>
      <c r="S1086" s="359"/>
      <c r="T1086" s="359"/>
      <c r="U1086" s="359"/>
      <c r="V1086" s="359"/>
      <c r="W1086" s="359"/>
      <c r="X1086" s="358"/>
      <c r="Y1086" s="358"/>
      <c r="Z1086" s="358"/>
      <c r="AA1086" s="358"/>
      <c r="AB1086" s="358"/>
      <c r="AC1086" s="358"/>
      <c r="AD1086" s="358"/>
      <c r="AE1086" s="358"/>
      <c r="AF1086" s="358"/>
      <c r="AG1086" s="358"/>
      <c r="AH1086" s="358"/>
      <c r="AI1086" s="358"/>
      <c r="AJ1086" s="358"/>
      <c r="AK1086" s="358"/>
      <c r="AR1086" s="327" t="s">
        <v>104</v>
      </c>
      <c r="AS1086" s="326" t="s">
        <v>1733</v>
      </c>
    </row>
    <row r="1087" spans="1:45" ht="15" customHeight="1">
      <c r="A1087" s="359"/>
      <c r="B1087" s="359"/>
      <c r="C1087" s="359"/>
      <c r="D1087" s="359"/>
      <c r="E1087" s="359"/>
      <c r="F1087" s="359"/>
      <c r="G1087" s="359"/>
      <c r="H1087" s="359"/>
      <c r="I1087" s="359"/>
      <c r="J1087" s="359"/>
      <c r="K1087" s="359"/>
      <c r="L1087" s="359"/>
      <c r="M1087" s="359"/>
      <c r="N1087" s="359"/>
      <c r="O1087" s="359"/>
      <c r="P1087" s="359"/>
      <c r="Q1087" s="359"/>
      <c r="R1087" s="359"/>
      <c r="S1087" s="359"/>
      <c r="T1087" s="359"/>
      <c r="U1087" s="359"/>
      <c r="V1087" s="359"/>
      <c r="W1087" s="359"/>
      <c r="X1087" s="358"/>
      <c r="Y1087" s="358"/>
      <c r="Z1087" s="358"/>
      <c r="AA1087" s="358"/>
      <c r="AB1087" s="358"/>
      <c r="AC1087" s="358"/>
      <c r="AD1087" s="358"/>
      <c r="AE1087" s="358"/>
      <c r="AF1087" s="358"/>
      <c r="AG1087" s="358"/>
      <c r="AH1087" s="358"/>
      <c r="AI1087" s="358"/>
      <c r="AJ1087" s="358"/>
      <c r="AK1087" s="358"/>
      <c r="AR1087" s="327" t="s">
        <v>105</v>
      </c>
      <c r="AS1087" s="326" t="s">
        <v>1733</v>
      </c>
    </row>
    <row r="1088" spans="1:45" ht="15" customHeight="1">
      <c r="A1088" s="359"/>
      <c r="B1088" s="359"/>
      <c r="C1088" s="359"/>
      <c r="D1088" s="359"/>
      <c r="E1088" s="359"/>
      <c r="F1088" s="359"/>
      <c r="G1088" s="359"/>
      <c r="H1088" s="359"/>
      <c r="I1088" s="359"/>
      <c r="J1088" s="359"/>
      <c r="K1088" s="359"/>
      <c r="L1088" s="359"/>
      <c r="M1088" s="359"/>
      <c r="N1088" s="359"/>
      <c r="O1088" s="359"/>
      <c r="P1088" s="359"/>
      <c r="Q1088" s="359"/>
      <c r="R1088" s="359"/>
      <c r="S1088" s="359"/>
      <c r="T1088" s="359"/>
      <c r="U1088" s="359"/>
      <c r="V1088" s="359"/>
      <c r="W1088" s="359"/>
      <c r="X1088" s="358"/>
      <c r="Y1088" s="358"/>
      <c r="Z1088" s="358"/>
      <c r="AA1088" s="358"/>
      <c r="AB1088" s="358"/>
      <c r="AC1088" s="358"/>
      <c r="AD1088" s="358"/>
      <c r="AE1088" s="358"/>
      <c r="AF1088" s="358"/>
      <c r="AG1088" s="358"/>
      <c r="AH1088" s="358"/>
      <c r="AI1088" s="358"/>
      <c r="AJ1088" s="358"/>
      <c r="AK1088" s="358"/>
      <c r="AR1088" s="327" t="s">
        <v>106</v>
      </c>
      <c r="AS1088" s="326" t="s">
        <v>1733</v>
      </c>
    </row>
    <row r="1089" spans="1:45" ht="15" customHeight="1">
      <c r="A1089" s="359"/>
      <c r="B1089" s="359"/>
      <c r="C1089" s="359"/>
      <c r="D1089" s="359"/>
      <c r="E1089" s="359"/>
      <c r="F1089" s="359"/>
      <c r="G1089" s="359"/>
      <c r="H1089" s="359"/>
      <c r="I1089" s="359"/>
      <c r="J1089" s="359"/>
      <c r="K1089" s="359"/>
      <c r="L1089" s="359"/>
      <c r="M1089" s="359"/>
      <c r="N1089" s="359"/>
      <c r="O1089" s="359"/>
      <c r="P1089" s="359"/>
      <c r="Q1089" s="359"/>
      <c r="R1089" s="359"/>
      <c r="S1089" s="359"/>
      <c r="T1089" s="359"/>
      <c r="U1089" s="359"/>
      <c r="V1089" s="359"/>
      <c r="W1089" s="359"/>
      <c r="X1089" s="358"/>
      <c r="Y1089" s="358"/>
      <c r="Z1089" s="358"/>
      <c r="AA1089" s="358"/>
      <c r="AB1089" s="358"/>
      <c r="AC1089" s="358"/>
      <c r="AD1089" s="358"/>
      <c r="AE1089" s="358"/>
      <c r="AF1089" s="358"/>
      <c r="AG1089" s="358"/>
      <c r="AH1089" s="358"/>
      <c r="AI1089" s="358"/>
      <c r="AJ1089" s="358"/>
      <c r="AK1089" s="358"/>
      <c r="AR1089" s="327" t="s">
        <v>107</v>
      </c>
      <c r="AS1089" s="326" t="s">
        <v>1733</v>
      </c>
    </row>
    <row r="1090" spans="1:45" ht="15" customHeight="1">
      <c r="A1090" s="359"/>
      <c r="B1090" s="359"/>
      <c r="C1090" s="359"/>
      <c r="D1090" s="359"/>
      <c r="E1090" s="359"/>
      <c r="F1090" s="359"/>
      <c r="G1090" s="359"/>
      <c r="H1090" s="359"/>
      <c r="I1090" s="359"/>
      <c r="J1090" s="359"/>
      <c r="K1090" s="359"/>
      <c r="L1090" s="359"/>
      <c r="M1090" s="359"/>
      <c r="N1090" s="359"/>
      <c r="O1090" s="359"/>
      <c r="P1090" s="359"/>
      <c r="Q1090" s="359"/>
      <c r="R1090" s="359"/>
      <c r="S1090" s="359"/>
      <c r="T1090" s="359"/>
      <c r="U1090" s="359"/>
      <c r="V1090" s="359"/>
      <c r="W1090" s="359"/>
      <c r="X1090" s="358"/>
      <c r="Y1090" s="358"/>
      <c r="Z1090" s="358"/>
      <c r="AA1090" s="358"/>
      <c r="AB1090" s="358"/>
      <c r="AC1090" s="358"/>
      <c r="AD1090" s="358"/>
      <c r="AE1090" s="358"/>
      <c r="AF1090" s="358"/>
      <c r="AG1090" s="358"/>
      <c r="AH1090" s="358"/>
      <c r="AI1090" s="358"/>
      <c r="AJ1090" s="358"/>
      <c r="AK1090" s="358"/>
      <c r="AR1090" s="327" t="s">
        <v>108</v>
      </c>
      <c r="AS1090" s="326" t="s">
        <v>1733</v>
      </c>
    </row>
    <row r="1091" spans="1:45" ht="15" customHeight="1">
      <c r="A1091" s="359"/>
      <c r="B1091" s="359"/>
      <c r="C1091" s="359"/>
      <c r="D1091" s="359"/>
      <c r="E1091" s="359"/>
      <c r="F1091" s="359"/>
      <c r="G1091" s="359"/>
      <c r="H1091" s="359"/>
      <c r="I1091" s="359"/>
      <c r="J1091" s="359"/>
      <c r="K1091" s="359"/>
      <c r="L1091" s="359"/>
      <c r="M1091" s="359"/>
      <c r="N1091" s="359"/>
      <c r="O1091" s="359"/>
      <c r="P1091" s="359"/>
      <c r="Q1091" s="359"/>
      <c r="R1091" s="359"/>
      <c r="S1091" s="359"/>
      <c r="T1091" s="359"/>
      <c r="U1091" s="359"/>
      <c r="V1091" s="359"/>
      <c r="W1091" s="359"/>
      <c r="X1091" s="358"/>
      <c r="Y1091" s="358"/>
      <c r="Z1091" s="358"/>
      <c r="AA1091" s="358"/>
      <c r="AB1091" s="358"/>
      <c r="AC1091" s="358"/>
      <c r="AD1091" s="358"/>
      <c r="AE1091" s="358"/>
      <c r="AF1091" s="358"/>
      <c r="AG1091" s="358"/>
      <c r="AH1091" s="358"/>
      <c r="AI1091" s="358"/>
      <c r="AJ1091" s="358"/>
      <c r="AK1091" s="358"/>
      <c r="AR1091" s="327" t="s">
        <v>109</v>
      </c>
      <c r="AS1091" s="326" t="s">
        <v>1733</v>
      </c>
    </row>
    <row r="1092" spans="1:45" ht="15" customHeight="1">
      <c r="A1092" s="359"/>
      <c r="B1092" s="359"/>
      <c r="C1092" s="359"/>
      <c r="D1092" s="359"/>
      <c r="E1092" s="359"/>
      <c r="F1092" s="359"/>
      <c r="G1092" s="359"/>
      <c r="H1092" s="359"/>
      <c r="I1092" s="359"/>
      <c r="J1092" s="359"/>
      <c r="K1092" s="359"/>
      <c r="L1092" s="359"/>
      <c r="M1092" s="359"/>
      <c r="N1092" s="359"/>
      <c r="O1092" s="359"/>
      <c r="P1092" s="359"/>
      <c r="Q1092" s="359"/>
      <c r="R1092" s="359"/>
      <c r="S1092" s="359"/>
      <c r="T1092" s="359"/>
      <c r="U1092" s="359"/>
      <c r="V1092" s="359"/>
      <c r="W1092" s="359"/>
      <c r="X1092" s="358"/>
      <c r="Y1092" s="358"/>
      <c r="Z1092" s="358"/>
      <c r="AA1092" s="358"/>
      <c r="AB1092" s="358"/>
      <c r="AC1092" s="358"/>
      <c r="AD1092" s="358"/>
      <c r="AE1092" s="358"/>
      <c r="AF1092" s="358"/>
      <c r="AG1092" s="358"/>
      <c r="AH1092" s="358"/>
      <c r="AI1092" s="358"/>
      <c r="AJ1092" s="358"/>
      <c r="AK1092" s="358"/>
      <c r="AR1092" s="327" t="s">
        <v>110</v>
      </c>
      <c r="AS1092" s="326" t="s">
        <v>1733</v>
      </c>
    </row>
    <row r="1093" spans="1:45" ht="15" customHeight="1">
      <c r="A1093" s="359"/>
      <c r="B1093" s="359"/>
      <c r="C1093" s="359"/>
      <c r="D1093" s="359"/>
      <c r="E1093" s="359"/>
      <c r="F1093" s="359"/>
      <c r="G1093" s="359"/>
      <c r="H1093" s="359"/>
      <c r="I1093" s="359"/>
      <c r="J1093" s="359"/>
      <c r="K1093" s="359"/>
      <c r="L1093" s="359"/>
      <c r="M1093" s="359"/>
      <c r="N1093" s="359"/>
      <c r="O1093" s="359"/>
      <c r="P1093" s="359"/>
      <c r="Q1093" s="359"/>
      <c r="R1093" s="359"/>
      <c r="S1093" s="359"/>
      <c r="T1093" s="359"/>
      <c r="U1093" s="359"/>
      <c r="V1093" s="359"/>
      <c r="W1093" s="359"/>
      <c r="X1093" s="358"/>
      <c r="Y1093" s="358"/>
      <c r="Z1093" s="358"/>
      <c r="AA1093" s="358"/>
      <c r="AB1093" s="358"/>
      <c r="AC1093" s="358"/>
      <c r="AD1093" s="358"/>
      <c r="AE1093" s="358"/>
      <c r="AF1093" s="358"/>
      <c r="AG1093" s="358"/>
      <c r="AH1093" s="358"/>
      <c r="AI1093" s="358"/>
      <c r="AJ1093" s="358"/>
      <c r="AK1093" s="358"/>
      <c r="AR1093" s="327" t="s">
        <v>111</v>
      </c>
      <c r="AS1093" s="326" t="s">
        <v>1733</v>
      </c>
    </row>
    <row r="1094" spans="1:45" ht="15" customHeight="1">
      <c r="A1094" s="359"/>
      <c r="B1094" s="359"/>
      <c r="C1094" s="359"/>
      <c r="D1094" s="359"/>
      <c r="E1094" s="359"/>
      <c r="F1094" s="359"/>
      <c r="G1094" s="359"/>
      <c r="H1094" s="359"/>
      <c r="I1094" s="359"/>
      <c r="J1094" s="359"/>
      <c r="K1094" s="359"/>
      <c r="L1094" s="359"/>
      <c r="M1094" s="359"/>
      <c r="N1094" s="359"/>
      <c r="O1094" s="359"/>
      <c r="P1094" s="359"/>
      <c r="Q1094" s="359"/>
      <c r="R1094" s="359"/>
      <c r="S1094" s="359"/>
      <c r="T1094" s="359"/>
      <c r="U1094" s="359"/>
      <c r="V1094" s="359"/>
      <c r="W1094" s="359"/>
      <c r="X1094" s="358"/>
      <c r="Y1094" s="358"/>
      <c r="Z1094" s="358"/>
      <c r="AA1094" s="358"/>
      <c r="AB1094" s="358"/>
      <c r="AC1094" s="358"/>
      <c r="AD1094" s="358"/>
      <c r="AE1094" s="358"/>
      <c r="AF1094" s="358"/>
      <c r="AG1094" s="358"/>
      <c r="AH1094" s="358"/>
      <c r="AI1094" s="358"/>
      <c r="AJ1094" s="358"/>
      <c r="AK1094" s="358"/>
      <c r="AR1094" s="327" t="s">
        <v>112</v>
      </c>
      <c r="AS1094" s="326" t="s">
        <v>1739</v>
      </c>
    </row>
    <row r="1095" spans="1:45" ht="15" customHeight="1">
      <c r="A1095" s="359"/>
      <c r="B1095" s="359"/>
      <c r="C1095" s="359"/>
      <c r="D1095" s="359"/>
      <c r="E1095" s="359"/>
      <c r="F1095" s="359"/>
      <c r="G1095" s="359"/>
      <c r="H1095" s="359"/>
      <c r="I1095" s="359"/>
      <c r="J1095" s="359"/>
      <c r="K1095" s="359"/>
      <c r="L1095" s="359"/>
      <c r="M1095" s="359"/>
      <c r="N1095" s="359"/>
      <c r="O1095" s="359"/>
      <c r="P1095" s="359"/>
      <c r="Q1095" s="359"/>
      <c r="R1095" s="359"/>
      <c r="S1095" s="359"/>
      <c r="T1095" s="359"/>
      <c r="U1095" s="359"/>
      <c r="V1095" s="359"/>
      <c r="W1095" s="359"/>
      <c r="X1095" s="358"/>
      <c r="Y1095" s="358"/>
      <c r="Z1095" s="358"/>
      <c r="AA1095" s="358"/>
      <c r="AB1095" s="358"/>
      <c r="AC1095" s="358"/>
      <c r="AD1095" s="358"/>
      <c r="AE1095" s="358"/>
      <c r="AF1095" s="358"/>
      <c r="AG1095" s="358"/>
      <c r="AH1095" s="358"/>
      <c r="AI1095" s="358"/>
      <c r="AJ1095" s="358"/>
      <c r="AK1095" s="358"/>
      <c r="AR1095" s="327" t="s">
        <v>113</v>
      </c>
      <c r="AS1095" s="326" t="s">
        <v>1739</v>
      </c>
    </row>
    <row r="1096" spans="1:45" ht="15" customHeight="1">
      <c r="A1096" s="359"/>
      <c r="B1096" s="359"/>
      <c r="C1096" s="359"/>
      <c r="D1096" s="359"/>
      <c r="E1096" s="359"/>
      <c r="F1096" s="359"/>
      <c r="G1096" s="359"/>
      <c r="H1096" s="359"/>
      <c r="I1096" s="359"/>
      <c r="J1096" s="359"/>
      <c r="K1096" s="359"/>
      <c r="L1096" s="359"/>
      <c r="M1096" s="359"/>
      <c r="N1096" s="359"/>
      <c r="O1096" s="359"/>
      <c r="P1096" s="359"/>
      <c r="Q1096" s="359"/>
      <c r="R1096" s="359"/>
      <c r="S1096" s="359"/>
      <c r="T1096" s="359"/>
      <c r="U1096" s="359"/>
      <c r="V1096" s="359"/>
      <c r="W1096" s="359"/>
      <c r="X1096" s="358"/>
      <c r="Y1096" s="358"/>
      <c r="Z1096" s="358"/>
      <c r="AA1096" s="358"/>
      <c r="AB1096" s="358"/>
      <c r="AC1096" s="358"/>
      <c r="AD1096" s="358"/>
      <c r="AE1096" s="358"/>
      <c r="AF1096" s="358"/>
      <c r="AG1096" s="358"/>
      <c r="AH1096" s="358"/>
      <c r="AI1096" s="358"/>
      <c r="AJ1096" s="358"/>
      <c r="AK1096" s="358"/>
      <c r="AR1096" s="327" t="s">
        <v>114</v>
      </c>
      <c r="AS1096" s="326" t="s">
        <v>1739</v>
      </c>
    </row>
    <row r="1097" spans="1:45" ht="15" customHeight="1">
      <c r="A1097" s="359"/>
      <c r="B1097" s="359"/>
      <c r="C1097" s="359"/>
      <c r="D1097" s="359"/>
      <c r="E1097" s="359"/>
      <c r="F1097" s="359"/>
      <c r="G1097" s="359"/>
      <c r="H1097" s="359"/>
      <c r="I1097" s="359"/>
      <c r="J1097" s="359"/>
      <c r="K1097" s="359"/>
      <c r="L1097" s="359"/>
      <c r="M1097" s="359"/>
      <c r="N1097" s="359"/>
      <c r="O1097" s="359"/>
      <c r="P1097" s="359"/>
      <c r="Q1097" s="359"/>
      <c r="R1097" s="359"/>
      <c r="S1097" s="359"/>
      <c r="T1097" s="359"/>
      <c r="U1097" s="359"/>
      <c r="V1097" s="359"/>
      <c r="W1097" s="359"/>
      <c r="X1097" s="358"/>
      <c r="Y1097" s="358"/>
      <c r="Z1097" s="358"/>
      <c r="AA1097" s="358"/>
      <c r="AB1097" s="358"/>
      <c r="AC1097" s="358"/>
      <c r="AD1097" s="358"/>
      <c r="AE1097" s="358"/>
      <c r="AF1097" s="358"/>
      <c r="AG1097" s="358"/>
      <c r="AH1097" s="358"/>
      <c r="AI1097" s="358"/>
      <c r="AJ1097" s="358"/>
      <c r="AK1097" s="358"/>
      <c r="AR1097" s="327" t="s">
        <v>115</v>
      </c>
      <c r="AS1097" s="326" t="s">
        <v>1739</v>
      </c>
    </row>
    <row r="1098" spans="1:45" ht="15" customHeight="1">
      <c r="A1098" s="359"/>
      <c r="B1098" s="359"/>
      <c r="C1098" s="359"/>
      <c r="D1098" s="359"/>
      <c r="E1098" s="359"/>
      <c r="F1098" s="359"/>
      <c r="G1098" s="359"/>
      <c r="H1098" s="359"/>
      <c r="I1098" s="359"/>
      <c r="J1098" s="359"/>
      <c r="K1098" s="359"/>
      <c r="L1098" s="359"/>
      <c r="M1098" s="359"/>
      <c r="N1098" s="359"/>
      <c r="O1098" s="359"/>
      <c r="P1098" s="359"/>
      <c r="Q1098" s="359"/>
      <c r="R1098" s="359"/>
      <c r="S1098" s="359"/>
      <c r="T1098" s="359"/>
      <c r="U1098" s="359"/>
      <c r="V1098" s="359"/>
      <c r="W1098" s="359"/>
      <c r="X1098" s="358"/>
      <c r="Y1098" s="358"/>
      <c r="Z1098" s="358"/>
      <c r="AA1098" s="358"/>
      <c r="AB1098" s="358"/>
      <c r="AC1098" s="358"/>
      <c r="AD1098" s="358"/>
      <c r="AE1098" s="358"/>
      <c r="AF1098" s="358"/>
      <c r="AG1098" s="358"/>
      <c r="AH1098" s="358"/>
      <c r="AI1098" s="358"/>
      <c r="AJ1098" s="358"/>
      <c r="AK1098" s="358"/>
      <c r="AR1098" s="327" t="s">
        <v>116</v>
      </c>
      <c r="AS1098" s="326" t="s">
        <v>1739</v>
      </c>
    </row>
    <row r="1099" spans="1:45" ht="15" customHeight="1">
      <c r="A1099" s="359"/>
      <c r="B1099" s="359"/>
      <c r="C1099" s="359"/>
      <c r="D1099" s="359"/>
      <c r="E1099" s="359"/>
      <c r="F1099" s="359"/>
      <c r="G1099" s="359"/>
      <c r="H1099" s="359"/>
      <c r="I1099" s="359"/>
      <c r="J1099" s="359"/>
      <c r="K1099" s="359"/>
      <c r="L1099" s="359"/>
      <c r="M1099" s="359"/>
      <c r="N1099" s="359"/>
      <c r="O1099" s="359"/>
      <c r="P1099" s="359"/>
      <c r="Q1099" s="359"/>
      <c r="R1099" s="359"/>
      <c r="S1099" s="359"/>
      <c r="T1099" s="359"/>
      <c r="U1099" s="359"/>
      <c r="V1099" s="359"/>
      <c r="W1099" s="359"/>
      <c r="X1099" s="358"/>
      <c r="Y1099" s="358"/>
      <c r="Z1099" s="358"/>
      <c r="AA1099" s="358"/>
      <c r="AB1099" s="358"/>
      <c r="AC1099" s="358"/>
      <c r="AD1099" s="358"/>
      <c r="AE1099" s="358"/>
      <c r="AF1099" s="358"/>
      <c r="AG1099" s="358"/>
      <c r="AH1099" s="358"/>
      <c r="AI1099" s="358"/>
      <c r="AJ1099" s="358"/>
      <c r="AK1099" s="358"/>
      <c r="AR1099" s="327" t="s">
        <v>117</v>
      </c>
      <c r="AS1099" s="326" t="s">
        <v>1739</v>
      </c>
    </row>
    <row r="1100" spans="1:45" ht="15" customHeight="1">
      <c r="A1100" s="359"/>
      <c r="B1100" s="359"/>
      <c r="C1100" s="359"/>
      <c r="D1100" s="359"/>
      <c r="E1100" s="359"/>
      <c r="F1100" s="359"/>
      <c r="G1100" s="359"/>
      <c r="H1100" s="359"/>
      <c r="I1100" s="359"/>
      <c r="J1100" s="359"/>
      <c r="K1100" s="359"/>
      <c r="L1100" s="359"/>
      <c r="M1100" s="359"/>
      <c r="N1100" s="359"/>
      <c r="O1100" s="359"/>
      <c r="P1100" s="359"/>
      <c r="Q1100" s="359"/>
      <c r="R1100" s="359"/>
      <c r="S1100" s="359"/>
      <c r="T1100" s="359"/>
      <c r="U1100" s="359"/>
      <c r="V1100" s="359"/>
      <c r="W1100" s="359"/>
      <c r="X1100" s="358"/>
      <c r="Y1100" s="358"/>
      <c r="Z1100" s="358"/>
      <c r="AA1100" s="358"/>
      <c r="AB1100" s="358"/>
      <c r="AC1100" s="358"/>
      <c r="AD1100" s="358"/>
      <c r="AE1100" s="358"/>
      <c r="AF1100" s="358"/>
      <c r="AG1100" s="358"/>
      <c r="AH1100" s="358"/>
      <c r="AI1100" s="358"/>
      <c r="AJ1100" s="358"/>
      <c r="AK1100" s="358"/>
      <c r="AR1100" s="327" t="s">
        <v>118</v>
      </c>
      <c r="AS1100" s="326" t="s">
        <v>1739</v>
      </c>
    </row>
    <row r="1101" spans="1:45" ht="15" customHeight="1">
      <c r="A1101" s="359"/>
      <c r="B1101" s="359"/>
      <c r="C1101" s="359"/>
      <c r="D1101" s="359"/>
      <c r="E1101" s="359"/>
      <c r="F1101" s="359"/>
      <c r="G1101" s="359"/>
      <c r="H1101" s="359"/>
      <c r="I1101" s="359"/>
      <c r="J1101" s="359"/>
      <c r="K1101" s="359"/>
      <c r="L1101" s="359"/>
      <c r="M1101" s="359"/>
      <c r="N1101" s="359"/>
      <c r="O1101" s="359"/>
      <c r="P1101" s="359"/>
      <c r="Q1101" s="359"/>
      <c r="R1101" s="359"/>
      <c r="S1101" s="359"/>
      <c r="T1101" s="359"/>
      <c r="U1101" s="359"/>
      <c r="V1101" s="359"/>
      <c r="W1101" s="359"/>
      <c r="X1101" s="358"/>
      <c r="Y1101" s="358"/>
      <c r="Z1101" s="358"/>
      <c r="AA1101" s="358"/>
      <c r="AB1101" s="358"/>
      <c r="AC1101" s="358"/>
      <c r="AD1101" s="358"/>
      <c r="AE1101" s="358"/>
      <c r="AF1101" s="358"/>
      <c r="AG1101" s="358"/>
      <c r="AH1101" s="358"/>
      <c r="AI1101" s="358"/>
      <c r="AJ1101" s="358"/>
      <c r="AK1101" s="358"/>
      <c r="AR1101" s="327" t="s">
        <v>119</v>
      </c>
      <c r="AS1101" s="326" t="s">
        <v>1739</v>
      </c>
    </row>
    <row r="1102" spans="1:45" ht="15" customHeight="1">
      <c r="A1102" s="359"/>
      <c r="B1102" s="359"/>
      <c r="C1102" s="359"/>
      <c r="D1102" s="359"/>
      <c r="E1102" s="359"/>
      <c r="F1102" s="359"/>
      <c r="G1102" s="359"/>
      <c r="H1102" s="359"/>
      <c r="I1102" s="359"/>
      <c r="J1102" s="359"/>
      <c r="K1102" s="359"/>
      <c r="L1102" s="359"/>
      <c r="M1102" s="359"/>
      <c r="N1102" s="359"/>
      <c r="O1102" s="359"/>
      <c r="P1102" s="359"/>
      <c r="Q1102" s="359"/>
      <c r="R1102" s="359"/>
      <c r="S1102" s="359"/>
      <c r="T1102" s="359"/>
      <c r="U1102" s="359"/>
      <c r="V1102" s="359"/>
      <c r="W1102" s="359"/>
      <c r="X1102" s="358"/>
      <c r="Y1102" s="358"/>
      <c r="Z1102" s="358"/>
      <c r="AA1102" s="358"/>
      <c r="AB1102" s="358"/>
      <c r="AC1102" s="358"/>
      <c r="AD1102" s="358"/>
      <c r="AE1102" s="358"/>
      <c r="AF1102" s="358"/>
      <c r="AG1102" s="358"/>
      <c r="AH1102" s="358"/>
      <c r="AI1102" s="358"/>
      <c r="AJ1102" s="358"/>
      <c r="AK1102" s="358"/>
      <c r="AR1102" s="327" t="s">
        <v>120</v>
      </c>
      <c r="AS1102" s="326" t="s">
        <v>1739</v>
      </c>
    </row>
    <row r="1103" spans="1:45" ht="15" customHeight="1">
      <c r="A1103" s="359"/>
      <c r="B1103" s="359"/>
      <c r="C1103" s="359"/>
      <c r="D1103" s="359"/>
      <c r="E1103" s="359"/>
      <c r="F1103" s="359"/>
      <c r="G1103" s="359"/>
      <c r="H1103" s="359"/>
      <c r="I1103" s="359"/>
      <c r="J1103" s="359"/>
      <c r="K1103" s="359"/>
      <c r="L1103" s="359"/>
      <c r="M1103" s="359"/>
      <c r="N1103" s="359"/>
      <c r="O1103" s="359"/>
      <c r="P1103" s="359"/>
      <c r="Q1103" s="359"/>
      <c r="R1103" s="359"/>
      <c r="S1103" s="359"/>
      <c r="T1103" s="359"/>
      <c r="U1103" s="359"/>
      <c r="V1103" s="359"/>
      <c r="W1103" s="359"/>
      <c r="X1103" s="358"/>
      <c r="Y1103" s="358"/>
      <c r="Z1103" s="358"/>
      <c r="AA1103" s="358"/>
      <c r="AB1103" s="358"/>
      <c r="AC1103" s="358"/>
      <c r="AD1103" s="358"/>
      <c r="AE1103" s="358"/>
      <c r="AF1103" s="358"/>
      <c r="AG1103" s="358"/>
      <c r="AH1103" s="358"/>
      <c r="AI1103" s="358"/>
      <c r="AJ1103" s="358"/>
      <c r="AK1103" s="358"/>
      <c r="AR1103" s="327" t="s">
        <v>121</v>
      </c>
      <c r="AS1103" s="326" t="s">
        <v>1739</v>
      </c>
    </row>
    <row r="1104" spans="1:45" ht="15" customHeight="1">
      <c r="A1104" s="359"/>
      <c r="B1104" s="359"/>
      <c r="C1104" s="359"/>
      <c r="D1104" s="359"/>
      <c r="E1104" s="359"/>
      <c r="F1104" s="359"/>
      <c r="G1104" s="359"/>
      <c r="H1104" s="359"/>
      <c r="I1104" s="359"/>
      <c r="J1104" s="359"/>
      <c r="K1104" s="359"/>
      <c r="L1104" s="359"/>
      <c r="M1104" s="359"/>
      <c r="N1104" s="359"/>
      <c r="O1104" s="359"/>
      <c r="P1104" s="359"/>
      <c r="Q1104" s="359"/>
      <c r="R1104" s="359"/>
      <c r="S1104" s="359"/>
      <c r="T1104" s="359"/>
      <c r="U1104" s="359"/>
      <c r="V1104" s="359"/>
      <c r="W1104" s="359"/>
      <c r="X1104" s="358"/>
      <c r="Y1104" s="358"/>
      <c r="Z1104" s="358"/>
      <c r="AA1104" s="358"/>
      <c r="AB1104" s="358"/>
      <c r="AC1104" s="358"/>
      <c r="AD1104" s="358"/>
      <c r="AE1104" s="358"/>
      <c r="AF1104" s="358"/>
      <c r="AG1104" s="358"/>
      <c r="AH1104" s="358"/>
      <c r="AI1104" s="358"/>
      <c r="AJ1104" s="358"/>
      <c r="AK1104" s="358"/>
      <c r="AR1104" s="327" t="s">
        <v>122</v>
      </c>
      <c r="AS1104" s="326" t="s">
        <v>1739</v>
      </c>
    </row>
    <row r="1105" spans="1:45" ht="15" customHeight="1">
      <c r="A1105" s="359"/>
      <c r="B1105" s="359"/>
      <c r="C1105" s="359"/>
      <c r="D1105" s="359"/>
      <c r="E1105" s="359"/>
      <c r="F1105" s="359"/>
      <c r="G1105" s="359"/>
      <c r="H1105" s="359"/>
      <c r="I1105" s="359"/>
      <c r="J1105" s="359"/>
      <c r="K1105" s="359"/>
      <c r="L1105" s="359"/>
      <c r="M1105" s="359"/>
      <c r="N1105" s="359"/>
      <c r="O1105" s="359"/>
      <c r="P1105" s="359"/>
      <c r="Q1105" s="359"/>
      <c r="R1105" s="359"/>
      <c r="S1105" s="359"/>
      <c r="T1105" s="359"/>
      <c r="U1105" s="359"/>
      <c r="V1105" s="359"/>
      <c r="W1105" s="359"/>
      <c r="X1105" s="358"/>
      <c r="Y1105" s="358"/>
      <c r="Z1105" s="358"/>
      <c r="AA1105" s="358"/>
      <c r="AB1105" s="358"/>
      <c r="AC1105" s="358"/>
      <c r="AD1105" s="358"/>
      <c r="AE1105" s="358"/>
      <c r="AF1105" s="358"/>
      <c r="AG1105" s="358"/>
      <c r="AH1105" s="358"/>
      <c r="AI1105" s="358"/>
      <c r="AJ1105" s="358"/>
      <c r="AK1105" s="358"/>
      <c r="AR1105" s="327" t="s">
        <v>123</v>
      </c>
      <c r="AS1105" s="326" t="s">
        <v>1739</v>
      </c>
    </row>
    <row r="1106" spans="1:45" ht="15" customHeight="1">
      <c r="A1106" s="359"/>
      <c r="B1106" s="359"/>
      <c r="C1106" s="359"/>
      <c r="D1106" s="359"/>
      <c r="E1106" s="359"/>
      <c r="F1106" s="359"/>
      <c r="G1106" s="359"/>
      <c r="H1106" s="359"/>
      <c r="I1106" s="359"/>
      <c r="J1106" s="359"/>
      <c r="K1106" s="359"/>
      <c r="L1106" s="359"/>
      <c r="M1106" s="359"/>
      <c r="N1106" s="359"/>
      <c r="O1106" s="359"/>
      <c r="P1106" s="359"/>
      <c r="Q1106" s="359"/>
      <c r="R1106" s="359"/>
      <c r="S1106" s="359"/>
      <c r="T1106" s="359"/>
      <c r="U1106" s="359"/>
      <c r="V1106" s="359"/>
      <c r="W1106" s="359"/>
      <c r="X1106" s="358"/>
      <c r="Y1106" s="358"/>
      <c r="Z1106" s="358"/>
      <c r="AA1106" s="358"/>
      <c r="AB1106" s="358"/>
      <c r="AC1106" s="358"/>
      <c r="AD1106" s="358"/>
      <c r="AE1106" s="358"/>
      <c r="AF1106" s="358"/>
      <c r="AG1106" s="358"/>
      <c r="AH1106" s="358"/>
      <c r="AI1106" s="358"/>
      <c r="AJ1106" s="358"/>
      <c r="AK1106" s="358"/>
      <c r="AR1106" s="327" t="s">
        <v>124</v>
      </c>
      <c r="AS1106" s="326" t="s">
        <v>1739</v>
      </c>
    </row>
    <row r="1107" spans="1:45" ht="15" customHeight="1">
      <c r="A1107" s="359"/>
      <c r="B1107" s="359"/>
      <c r="C1107" s="359"/>
      <c r="D1107" s="359"/>
      <c r="E1107" s="359"/>
      <c r="F1107" s="359"/>
      <c r="G1107" s="359"/>
      <c r="H1107" s="359"/>
      <c r="I1107" s="359"/>
      <c r="J1107" s="359"/>
      <c r="K1107" s="359"/>
      <c r="L1107" s="359"/>
      <c r="M1107" s="359"/>
      <c r="N1107" s="359"/>
      <c r="O1107" s="359"/>
      <c r="P1107" s="359"/>
      <c r="Q1107" s="359"/>
      <c r="R1107" s="359"/>
      <c r="S1107" s="359"/>
      <c r="T1107" s="359"/>
      <c r="U1107" s="359"/>
      <c r="V1107" s="359"/>
      <c r="W1107" s="359"/>
      <c r="X1107" s="358"/>
      <c r="Y1107" s="358"/>
      <c r="Z1107" s="358"/>
      <c r="AA1107" s="358"/>
      <c r="AB1107" s="358"/>
      <c r="AC1107" s="358"/>
      <c r="AD1107" s="358"/>
      <c r="AE1107" s="358"/>
      <c r="AF1107" s="358"/>
      <c r="AG1107" s="358"/>
      <c r="AH1107" s="358"/>
      <c r="AI1107" s="358"/>
      <c r="AJ1107" s="358"/>
      <c r="AK1107" s="358"/>
      <c r="AR1107" s="327" t="s">
        <v>125</v>
      </c>
      <c r="AS1107" s="326" t="s">
        <v>1739</v>
      </c>
    </row>
    <row r="1108" spans="1:45" ht="15" customHeight="1">
      <c r="A1108" s="359"/>
      <c r="B1108" s="359"/>
      <c r="C1108" s="359"/>
      <c r="D1108" s="359"/>
      <c r="E1108" s="359"/>
      <c r="F1108" s="359"/>
      <c r="G1108" s="359"/>
      <c r="H1108" s="359"/>
      <c r="I1108" s="359"/>
      <c r="J1108" s="359"/>
      <c r="K1108" s="359"/>
      <c r="L1108" s="359"/>
      <c r="M1108" s="359"/>
      <c r="N1108" s="359"/>
      <c r="O1108" s="359"/>
      <c r="P1108" s="359"/>
      <c r="Q1108" s="359"/>
      <c r="R1108" s="359"/>
      <c r="S1108" s="359"/>
      <c r="T1108" s="359"/>
      <c r="U1108" s="359"/>
      <c r="V1108" s="359"/>
      <c r="W1108" s="359"/>
      <c r="X1108" s="358"/>
      <c r="Y1108" s="358"/>
      <c r="Z1108" s="358"/>
      <c r="AA1108" s="358"/>
      <c r="AB1108" s="358"/>
      <c r="AC1108" s="358"/>
      <c r="AD1108" s="358"/>
      <c r="AE1108" s="358"/>
      <c r="AF1108" s="358"/>
      <c r="AG1108" s="358"/>
      <c r="AH1108" s="358"/>
      <c r="AI1108" s="358"/>
      <c r="AJ1108" s="358"/>
      <c r="AK1108" s="358"/>
      <c r="AR1108" s="327" t="s">
        <v>126</v>
      </c>
      <c r="AS1108" s="326" t="s">
        <v>1739</v>
      </c>
    </row>
    <row r="1109" spans="1:45" ht="15" customHeight="1">
      <c r="A1109" s="359"/>
      <c r="B1109" s="359"/>
      <c r="C1109" s="359"/>
      <c r="D1109" s="359"/>
      <c r="E1109" s="359"/>
      <c r="F1109" s="359"/>
      <c r="G1109" s="359"/>
      <c r="H1109" s="359"/>
      <c r="I1109" s="359"/>
      <c r="J1109" s="359"/>
      <c r="K1109" s="359"/>
      <c r="L1109" s="359"/>
      <c r="M1109" s="359"/>
      <c r="N1109" s="359"/>
      <c r="O1109" s="359"/>
      <c r="P1109" s="359"/>
      <c r="Q1109" s="359"/>
      <c r="R1109" s="359"/>
      <c r="S1109" s="359"/>
      <c r="T1109" s="359"/>
      <c r="U1109" s="359"/>
      <c r="V1109" s="359"/>
      <c r="W1109" s="359"/>
      <c r="X1109" s="358"/>
      <c r="Y1109" s="358"/>
      <c r="Z1109" s="358"/>
      <c r="AA1109" s="358"/>
      <c r="AB1109" s="358"/>
      <c r="AC1109" s="358"/>
      <c r="AD1109" s="358"/>
      <c r="AE1109" s="358"/>
      <c r="AF1109" s="358"/>
      <c r="AG1109" s="358"/>
      <c r="AH1109" s="358"/>
      <c r="AI1109" s="358"/>
      <c r="AJ1109" s="358"/>
      <c r="AK1109" s="358"/>
      <c r="AR1109" s="327" t="s">
        <v>127</v>
      </c>
      <c r="AS1109" s="326" t="s">
        <v>1739</v>
      </c>
    </row>
    <row r="1110" spans="1:45" ht="15" customHeight="1">
      <c r="A1110" s="359"/>
      <c r="B1110" s="359"/>
      <c r="C1110" s="359"/>
      <c r="D1110" s="359"/>
      <c r="E1110" s="359"/>
      <c r="F1110" s="359"/>
      <c r="G1110" s="359"/>
      <c r="H1110" s="359"/>
      <c r="I1110" s="359"/>
      <c r="J1110" s="359"/>
      <c r="K1110" s="359"/>
      <c r="L1110" s="359"/>
      <c r="M1110" s="359"/>
      <c r="N1110" s="359"/>
      <c r="O1110" s="359"/>
      <c r="P1110" s="359"/>
      <c r="Q1110" s="359"/>
      <c r="R1110" s="359"/>
      <c r="S1110" s="359"/>
      <c r="T1110" s="359"/>
      <c r="U1110" s="359"/>
      <c r="V1110" s="359"/>
      <c r="W1110" s="359"/>
      <c r="X1110" s="358"/>
      <c r="Y1110" s="358"/>
      <c r="Z1110" s="358"/>
      <c r="AA1110" s="358"/>
      <c r="AB1110" s="358"/>
      <c r="AC1110" s="358"/>
      <c r="AD1110" s="358"/>
      <c r="AE1110" s="358"/>
      <c r="AF1110" s="358"/>
      <c r="AG1110" s="358"/>
      <c r="AH1110" s="358"/>
      <c r="AI1110" s="358"/>
      <c r="AJ1110" s="358"/>
      <c r="AK1110" s="358"/>
      <c r="AR1110" s="327" t="s">
        <v>128</v>
      </c>
      <c r="AS1110" s="326" t="s">
        <v>1739</v>
      </c>
    </row>
    <row r="1111" spans="1:45" ht="15" customHeight="1">
      <c r="A1111" s="359"/>
      <c r="B1111" s="359"/>
      <c r="C1111" s="359"/>
      <c r="D1111" s="359"/>
      <c r="E1111" s="359"/>
      <c r="F1111" s="359"/>
      <c r="G1111" s="359"/>
      <c r="H1111" s="359"/>
      <c r="I1111" s="359"/>
      <c r="J1111" s="359"/>
      <c r="K1111" s="359"/>
      <c r="L1111" s="359"/>
      <c r="M1111" s="359"/>
      <c r="N1111" s="359"/>
      <c r="O1111" s="359"/>
      <c r="P1111" s="359"/>
      <c r="Q1111" s="359"/>
      <c r="R1111" s="359"/>
      <c r="S1111" s="359"/>
      <c r="T1111" s="359"/>
      <c r="U1111" s="359"/>
      <c r="V1111" s="359"/>
      <c r="W1111" s="359"/>
      <c r="X1111" s="358"/>
      <c r="Y1111" s="358"/>
      <c r="Z1111" s="358"/>
      <c r="AA1111" s="358"/>
      <c r="AB1111" s="358"/>
      <c r="AC1111" s="358"/>
      <c r="AD1111" s="358"/>
      <c r="AE1111" s="358"/>
      <c r="AF1111" s="358"/>
      <c r="AG1111" s="358"/>
      <c r="AH1111" s="358"/>
      <c r="AI1111" s="358"/>
      <c r="AJ1111" s="358"/>
      <c r="AK1111" s="358"/>
      <c r="AR1111" s="327" t="s">
        <v>129</v>
      </c>
      <c r="AS1111" s="326" t="s">
        <v>1739</v>
      </c>
    </row>
    <row r="1112" spans="1:45" ht="15" customHeight="1">
      <c r="A1112" s="359"/>
      <c r="B1112" s="359"/>
      <c r="C1112" s="359"/>
      <c r="D1112" s="359"/>
      <c r="E1112" s="359"/>
      <c r="F1112" s="359"/>
      <c r="G1112" s="359"/>
      <c r="H1112" s="359"/>
      <c r="I1112" s="359"/>
      <c r="J1112" s="359"/>
      <c r="K1112" s="359"/>
      <c r="L1112" s="359"/>
      <c r="M1112" s="359"/>
      <c r="N1112" s="359"/>
      <c r="O1112" s="359"/>
      <c r="P1112" s="359"/>
      <c r="Q1112" s="359"/>
      <c r="R1112" s="359"/>
      <c r="S1112" s="359"/>
      <c r="T1112" s="359"/>
      <c r="U1112" s="359"/>
      <c r="V1112" s="359"/>
      <c r="W1112" s="359"/>
      <c r="X1112" s="358"/>
      <c r="Y1112" s="358"/>
      <c r="Z1112" s="358"/>
      <c r="AA1112" s="358"/>
      <c r="AB1112" s="358"/>
      <c r="AC1112" s="358"/>
      <c r="AD1112" s="358"/>
      <c r="AE1112" s="358"/>
      <c r="AF1112" s="358"/>
      <c r="AG1112" s="358"/>
      <c r="AH1112" s="358"/>
      <c r="AI1112" s="358"/>
      <c r="AJ1112" s="358"/>
      <c r="AK1112" s="358"/>
      <c r="AR1112" s="327" t="s">
        <v>130</v>
      </c>
      <c r="AS1112" s="326" t="s">
        <v>1739</v>
      </c>
    </row>
    <row r="1113" spans="1:45" ht="15" customHeight="1">
      <c r="A1113" s="359"/>
      <c r="B1113" s="359"/>
      <c r="C1113" s="359"/>
      <c r="D1113" s="359"/>
      <c r="E1113" s="359"/>
      <c r="F1113" s="359"/>
      <c r="G1113" s="359"/>
      <c r="H1113" s="359"/>
      <c r="I1113" s="359"/>
      <c r="J1113" s="359"/>
      <c r="K1113" s="359"/>
      <c r="L1113" s="359"/>
      <c r="M1113" s="359"/>
      <c r="N1113" s="359"/>
      <c r="O1113" s="359"/>
      <c r="P1113" s="359"/>
      <c r="Q1113" s="359"/>
      <c r="R1113" s="359"/>
      <c r="S1113" s="359"/>
      <c r="T1113" s="359"/>
      <c r="U1113" s="359"/>
      <c r="V1113" s="359"/>
      <c r="W1113" s="359"/>
      <c r="X1113" s="358"/>
      <c r="Y1113" s="358"/>
      <c r="Z1113" s="358"/>
      <c r="AA1113" s="358"/>
      <c r="AB1113" s="358"/>
      <c r="AC1113" s="358"/>
      <c r="AD1113" s="358"/>
      <c r="AE1113" s="358"/>
      <c r="AF1113" s="358"/>
      <c r="AG1113" s="358"/>
      <c r="AH1113" s="358"/>
      <c r="AI1113" s="358"/>
      <c r="AJ1113" s="358"/>
      <c r="AK1113" s="358"/>
      <c r="AR1113" s="327" t="s">
        <v>131</v>
      </c>
      <c r="AS1113" s="326" t="s">
        <v>1739</v>
      </c>
    </row>
    <row r="1114" spans="1:45" ht="15" customHeight="1">
      <c r="A1114" s="359"/>
      <c r="B1114" s="359"/>
      <c r="C1114" s="359"/>
      <c r="D1114" s="359"/>
      <c r="E1114" s="359"/>
      <c r="F1114" s="359"/>
      <c r="G1114" s="359"/>
      <c r="H1114" s="359"/>
      <c r="I1114" s="359"/>
      <c r="J1114" s="359"/>
      <c r="K1114" s="359"/>
      <c r="L1114" s="359"/>
      <c r="M1114" s="359"/>
      <c r="N1114" s="359"/>
      <c r="O1114" s="359"/>
      <c r="P1114" s="359"/>
      <c r="Q1114" s="359"/>
      <c r="R1114" s="359"/>
      <c r="S1114" s="359"/>
      <c r="T1114" s="359"/>
      <c r="U1114" s="359"/>
      <c r="V1114" s="359"/>
      <c r="W1114" s="359"/>
      <c r="X1114" s="358"/>
      <c r="Y1114" s="358"/>
      <c r="Z1114" s="358"/>
      <c r="AA1114" s="358"/>
      <c r="AB1114" s="358"/>
      <c r="AC1114" s="358"/>
      <c r="AD1114" s="358"/>
      <c r="AE1114" s="358"/>
      <c r="AF1114" s="358"/>
      <c r="AG1114" s="358"/>
      <c r="AH1114" s="358"/>
      <c r="AI1114" s="358"/>
      <c r="AJ1114" s="358"/>
      <c r="AK1114" s="358"/>
      <c r="AR1114" s="327" t="s">
        <v>132</v>
      </c>
      <c r="AS1114" s="326" t="s">
        <v>1739</v>
      </c>
    </row>
    <row r="1115" spans="1:45" ht="15" customHeight="1">
      <c r="A1115" s="359"/>
      <c r="B1115" s="359"/>
      <c r="C1115" s="359"/>
      <c r="D1115" s="359"/>
      <c r="E1115" s="359"/>
      <c r="F1115" s="359"/>
      <c r="G1115" s="359"/>
      <c r="H1115" s="359"/>
      <c r="I1115" s="359"/>
      <c r="J1115" s="359"/>
      <c r="K1115" s="359"/>
      <c r="L1115" s="359"/>
      <c r="M1115" s="359"/>
      <c r="N1115" s="359"/>
      <c r="O1115" s="359"/>
      <c r="P1115" s="359"/>
      <c r="Q1115" s="359"/>
      <c r="R1115" s="359"/>
      <c r="S1115" s="359"/>
      <c r="T1115" s="359"/>
      <c r="U1115" s="359"/>
      <c r="V1115" s="359"/>
      <c r="W1115" s="359"/>
      <c r="X1115" s="358"/>
      <c r="Y1115" s="358"/>
      <c r="Z1115" s="358"/>
      <c r="AA1115" s="358"/>
      <c r="AB1115" s="358"/>
      <c r="AC1115" s="358"/>
      <c r="AD1115" s="358"/>
      <c r="AE1115" s="358"/>
      <c r="AF1115" s="358"/>
      <c r="AG1115" s="358"/>
      <c r="AH1115" s="358"/>
      <c r="AI1115" s="358"/>
      <c r="AJ1115" s="358"/>
      <c r="AK1115" s="358"/>
      <c r="AR1115" s="327" t="s">
        <v>133</v>
      </c>
      <c r="AS1115" s="326" t="s">
        <v>1739</v>
      </c>
    </row>
    <row r="1116" spans="1:45" ht="15" customHeight="1">
      <c r="A1116" s="359"/>
      <c r="B1116" s="359"/>
      <c r="C1116" s="359"/>
      <c r="D1116" s="359"/>
      <c r="E1116" s="359"/>
      <c r="F1116" s="359"/>
      <c r="G1116" s="359"/>
      <c r="H1116" s="359"/>
      <c r="I1116" s="359"/>
      <c r="J1116" s="359"/>
      <c r="K1116" s="359"/>
      <c r="L1116" s="359"/>
      <c r="M1116" s="359"/>
      <c r="N1116" s="359"/>
      <c r="O1116" s="359"/>
      <c r="P1116" s="359"/>
      <c r="Q1116" s="359"/>
      <c r="R1116" s="359"/>
      <c r="S1116" s="359"/>
      <c r="T1116" s="359"/>
      <c r="U1116" s="359"/>
      <c r="V1116" s="359"/>
      <c r="W1116" s="359"/>
      <c r="X1116" s="358"/>
      <c r="Y1116" s="358"/>
      <c r="Z1116" s="358"/>
      <c r="AA1116" s="358"/>
      <c r="AB1116" s="358"/>
      <c r="AC1116" s="358"/>
      <c r="AD1116" s="358"/>
      <c r="AE1116" s="358"/>
      <c r="AF1116" s="358"/>
      <c r="AG1116" s="358"/>
      <c r="AH1116" s="358"/>
      <c r="AI1116" s="358"/>
      <c r="AJ1116" s="358"/>
      <c r="AK1116" s="358"/>
      <c r="AR1116" s="327" t="s">
        <v>134</v>
      </c>
      <c r="AS1116" s="326" t="s">
        <v>1733</v>
      </c>
    </row>
    <row r="1117" spans="1:45" ht="15" customHeight="1">
      <c r="A1117" s="359"/>
      <c r="B1117" s="359"/>
      <c r="C1117" s="359"/>
      <c r="D1117" s="359"/>
      <c r="E1117" s="359"/>
      <c r="F1117" s="359"/>
      <c r="G1117" s="359"/>
      <c r="H1117" s="359"/>
      <c r="I1117" s="359"/>
      <c r="J1117" s="359"/>
      <c r="K1117" s="359"/>
      <c r="L1117" s="359"/>
      <c r="M1117" s="359"/>
      <c r="N1117" s="359"/>
      <c r="O1117" s="359"/>
      <c r="P1117" s="359"/>
      <c r="Q1117" s="359"/>
      <c r="R1117" s="359"/>
      <c r="S1117" s="359"/>
      <c r="T1117" s="359"/>
      <c r="U1117" s="359"/>
      <c r="V1117" s="359"/>
      <c r="W1117" s="359"/>
      <c r="X1117" s="358"/>
      <c r="Y1117" s="358"/>
      <c r="Z1117" s="358"/>
      <c r="AA1117" s="358"/>
      <c r="AB1117" s="358"/>
      <c r="AC1117" s="358"/>
      <c r="AD1117" s="358"/>
      <c r="AE1117" s="358"/>
      <c r="AF1117" s="358"/>
      <c r="AG1117" s="358"/>
      <c r="AH1117" s="358"/>
      <c r="AI1117" s="358"/>
      <c r="AJ1117" s="358"/>
      <c r="AK1117" s="358"/>
      <c r="AR1117" s="327" t="s">
        <v>135</v>
      </c>
      <c r="AS1117" s="326" t="s">
        <v>1733</v>
      </c>
    </row>
    <row r="1118" spans="1:45" ht="15" customHeight="1">
      <c r="A1118" s="359"/>
      <c r="B1118" s="359"/>
      <c r="C1118" s="359"/>
      <c r="D1118" s="359"/>
      <c r="E1118" s="359"/>
      <c r="F1118" s="359"/>
      <c r="G1118" s="359"/>
      <c r="H1118" s="359"/>
      <c r="I1118" s="359"/>
      <c r="J1118" s="359"/>
      <c r="K1118" s="359"/>
      <c r="L1118" s="359"/>
      <c r="M1118" s="359"/>
      <c r="N1118" s="359"/>
      <c r="O1118" s="359"/>
      <c r="P1118" s="359"/>
      <c r="Q1118" s="359"/>
      <c r="R1118" s="359"/>
      <c r="S1118" s="359"/>
      <c r="T1118" s="359"/>
      <c r="U1118" s="359"/>
      <c r="V1118" s="359"/>
      <c r="W1118" s="359"/>
      <c r="X1118" s="358"/>
      <c r="Y1118" s="358"/>
      <c r="Z1118" s="358"/>
      <c r="AA1118" s="358"/>
      <c r="AB1118" s="358"/>
      <c r="AC1118" s="358"/>
      <c r="AD1118" s="358"/>
      <c r="AE1118" s="358"/>
      <c r="AF1118" s="358"/>
      <c r="AG1118" s="358"/>
      <c r="AH1118" s="358"/>
      <c r="AI1118" s="358"/>
      <c r="AJ1118" s="358"/>
      <c r="AK1118" s="358"/>
      <c r="AR1118" s="327" t="s">
        <v>136</v>
      </c>
      <c r="AS1118" s="326" t="s">
        <v>1733</v>
      </c>
    </row>
    <row r="1119" spans="1:45" ht="15" customHeight="1">
      <c r="A1119" s="359"/>
      <c r="B1119" s="359"/>
      <c r="C1119" s="359"/>
      <c r="D1119" s="359"/>
      <c r="E1119" s="359"/>
      <c r="F1119" s="359"/>
      <c r="G1119" s="359"/>
      <c r="H1119" s="359"/>
      <c r="I1119" s="359"/>
      <c r="J1119" s="359"/>
      <c r="K1119" s="359"/>
      <c r="L1119" s="359"/>
      <c r="M1119" s="359"/>
      <c r="N1119" s="359"/>
      <c r="O1119" s="359"/>
      <c r="P1119" s="359"/>
      <c r="Q1119" s="359"/>
      <c r="R1119" s="359"/>
      <c r="S1119" s="359"/>
      <c r="T1119" s="359"/>
      <c r="U1119" s="359"/>
      <c r="V1119" s="359"/>
      <c r="W1119" s="359"/>
      <c r="X1119" s="358"/>
      <c r="Y1119" s="358"/>
      <c r="Z1119" s="358"/>
      <c r="AA1119" s="358"/>
      <c r="AB1119" s="358"/>
      <c r="AC1119" s="358"/>
      <c r="AD1119" s="358"/>
      <c r="AE1119" s="358"/>
      <c r="AF1119" s="358"/>
      <c r="AG1119" s="358"/>
      <c r="AH1119" s="358"/>
      <c r="AI1119" s="358"/>
      <c r="AJ1119" s="358"/>
      <c r="AK1119" s="358"/>
      <c r="AR1119" s="327" t="s">
        <v>137</v>
      </c>
      <c r="AS1119" s="326" t="s">
        <v>1733</v>
      </c>
    </row>
    <row r="1120" spans="1:45" ht="15" customHeight="1">
      <c r="A1120" s="359"/>
      <c r="B1120" s="359"/>
      <c r="C1120" s="359"/>
      <c r="D1120" s="359"/>
      <c r="E1120" s="359"/>
      <c r="F1120" s="359"/>
      <c r="G1120" s="359"/>
      <c r="H1120" s="359"/>
      <c r="I1120" s="359"/>
      <c r="J1120" s="359"/>
      <c r="K1120" s="359"/>
      <c r="L1120" s="359"/>
      <c r="M1120" s="359"/>
      <c r="N1120" s="359"/>
      <c r="O1120" s="359"/>
      <c r="P1120" s="359"/>
      <c r="Q1120" s="359"/>
      <c r="R1120" s="359"/>
      <c r="S1120" s="359"/>
      <c r="T1120" s="359"/>
      <c r="U1120" s="359"/>
      <c r="V1120" s="359"/>
      <c r="W1120" s="359"/>
      <c r="X1120" s="358"/>
      <c r="Y1120" s="358"/>
      <c r="Z1120" s="358"/>
      <c r="AA1120" s="358"/>
      <c r="AB1120" s="358"/>
      <c r="AC1120" s="358"/>
      <c r="AD1120" s="358"/>
      <c r="AE1120" s="358"/>
      <c r="AF1120" s="358"/>
      <c r="AG1120" s="358"/>
      <c r="AH1120" s="358"/>
      <c r="AI1120" s="358"/>
      <c r="AJ1120" s="358"/>
      <c r="AK1120" s="358"/>
      <c r="AR1120" s="327" t="s">
        <v>138</v>
      </c>
      <c r="AS1120" s="326" t="s">
        <v>1733</v>
      </c>
    </row>
    <row r="1121" spans="1:45" ht="15" customHeight="1">
      <c r="A1121" s="359"/>
      <c r="B1121" s="359"/>
      <c r="C1121" s="359"/>
      <c r="D1121" s="359"/>
      <c r="E1121" s="359"/>
      <c r="F1121" s="359"/>
      <c r="G1121" s="359"/>
      <c r="H1121" s="359"/>
      <c r="I1121" s="359"/>
      <c r="J1121" s="359"/>
      <c r="K1121" s="359"/>
      <c r="L1121" s="359"/>
      <c r="M1121" s="359"/>
      <c r="N1121" s="359"/>
      <c r="O1121" s="359"/>
      <c r="P1121" s="359"/>
      <c r="Q1121" s="359"/>
      <c r="R1121" s="359"/>
      <c r="S1121" s="359"/>
      <c r="T1121" s="359"/>
      <c r="U1121" s="359"/>
      <c r="V1121" s="359"/>
      <c r="W1121" s="359"/>
      <c r="X1121" s="358"/>
      <c r="Y1121" s="358"/>
      <c r="Z1121" s="358"/>
      <c r="AA1121" s="358"/>
      <c r="AB1121" s="358"/>
      <c r="AC1121" s="358"/>
      <c r="AD1121" s="358"/>
      <c r="AE1121" s="358"/>
      <c r="AF1121" s="358"/>
      <c r="AG1121" s="358"/>
      <c r="AH1121" s="358"/>
      <c r="AI1121" s="358"/>
      <c r="AJ1121" s="358"/>
      <c r="AK1121" s="358"/>
      <c r="AR1121" s="327" t="s">
        <v>139</v>
      </c>
      <c r="AS1121" s="326" t="s">
        <v>1733</v>
      </c>
    </row>
    <row r="1122" spans="1:45" ht="15" customHeight="1">
      <c r="A1122" s="359"/>
      <c r="B1122" s="359"/>
      <c r="C1122" s="359"/>
      <c r="D1122" s="359"/>
      <c r="E1122" s="359"/>
      <c r="F1122" s="359"/>
      <c r="G1122" s="359"/>
      <c r="H1122" s="359"/>
      <c r="I1122" s="359"/>
      <c r="J1122" s="359"/>
      <c r="K1122" s="359"/>
      <c r="L1122" s="359"/>
      <c r="M1122" s="359"/>
      <c r="N1122" s="359"/>
      <c r="O1122" s="359"/>
      <c r="P1122" s="359"/>
      <c r="Q1122" s="359"/>
      <c r="R1122" s="359"/>
      <c r="S1122" s="359"/>
      <c r="T1122" s="359"/>
      <c r="U1122" s="359"/>
      <c r="V1122" s="359"/>
      <c r="W1122" s="359"/>
      <c r="X1122" s="358"/>
      <c r="Y1122" s="358"/>
      <c r="Z1122" s="358"/>
      <c r="AA1122" s="358"/>
      <c r="AB1122" s="358"/>
      <c r="AC1122" s="358"/>
      <c r="AD1122" s="358"/>
      <c r="AE1122" s="358"/>
      <c r="AF1122" s="358"/>
      <c r="AG1122" s="358"/>
      <c r="AH1122" s="358"/>
      <c r="AI1122" s="358"/>
      <c r="AJ1122" s="358"/>
      <c r="AK1122" s="358"/>
      <c r="AR1122" s="327" t="s">
        <v>140</v>
      </c>
      <c r="AS1122" s="326" t="s">
        <v>1733</v>
      </c>
    </row>
    <row r="1123" spans="1:45" ht="15" customHeight="1">
      <c r="A1123" s="359"/>
      <c r="B1123" s="359"/>
      <c r="C1123" s="359"/>
      <c r="D1123" s="359"/>
      <c r="E1123" s="359"/>
      <c r="F1123" s="359"/>
      <c r="G1123" s="359"/>
      <c r="H1123" s="359"/>
      <c r="I1123" s="359"/>
      <c r="J1123" s="359"/>
      <c r="K1123" s="359"/>
      <c r="L1123" s="359"/>
      <c r="M1123" s="359"/>
      <c r="N1123" s="359"/>
      <c r="O1123" s="359"/>
      <c r="P1123" s="359"/>
      <c r="Q1123" s="359"/>
      <c r="R1123" s="359"/>
      <c r="S1123" s="359"/>
      <c r="T1123" s="359"/>
      <c r="U1123" s="359"/>
      <c r="V1123" s="359"/>
      <c r="W1123" s="359"/>
      <c r="X1123" s="358"/>
      <c r="Y1123" s="358"/>
      <c r="Z1123" s="358"/>
      <c r="AA1123" s="358"/>
      <c r="AB1123" s="358"/>
      <c r="AC1123" s="358"/>
      <c r="AD1123" s="358"/>
      <c r="AE1123" s="358"/>
      <c r="AF1123" s="358"/>
      <c r="AG1123" s="358"/>
      <c r="AH1123" s="358"/>
      <c r="AI1123" s="358"/>
      <c r="AJ1123" s="358"/>
      <c r="AK1123" s="358"/>
      <c r="AR1123" s="327" t="s">
        <v>141</v>
      </c>
      <c r="AS1123" s="326" t="s">
        <v>1733</v>
      </c>
    </row>
    <row r="1124" spans="1:45" ht="15" customHeight="1">
      <c r="A1124" s="359"/>
      <c r="B1124" s="359"/>
      <c r="C1124" s="359"/>
      <c r="D1124" s="359"/>
      <c r="E1124" s="359"/>
      <c r="F1124" s="359"/>
      <c r="G1124" s="359"/>
      <c r="H1124" s="359"/>
      <c r="I1124" s="359"/>
      <c r="J1124" s="359"/>
      <c r="K1124" s="359"/>
      <c r="L1124" s="359"/>
      <c r="M1124" s="359"/>
      <c r="N1124" s="359"/>
      <c r="O1124" s="359"/>
      <c r="P1124" s="359"/>
      <c r="Q1124" s="359"/>
      <c r="R1124" s="359"/>
      <c r="S1124" s="359"/>
      <c r="T1124" s="359"/>
      <c r="U1124" s="359"/>
      <c r="V1124" s="359"/>
      <c r="W1124" s="359"/>
      <c r="X1124" s="358"/>
      <c r="Y1124" s="358"/>
      <c r="Z1124" s="358"/>
      <c r="AA1124" s="358"/>
      <c r="AB1124" s="358"/>
      <c r="AC1124" s="358"/>
      <c r="AD1124" s="358"/>
      <c r="AE1124" s="358"/>
      <c r="AF1124" s="358"/>
      <c r="AG1124" s="358"/>
      <c r="AH1124" s="358"/>
      <c r="AI1124" s="358"/>
      <c r="AJ1124" s="358"/>
      <c r="AK1124" s="358"/>
      <c r="AR1124" s="327" t="s">
        <v>1047</v>
      </c>
      <c r="AS1124" s="326" t="s">
        <v>1876</v>
      </c>
    </row>
    <row r="1125" spans="1:45" ht="15" customHeight="1">
      <c r="A1125" s="359"/>
      <c r="B1125" s="359"/>
      <c r="C1125" s="359"/>
      <c r="D1125" s="359"/>
      <c r="E1125" s="359"/>
      <c r="F1125" s="359"/>
      <c r="G1125" s="359"/>
      <c r="H1125" s="359"/>
      <c r="I1125" s="359"/>
      <c r="J1125" s="359"/>
      <c r="K1125" s="359"/>
      <c r="L1125" s="359"/>
      <c r="M1125" s="359"/>
      <c r="N1125" s="359"/>
      <c r="O1125" s="359"/>
      <c r="P1125" s="359"/>
      <c r="Q1125" s="359"/>
      <c r="R1125" s="359"/>
      <c r="S1125" s="359"/>
      <c r="T1125" s="359"/>
      <c r="U1125" s="359"/>
      <c r="V1125" s="359"/>
      <c r="W1125" s="359"/>
      <c r="X1125" s="358"/>
      <c r="Y1125" s="358"/>
      <c r="Z1125" s="358"/>
      <c r="AA1125" s="358"/>
      <c r="AB1125" s="358"/>
      <c r="AC1125" s="358"/>
      <c r="AD1125" s="358"/>
      <c r="AE1125" s="358"/>
      <c r="AF1125" s="358"/>
      <c r="AG1125" s="358"/>
      <c r="AH1125" s="358"/>
      <c r="AI1125" s="358"/>
      <c r="AJ1125" s="358"/>
      <c r="AK1125" s="358"/>
      <c r="AR1125" s="327" t="s">
        <v>1009</v>
      </c>
      <c r="AS1125" s="326" t="s">
        <v>1876</v>
      </c>
    </row>
    <row r="1126" spans="1:45" ht="15" customHeight="1">
      <c r="A1126" s="359"/>
      <c r="B1126" s="359"/>
      <c r="C1126" s="359"/>
      <c r="D1126" s="359"/>
      <c r="E1126" s="359"/>
      <c r="F1126" s="359"/>
      <c r="G1126" s="359"/>
      <c r="H1126" s="359"/>
      <c r="I1126" s="359"/>
      <c r="J1126" s="359"/>
      <c r="K1126" s="359"/>
      <c r="L1126" s="359"/>
      <c r="M1126" s="359"/>
      <c r="N1126" s="359"/>
      <c r="O1126" s="359"/>
      <c r="P1126" s="359"/>
      <c r="Q1126" s="359"/>
      <c r="R1126" s="359"/>
      <c r="S1126" s="359"/>
      <c r="T1126" s="359"/>
      <c r="U1126" s="359"/>
      <c r="V1126" s="359"/>
      <c r="W1126" s="359"/>
      <c r="X1126" s="358"/>
      <c r="Y1126" s="358"/>
      <c r="Z1126" s="358"/>
      <c r="AA1126" s="358"/>
      <c r="AB1126" s="358"/>
      <c r="AC1126" s="358"/>
      <c r="AD1126" s="358"/>
      <c r="AE1126" s="358"/>
      <c r="AF1126" s="358"/>
      <c r="AG1126" s="358"/>
      <c r="AH1126" s="358"/>
      <c r="AI1126" s="358"/>
      <c r="AJ1126" s="358"/>
      <c r="AK1126" s="358"/>
      <c r="AR1126" s="327" t="s">
        <v>142</v>
      </c>
      <c r="AS1126" s="326" t="s">
        <v>1733</v>
      </c>
    </row>
    <row r="1127" spans="1:45" ht="15" customHeight="1">
      <c r="A1127" s="359"/>
      <c r="B1127" s="359"/>
      <c r="C1127" s="359"/>
      <c r="D1127" s="359"/>
      <c r="E1127" s="359"/>
      <c r="F1127" s="359"/>
      <c r="G1127" s="359"/>
      <c r="H1127" s="359"/>
      <c r="I1127" s="359"/>
      <c r="J1127" s="359"/>
      <c r="K1127" s="359"/>
      <c r="L1127" s="359"/>
      <c r="M1127" s="359"/>
      <c r="N1127" s="359"/>
      <c r="O1127" s="359"/>
      <c r="P1127" s="359"/>
      <c r="Q1127" s="359"/>
      <c r="R1127" s="359"/>
      <c r="S1127" s="359"/>
      <c r="T1127" s="359"/>
      <c r="U1127" s="359"/>
      <c r="V1127" s="359"/>
      <c r="W1127" s="359"/>
      <c r="X1127" s="358"/>
      <c r="Y1127" s="358"/>
      <c r="Z1127" s="358"/>
      <c r="AA1127" s="358"/>
      <c r="AB1127" s="358"/>
      <c r="AC1127" s="358"/>
      <c r="AD1127" s="358"/>
      <c r="AE1127" s="358"/>
      <c r="AF1127" s="358"/>
      <c r="AG1127" s="358"/>
      <c r="AH1127" s="358"/>
      <c r="AI1127" s="358"/>
      <c r="AJ1127" s="358"/>
      <c r="AK1127" s="358"/>
      <c r="AR1127" s="327" t="s">
        <v>143</v>
      </c>
      <c r="AS1127" s="326" t="s">
        <v>1733</v>
      </c>
    </row>
    <row r="1128" spans="1:45" ht="15" customHeight="1">
      <c r="A1128" s="359"/>
      <c r="B1128" s="359"/>
      <c r="C1128" s="359"/>
      <c r="D1128" s="359"/>
      <c r="E1128" s="359"/>
      <c r="F1128" s="359"/>
      <c r="G1128" s="359"/>
      <c r="H1128" s="359"/>
      <c r="I1128" s="359"/>
      <c r="J1128" s="359"/>
      <c r="K1128" s="359"/>
      <c r="L1128" s="359"/>
      <c r="M1128" s="359"/>
      <c r="N1128" s="359"/>
      <c r="O1128" s="359"/>
      <c r="P1128" s="359"/>
      <c r="Q1128" s="359"/>
      <c r="R1128" s="359"/>
      <c r="S1128" s="359"/>
      <c r="T1128" s="359"/>
      <c r="U1128" s="359"/>
      <c r="V1128" s="359"/>
      <c r="W1128" s="359"/>
      <c r="X1128" s="358"/>
      <c r="Y1128" s="358"/>
      <c r="Z1128" s="358"/>
      <c r="AA1128" s="358"/>
      <c r="AB1128" s="358"/>
      <c r="AC1128" s="358"/>
      <c r="AD1128" s="358"/>
      <c r="AE1128" s="358"/>
      <c r="AF1128" s="358"/>
      <c r="AG1128" s="358"/>
      <c r="AH1128" s="358"/>
      <c r="AI1128" s="358"/>
      <c r="AJ1128" s="358"/>
      <c r="AK1128" s="358"/>
      <c r="AR1128" s="327" t="s">
        <v>144</v>
      </c>
      <c r="AS1128" s="326" t="s">
        <v>1733</v>
      </c>
    </row>
    <row r="1129" spans="1:45" ht="15" customHeight="1">
      <c r="A1129" s="359"/>
      <c r="B1129" s="359"/>
      <c r="C1129" s="359"/>
      <c r="D1129" s="359"/>
      <c r="E1129" s="359"/>
      <c r="F1129" s="359"/>
      <c r="G1129" s="359"/>
      <c r="H1129" s="359"/>
      <c r="I1129" s="359"/>
      <c r="J1129" s="359"/>
      <c r="K1129" s="359"/>
      <c r="L1129" s="359"/>
      <c r="M1129" s="359"/>
      <c r="N1129" s="359"/>
      <c r="O1129" s="359"/>
      <c r="P1129" s="359"/>
      <c r="Q1129" s="359"/>
      <c r="R1129" s="359"/>
      <c r="S1129" s="359"/>
      <c r="T1129" s="359"/>
      <c r="U1129" s="359"/>
      <c r="V1129" s="359"/>
      <c r="W1129" s="359"/>
      <c r="X1129" s="358"/>
      <c r="Y1129" s="358"/>
      <c r="Z1129" s="358"/>
      <c r="AA1129" s="358"/>
      <c r="AB1129" s="358"/>
      <c r="AC1129" s="358"/>
      <c r="AD1129" s="358"/>
      <c r="AE1129" s="358"/>
      <c r="AF1129" s="358"/>
      <c r="AG1129" s="358"/>
      <c r="AH1129" s="358"/>
      <c r="AI1129" s="358"/>
      <c r="AJ1129" s="358"/>
      <c r="AK1129" s="358"/>
      <c r="AR1129" s="327" t="s">
        <v>145</v>
      </c>
      <c r="AS1129" s="326" t="s">
        <v>1733</v>
      </c>
    </row>
    <row r="1130" spans="1:45" ht="15" customHeight="1">
      <c r="A1130" s="359"/>
      <c r="B1130" s="359"/>
      <c r="C1130" s="359"/>
      <c r="D1130" s="359"/>
      <c r="E1130" s="359"/>
      <c r="F1130" s="359"/>
      <c r="G1130" s="359"/>
      <c r="H1130" s="359"/>
      <c r="I1130" s="359"/>
      <c r="J1130" s="359"/>
      <c r="K1130" s="359"/>
      <c r="L1130" s="359"/>
      <c r="M1130" s="359"/>
      <c r="N1130" s="359"/>
      <c r="O1130" s="359"/>
      <c r="P1130" s="359"/>
      <c r="Q1130" s="359"/>
      <c r="R1130" s="359"/>
      <c r="S1130" s="359"/>
      <c r="T1130" s="359"/>
      <c r="U1130" s="359"/>
      <c r="V1130" s="359"/>
      <c r="W1130" s="359"/>
      <c r="X1130" s="358"/>
      <c r="Y1130" s="358"/>
      <c r="Z1130" s="358"/>
      <c r="AA1130" s="358"/>
      <c r="AB1130" s="358"/>
      <c r="AC1130" s="358"/>
      <c r="AD1130" s="358"/>
      <c r="AE1130" s="358"/>
      <c r="AF1130" s="358"/>
      <c r="AG1130" s="358"/>
      <c r="AH1130" s="358"/>
      <c r="AI1130" s="358"/>
      <c r="AJ1130" s="358"/>
      <c r="AK1130" s="358"/>
      <c r="AR1130" s="327" t="s">
        <v>146</v>
      </c>
      <c r="AS1130" s="326" t="s">
        <v>1733</v>
      </c>
    </row>
    <row r="1131" spans="1:45" ht="15" customHeight="1">
      <c r="A1131" s="359"/>
      <c r="B1131" s="359"/>
      <c r="C1131" s="359"/>
      <c r="D1131" s="359"/>
      <c r="E1131" s="359"/>
      <c r="F1131" s="359"/>
      <c r="G1131" s="359"/>
      <c r="H1131" s="359"/>
      <c r="I1131" s="359"/>
      <c r="J1131" s="359"/>
      <c r="K1131" s="359"/>
      <c r="L1131" s="359"/>
      <c r="M1131" s="359"/>
      <c r="N1131" s="359"/>
      <c r="O1131" s="359"/>
      <c r="P1131" s="359"/>
      <c r="Q1131" s="359"/>
      <c r="R1131" s="359"/>
      <c r="S1131" s="359"/>
      <c r="T1131" s="359"/>
      <c r="U1131" s="359"/>
      <c r="V1131" s="359"/>
      <c r="W1131" s="359"/>
      <c r="X1131" s="358"/>
      <c r="Y1131" s="358"/>
      <c r="Z1131" s="358"/>
      <c r="AA1131" s="358"/>
      <c r="AB1131" s="358"/>
      <c r="AC1131" s="358"/>
      <c r="AD1131" s="358"/>
      <c r="AE1131" s="358"/>
      <c r="AF1131" s="358"/>
      <c r="AG1131" s="358"/>
      <c r="AH1131" s="358"/>
      <c r="AI1131" s="358"/>
      <c r="AJ1131" s="358"/>
      <c r="AK1131" s="358"/>
      <c r="AR1131" s="327" t="s">
        <v>147</v>
      </c>
      <c r="AS1131" s="326" t="s">
        <v>1733</v>
      </c>
    </row>
    <row r="1132" spans="1:45" ht="15" customHeight="1">
      <c r="A1132" s="359"/>
      <c r="B1132" s="359"/>
      <c r="C1132" s="359"/>
      <c r="D1132" s="359"/>
      <c r="E1132" s="359"/>
      <c r="F1132" s="359"/>
      <c r="G1132" s="359"/>
      <c r="H1132" s="359"/>
      <c r="I1132" s="359"/>
      <c r="J1132" s="359"/>
      <c r="K1132" s="359"/>
      <c r="L1132" s="359"/>
      <c r="M1132" s="359"/>
      <c r="N1132" s="359"/>
      <c r="O1132" s="359"/>
      <c r="P1132" s="359"/>
      <c r="Q1132" s="359"/>
      <c r="R1132" s="359"/>
      <c r="S1132" s="359"/>
      <c r="T1132" s="359"/>
      <c r="U1132" s="359"/>
      <c r="V1132" s="359"/>
      <c r="W1132" s="359"/>
      <c r="X1132" s="358"/>
      <c r="Y1132" s="358"/>
      <c r="Z1132" s="358"/>
      <c r="AA1132" s="358"/>
      <c r="AB1132" s="358"/>
      <c r="AC1132" s="358"/>
      <c r="AD1132" s="358"/>
      <c r="AE1132" s="358"/>
      <c r="AF1132" s="358"/>
      <c r="AG1132" s="358"/>
      <c r="AH1132" s="358"/>
      <c r="AI1132" s="358"/>
      <c r="AJ1132" s="358"/>
      <c r="AK1132" s="358"/>
      <c r="AR1132" s="327" t="s">
        <v>148</v>
      </c>
      <c r="AS1132" s="326" t="s">
        <v>1733</v>
      </c>
    </row>
    <row r="1133" spans="1:45" ht="15" customHeight="1">
      <c r="A1133" s="359"/>
      <c r="B1133" s="359"/>
      <c r="C1133" s="359"/>
      <c r="D1133" s="359"/>
      <c r="E1133" s="359"/>
      <c r="F1133" s="359"/>
      <c r="G1133" s="359"/>
      <c r="H1133" s="359"/>
      <c r="I1133" s="359"/>
      <c r="J1133" s="359"/>
      <c r="K1133" s="359"/>
      <c r="L1133" s="359"/>
      <c r="M1133" s="359"/>
      <c r="N1133" s="359"/>
      <c r="O1133" s="359"/>
      <c r="P1133" s="359"/>
      <c r="Q1133" s="359"/>
      <c r="R1133" s="359"/>
      <c r="S1133" s="359"/>
      <c r="T1133" s="359"/>
      <c r="U1133" s="359"/>
      <c r="V1133" s="359"/>
      <c r="W1133" s="359"/>
      <c r="X1133" s="358"/>
      <c r="Y1133" s="358"/>
      <c r="Z1133" s="358"/>
      <c r="AA1133" s="358"/>
      <c r="AB1133" s="358"/>
      <c r="AC1133" s="358"/>
      <c r="AD1133" s="358"/>
      <c r="AE1133" s="358"/>
      <c r="AF1133" s="358"/>
      <c r="AG1133" s="358"/>
      <c r="AH1133" s="358"/>
      <c r="AI1133" s="358"/>
      <c r="AJ1133" s="358"/>
      <c r="AK1133" s="358"/>
      <c r="AR1133" s="327" t="s">
        <v>149</v>
      </c>
      <c r="AS1133" s="326" t="s">
        <v>1733</v>
      </c>
    </row>
    <row r="1134" spans="1:45" ht="15" customHeight="1">
      <c r="A1134" s="359"/>
      <c r="B1134" s="359"/>
      <c r="C1134" s="359"/>
      <c r="D1134" s="359"/>
      <c r="E1134" s="359"/>
      <c r="F1134" s="359"/>
      <c r="G1134" s="359"/>
      <c r="H1134" s="359"/>
      <c r="I1134" s="359"/>
      <c r="J1134" s="359"/>
      <c r="K1134" s="359"/>
      <c r="L1134" s="359"/>
      <c r="M1134" s="359"/>
      <c r="N1134" s="359"/>
      <c r="O1134" s="359"/>
      <c r="P1134" s="359"/>
      <c r="Q1134" s="359"/>
      <c r="R1134" s="359"/>
      <c r="S1134" s="359"/>
      <c r="T1134" s="359"/>
      <c r="U1134" s="359"/>
      <c r="V1134" s="359"/>
      <c r="W1134" s="359"/>
      <c r="X1134" s="358"/>
      <c r="Y1134" s="358"/>
      <c r="Z1134" s="358"/>
      <c r="AA1134" s="358"/>
      <c r="AB1134" s="358"/>
      <c r="AC1134" s="358"/>
      <c r="AD1134" s="358"/>
      <c r="AE1134" s="358"/>
      <c r="AF1134" s="358"/>
      <c r="AG1134" s="358"/>
      <c r="AH1134" s="358"/>
      <c r="AI1134" s="358"/>
      <c r="AJ1134" s="358"/>
      <c r="AK1134" s="358"/>
      <c r="AR1134" s="327" t="s">
        <v>150</v>
      </c>
      <c r="AS1134" s="326" t="s">
        <v>1733</v>
      </c>
    </row>
    <row r="1135" spans="1:45" ht="15" customHeight="1">
      <c r="A1135" s="359"/>
      <c r="B1135" s="359"/>
      <c r="C1135" s="359"/>
      <c r="D1135" s="359"/>
      <c r="E1135" s="359"/>
      <c r="F1135" s="359"/>
      <c r="G1135" s="359"/>
      <c r="H1135" s="359"/>
      <c r="I1135" s="359"/>
      <c r="J1135" s="359"/>
      <c r="K1135" s="359"/>
      <c r="L1135" s="359"/>
      <c r="M1135" s="359"/>
      <c r="N1135" s="359"/>
      <c r="O1135" s="359"/>
      <c r="P1135" s="359"/>
      <c r="Q1135" s="359"/>
      <c r="R1135" s="359"/>
      <c r="S1135" s="359"/>
      <c r="T1135" s="359"/>
      <c r="U1135" s="359"/>
      <c r="V1135" s="359"/>
      <c r="W1135" s="359"/>
      <c r="X1135" s="358"/>
      <c r="Y1135" s="358"/>
      <c r="Z1135" s="358"/>
      <c r="AA1135" s="358"/>
      <c r="AB1135" s="358"/>
      <c r="AC1135" s="358"/>
      <c r="AD1135" s="358"/>
      <c r="AE1135" s="358"/>
      <c r="AF1135" s="358"/>
      <c r="AG1135" s="358"/>
      <c r="AH1135" s="358"/>
      <c r="AI1135" s="358"/>
      <c r="AJ1135" s="358"/>
      <c r="AK1135" s="358"/>
      <c r="AR1135" s="327" t="s">
        <v>151</v>
      </c>
      <c r="AS1135" s="326" t="s">
        <v>1733</v>
      </c>
    </row>
    <row r="1136" spans="1:45" ht="15" customHeight="1">
      <c r="A1136" s="359"/>
      <c r="B1136" s="359"/>
      <c r="C1136" s="359"/>
      <c r="D1136" s="359"/>
      <c r="E1136" s="359"/>
      <c r="F1136" s="359"/>
      <c r="G1136" s="359"/>
      <c r="H1136" s="359"/>
      <c r="I1136" s="359"/>
      <c r="J1136" s="359"/>
      <c r="K1136" s="359"/>
      <c r="L1136" s="359"/>
      <c r="M1136" s="359"/>
      <c r="N1136" s="359"/>
      <c r="O1136" s="359"/>
      <c r="P1136" s="359"/>
      <c r="Q1136" s="359"/>
      <c r="R1136" s="359"/>
      <c r="S1136" s="359"/>
      <c r="T1136" s="359"/>
      <c r="U1136" s="359"/>
      <c r="V1136" s="359"/>
      <c r="W1136" s="359"/>
      <c r="X1136" s="358"/>
      <c r="Y1136" s="358"/>
      <c r="Z1136" s="358"/>
      <c r="AA1136" s="358"/>
      <c r="AB1136" s="358"/>
      <c r="AC1136" s="358"/>
      <c r="AD1136" s="358"/>
      <c r="AE1136" s="358"/>
      <c r="AF1136" s="358"/>
      <c r="AG1136" s="358"/>
      <c r="AH1136" s="358"/>
      <c r="AI1136" s="358"/>
      <c r="AJ1136" s="358"/>
      <c r="AK1136" s="358"/>
      <c r="AR1136" s="327" t="s">
        <v>152</v>
      </c>
      <c r="AS1136" s="326" t="s">
        <v>1733</v>
      </c>
    </row>
    <row r="1137" spans="1:45" ht="15" customHeight="1">
      <c r="A1137" s="359"/>
      <c r="B1137" s="359"/>
      <c r="C1137" s="359"/>
      <c r="D1137" s="359"/>
      <c r="E1137" s="359"/>
      <c r="F1137" s="359"/>
      <c r="G1137" s="359"/>
      <c r="H1137" s="359"/>
      <c r="I1137" s="359"/>
      <c r="J1137" s="359"/>
      <c r="K1137" s="359"/>
      <c r="L1137" s="359"/>
      <c r="M1137" s="359"/>
      <c r="N1137" s="359"/>
      <c r="O1137" s="359"/>
      <c r="P1137" s="359"/>
      <c r="Q1137" s="359"/>
      <c r="R1137" s="359"/>
      <c r="S1137" s="359"/>
      <c r="T1137" s="359"/>
      <c r="U1137" s="359"/>
      <c r="V1137" s="359"/>
      <c r="W1137" s="359"/>
      <c r="X1137" s="358"/>
      <c r="Y1137" s="358"/>
      <c r="Z1137" s="358"/>
      <c r="AA1137" s="358"/>
      <c r="AB1137" s="358"/>
      <c r="AC1137" s="358"/>
      <c r="AD1137" s="358"/>
      <c r="AE1137" s="358"/>
      <c r="AF1137" s="358"/>
      <c r="AG1137" s="358"/>
      <c r="AH1137" s="358"/>
      <c r="AI1137" s="358"/>
      <c r="AJ1137" s="358"/>
      <c r="AK1137" s="358"/>
      <c r="AR1137" s="327" t="s">
        <v>153</v>
      </c>
      <c r="AS1137" s="326" t="s">
        <v>1733</v>
      </c>
    </row>
    <row r="1138" spans="1:45" ht="15" customHeight="1">
      <c r="A1138" s="359"/>
      <c r="B1138" s="359"/>
      <c r="C1138" s="359"/>
      <c r="D1138" s="359"/>
      <c r="E1138" s="359"/>
      <c r="F1138" s="359"/>
      <c r="G1138" s="359"/>
      <c r="H1138" s="359"/>
      <c r="I1138" s="359"/>
      <c r="J1138" s="359"/>
      <c r="K1138" s="359"/>
      <c r="L1138" s="359"/>
      <c r="M1138" s="359"/>
      <c r="N1138" s="359"/>
      <c r="O1138" s="359"/>
      <c r="P1138" s="359"/>
      <c r="Q1138" s="359"/>
      <c r="R1138" s="359"/>
      <c r="S1138" s="359"/>
      <c r="T1138" s="359"/>
      <c r="U1138" s="359"/>
      <c r="V1138" s="359"/>
      <c r="W1138" s="359"/>
      <c r="X1138" s="358"/>
      <c r="Y1138" s="358"/>
      <c r="Z1138" s="358"/>
      <c r="AA1138" s="358"/>
      <c r="AB1138" s="358"/>
      <c r="AC1138" s="358"/>
      <c r="AD1138" s="358"/>
      <c r="AE1138" s="358"/>
      <c r="AF1138" s="358"/>
      <c r="AG1138" s="358"/>
      <c r="AH1138" s="358"/>
      <c r="AI1138" s="358"/>
      <c r="AJ1138" s="358"/>
      <c r="AK1138" s="358"/>
      <c r="AR1138" s="327" t="s">
        <v>154</v>
      </c>
      <c r="AS1138" s="326" t="s">
        <v>1733</v>
      </c>
    </row>
    <row r="1139" spans="1:45" ht="15" customHeight="1">
      <c r="A1139" s="359"/>
      <c r="B1139" s="359"/>
      <c r="C1139" s="359"/>
      <c r="D1139" s="359"/>
      <c r="E1139" s="359"/>
      <c r="F1139" s="359"/>
      <c r="G1139" s="359"/>
      <c r="H1139" s="359"/>
      <c r="I1139" s="359"/>
      <c r="J1139" s="359"/>
      <c r="K1139" s="359"/>
      <c r="L1139" s="359"/>
      <c r="M1139" s="359"/>
      <c r="N1139" s="359"/>
      <c r="O1139" s="359"/>
      <c r="P1139" s="359"/>
      <c r="Q1139" s="359"/>
      <c r="R1139" s="359"/>
      <c r="S1139" s="359"/>
      <c r="T1139" s="359"/>
      <c r="U1139" s="359"/>
      <c r="V1139" s="359"/>
      <c r="W1139" s="359"/>
      <c r="X1139" s="358"/>
      <c r="Y1139" s="358"/>
      <c r="Z1139" s="358"/>
      <c r="AA1139" s="358"/>
      <c r="AB1139" s="358"/>
      <c r="AC1139" s="358"/>
      <c r="AD1139" s="358"/>
      <c r="AE1139" s="358"/>
      <c r="AF1139" s="358"/>
      <c r="AG1139" s="358"/>
      <c r="AH1139" s="358"/>
      <c r="AI1139" s="358"/>
      <c r="AJ1139" s="358"/>
      <c r="AK1139" s="358"/>
      <c r="AR1139" s="327" t="s">
        <v>155</v>
      </c>
      <c r="AS1139" s="326" t="s">
        <v>1733</v>
      </c>
    </row>
    <row r="1140" spans="1:45" ht="15" customHeight="1">
      <c r="A1140" s="359"/>
      <c r="B1140" s="359"/>
      <c r="C1140" s="359"/>
      <c r="D1140" s="359"/>
      <c r="E1140" s="359"/>
      <c r="F1140" s="359"/>
      <c r="G1140" s="359"/>
      <c r="H1140" s="359"/>
      <c r="I1140" s="359"/>
      <c r="J1140" s="359"/>
      <c r="K1140" s="359"/>
      <c r="L1140" s="359"/>
      <c r="M1140" s="359"/>
      <c r="N1140" s="359"/>
      <c r="O1140" s="359"/>
      <c r="P1140" s="359"/>
      <c r="Q1140" s="359"/>
      <c r="R1140" s="359"/>
      <c r="S1140" s="359"/>
      <c r="T1140" s="359"/>
      <c r="U1140" s="359"/>
      <c r="V1140" s="359"/>
      <c r="W1140" s="359"/>
      <c r="X1140" s="358"/>
      <c r="Y1140" s="358"/>
      <c r="Z1140" s="358"/>
      <c r="AA1140" s="358"/>
      <c r="AB1140" s="358"/>
      <c r="AC1140" s="358"/>
      <c r="AD1140" s="358"/>
      <c r="AE1140" s="358"/>
      <c r="AF1140" s="358"/>
      <c r="AG1140" s="358"/>
      <c r="AH1140" s="358"/>
      <c r="AI1140" s="358"/>
      <c r="AJ1140" s="358"/>
      <c r="AK1140" s="358"/>
      <c r="AR1140" s="327" t="s">
        <v>156</v>
      </c>
      <c r="AS1140" s="326" t="s">
        <v>1733</v>
      </c>
    </row>
    <row r="1141" spans="1:45" ht="15" customHeight="1">
      <c r="A1141" s="359"/>
      <c r="B1141" s="359"/>
      <c r="C1141" s="359"/>
      <c r="D1141" s="359"/>
      <c r="E1141" s="359"/>
      <c r="F1141" s="359"/>
      <c r="G1141" s="359"/>
      <c r="H1141" s="359"/>
      <c r="I1141" s="359"/>
      <c r="J1141" s="359"/>
      <c r="K1141" s="359"/>
      <c r="L1141" s="359"/>
      <c r="M1141" s="359"/>
      <c r="N1141" s="359"/>
      <c r="O1141" s="359"/>
      <c r="P1141" s="359"/>
      <c r="Q1141" s="359"/>
      <c r="R1141" s="359"/>
      <c r="S1141" s="359"/>
      <c r="T1141" s="359"/>
      <c r="U1141" s="359"/>
      <c r="V1141" s="359"/>
      <c r="W1141" s="359"/>
      <c r="X1141" s="358"/>
      <c r="Y1141" s="358"/>
      <c r="Z1141" s="358"/>
      <c r="AA1141" s="358"/>
      <c r="AB1141" s="358"/>
      <c r="AC1141" s="358"/>
      <c r="AD1141" s="358"/>
      <c r="AE1141" s="358"/>
      <c r="AF1141" s="358"/>
      <c r="AG1141" s="358"/>
      <c r="AH1141" s="358"/>
      <c r="AI1141" s="358"/>
      <c r="AJ1141" s="358"/>
      <c r="AK1141" s="358"/>
      <c r="AR1141" s="327" t="s">
        <v>157</v>
      </c>
      <c r="AS1141" s="326" t="s">
        <v>1733</v>
      </c>
    </row>
    <row r="1142" spans="1:45" ht="15" customHeight="1">
      <c r="A1142" s="359"/>
      <c r="B1142" s="359"/>
      <c r="C1142" s="359"/>
      <c r="D1142" s="359"/>
      <c r="E1142" s="359"/>
      <c r="F1142" s="359"/>
      <c r="G1142" s="359"/>
      <c r="H1142" s="359"/>
      <c r="I1142" s="359"/>
      <c r="J1142" s="359"/>
      <c r="K1142" s="359"/>
      <c r="L1142" s="359"/>
      <c r="M1142" s="359"/>
      <c r="N1142" s="359"/>
      <c r="O1142" s="359"/>
      <c r="P1142" s="359"/>
      <c r="Q1142" s="359"/>
      <c r="R1142" s="359"/>
      <c r="S1142" s="359"/>
      <c r="T1142" s="359"/>
      <c r="U1142" s="359"/>
      <c r="V1142" s="359"/>
      <c r="W1142" s="359"/>
      <c r="X1142" s="358"/>
      <c r="Y1142" s="358"/>
      <c r="Z1142" s="358"/>
      <c r="AA1142" s="358"/>
      <c r="AB1142" s="358"/>
      <c r="AC1142" s="358"/>
      <c r="AD1142" s="358"/>
      <c r="AE1142" s="358"/>
      <c r="AF1142" s="358"/>
      <c r="AG1142" s="358"/>
      <c r="AH1142" s="358"/>
      <c r="AI1142" s="358"/>
      <c r="AJ1142" s="358"/>
      <c r="AK1142" s="358"/>
      <c r="AR1142" s="327" t="s">
        <v>158</v>
      </c>
      <c r="AS1142" s="326" t="s">
        <v>1733</v>
      </c>
    </row>
    <row r="1143" spans="1:45" ht="15" customHeight="1">
      <c r="A1143" s="359"/>
      <c r="B1143" s="359"/>
      <c r="C1143" s="359"/>
      <c r="D1143" s="359"/>
      <c r="E1143" s="359"/>
      <c r="F1143" s="359"/>
      <c r="G1143" s="359"/>
      <c r="H1143" s="359"/>
      <c r="I1143" s="359"/>
      <c r="J1143" s="359"/>
      <c r="K1143" s="359"/>
      <c r="L1143" s="359"/>
      <c r="M1143" s="359"/>
      <c r="N1143" s="359"/>
      <c r="O1143" s="359"/>
      <c r="P1143" s="359"/>
      <c r="Q1143" s="359"/>
      <c r="R1143" s="359"/>
      <c r="S1143" s="359"/>
      <c r="T1143" s="359"/>
      <c r="U1143" s="359"/>
      <c r="V1143" s="359"/>
      <c r="W1143" s="359"/>
      <c r="X1143" s="358"/>
      <c r="Y1143" s="358"/>
      <c r="Z1143" s="358"/>
      <c r="AA1143" s="358"/>
      <c r="AB1143" s="358"/>
      <c r="AC1143" s="358"/>
      <c r="AD1143" s="358"/>
      <c r="AE1143" s="358"/>
      <c r="AF1143" s="358"/>
      <c r="AG1143" s="358"/>
      <c r="AH1143" s="358"/>
      <c r="AI1143" s="358"/>
      <c r="AJ1143" s="358"/>
      <c r="AK1143" s="358"/>
      <c r="AR1143" s="327" t="s">
        <v>159</v>
      </c>
      <c r="AS1143" s="326" t="s">
        <v>1733</v>
      </c>
    </row>
    <row r="1144" spans="1:45" ht="15" customHeight="1">
      <c r="A1144" s="359"/>
      <c r="B1144" s="359"/>
      <c r="C1144" s="359"/>
      <c r="D1144" s="359"/>
      <c r="E1144" s="359"/>
      <c r="F1144" s="359"/>
      <c r="G1144" s="359"/>
      <c r="H1144" s="359"/>
      <c r="I1144" s="359"/>
      <c r="J1144" s="359"/>
      <c r="K1144" s="359"/>
      <c r="L1144" s="359"/>
      <c r="M1144" s="359"/>
      <c r="N1144" s="359"/>
      <c r="O1144" s="359"/>
      <c r="P1144" s="359"/>
      <c r="Q1144" s="359"/>
      <c r="R1144" s="359"/>
      <c r="S1144" s="359"/>
      <c r="T1144" s="359"/>
      <c r="U1144" s="359"/>
      <c r="V1144" s="359"/>
      <c r="W1144" s="359"/>
      <c r="X1144" s="358"/>
      <c r="Y1144" s="358"/>
      <c r="Z1144" s="358"/>
      <c r="AA1144" s="358"/>
      <c r="AB1144" s="358"/>
      <c r="AC1144" s="358"/>
      <c r="AD1144" s="358"/>
      <c r="AE1144" s="358"/>
      <c r="AF1144" s="358"/>
      <c r="AG1144" s="358"/>
      <c r="AH1144" s="358"/>
      <c r="AI1144" s="358"/>
      <c r="AJ1144" s="358"/>
      <c r="AK1144" s="358"/>
      <c r="AR1144" s="327" t="s">
        <v>160</v>
      </c>
      <c r="AS1144" s="326" t="s">
        <v>1733</v>
      </c>
    </row>
    <row r="1145" spans="1:45" ht="15" customHeight="1">
      <c r="A1145" s="359"/>
      <c r="B1145" s="359"/>
      <c r="C1145" s="359"/>
      <c r="D1145" s="359"/>
      <c r="E1145" s="359"/>
      <c r="F1145" s="359"/>
      <c r="G1145" s="359"/>
      <c r="H1145" s="359"/>
      <c r="I1145" s="359"/>
      <c r="J1145" s="359"/>
      <c r="K1145" s="359"/>
      <c r="L1145" s="359"/>
      <c r="M1145" s="359"/>
      <c r="N1145" s="359"/>
      <c r="O1145" s="359"/>
      <c r="P1145" s="359"/>
      <c r="Q1145" s="359"/>
      <c r="R1145" s="359"/>
      <c r="S1145" s="359"/>
      <c r="T1145" s="359"/>
      <c r="U1145" s="359"/>
      <c r="V1145" s="359"/>
      <c r="W1145" s="359"/>
      <c r="X1145" s="358"/>
      <c r="Y1145" s="358"/>
      <c r="Z1145" s="358"/>
      <c r="AA1145" s="358"/>
      <c r="AB1145" s="358"/>
      <c r="AC1145" s="358"/>
      <c r="AD1145" s="358"/>
      <c r="AE1145" s="358"/>
      <c r="AF1145" s="358"/>
      <c r="AG1145" s="358"/>
      <c r="AH1145" s="358"/>
      <c r="AI1145" s="358"/>
      <c r="AJ1145" s="358"/>
      <c r="AK1145" s="358"/>
      <c r="AR1145" s="327" t="s">
        <v>161</v>
      </c>
      <c r="AS1145" s="326" t="s">
        <v>1733</v>
      </c>
    </row>
    <row r="1146" spans="1:45" ht="15" customHeight="1">
      <c r="A1146" s="359"/>
      <c r="B1146" s="359"/>
      <c r="C1146" s="359"/>
      <c r="D1146" s="359"/>
      <c r="E1146" s="359"/>
      <c r="F1146" s="359"/>
      <c r="G1146" s="359"/>
      <c r="H1146" s="359"/>
      <c r="I1146" s="359"/>
      <c r="J1146" s="359"/>
      <c r="K1146" s="359"/>
      <c r="L1146" s="359"/>
      <c r="M1146" s="359"/>
      <c r="N1146" s="359"/>
      <c r="O1146" s="359"/>
      <c r="P1146" s="359"/>
      <c r="Q1146" s="359"/>
      <c r="R1146" s="359"/>
      <c r="S1146" s="359"/>
      <c r="T1146" s="359"/>
      <c r="U1146" s="359"/>
      <c r="V1146" s="359"/>
      <c r="W1146" s="359"/>
      <c r="X1146" s="358"/>
      <c r="Y1146" s="358"/>
      <c r="Z1146" s="358"/>
      <c r="AA1146" s="358"/>
      <c r="AB1146" s="358"/>
      <c r="AC1146" s="358"/>
      <c r="AD1146" s="358"/>
      <c r="AE1146" s="358"/>
      <c r="AF1146" s="358"/>
      <c r="AG1146" s="358"/>
      <c r="AH1146" s="358"/>
      <c r="AI1146" s="358"/>
      <c r="AJ1146" s="358"/>
      <c r="AK1146" s="358"/>
      <c r="AR1146" s="327" t="s">
        <v>162</v>
      </c>
      <c r="AS1146" s="326" t="s">
        <v>1733</v>
      </c>
    </row>
    <row r="1147" spans="1:45" ht="15" customHeight="1">
      <c r="A1147" s="359"/>
      <c r="B1147" s="359"/>
      <c r="C1147" s="359"/>
      <c r="D1147" s="359"/>
      <c r="E1147" s="359"/>
      <c r="F1147" s="359"/>
      <c r="G1147" s="359"/>
      <c r="H1147" s="359"/>
      <c r="I1147" s="359"/>
      <c r="J1147" s="359"/>
      <c r="K1147" s="359"/>
      <c r="L1147" s="359"/>
      <c r="M1147" s="359"/>
      <c r="N1147" s="359"/>
      <c r="O1147" s="359"/>
      <c r="P1147" s="359"/>
      <c r="Q1147" s="359"/>
      <c r="R1147" s="359"/>
      <c r="S1147" s="359"/>
      <c r="T1147" s="359"/>
      <c r="U1147" s="359"/>
      <c r="V1147" s="359"/>
      <c r="W1147" s="359"/>
      <c r="X1147" s="358"/>
      <c r="Y1147" s="358"/>
      <c r="Z1147" s="358"/>
      <c r="AA1147" s="358"/>
      <c r="AB1147" s="358"/>
      <c r="AC1147" s="358"/>
      <c r="AD1147" s="358"/>
      <c r="AE1147" s="358"/>
      <c r="AF1147" s="358"/>
      <c r="AG1147" s="358"/>
      <c r="AH1147" s="358"/>
      <c r="AI1147" s="358"/>
      <c r="AJ1147" s="358"/>
      <c r="AK1147" s="358"/>
      <c r="AR1147" s="327" t="s">
        <v>163</v>
      </c>
      <c r="AS1147" s="326" t="s">
        <v>1733</v>
      </c>
    </row>
    <row r="1148" spans="1:45" ht="15" customHeight="1">
      <c r="A1148" s="359"/>
      <c r="B1148" s="359"/>
      <c r="C1148" s="359"/>
      <c r="D1148" s="359"/>
      <c r="E1148" s="359"/>
      <c r="F1148" s="359"/>
      <c r="G1148" s="359"/>
      <c r="H1148" s="359"/>
      <c r="I1148" s="359"/>
      <c r="J1148" s="359"/>
      <c r="K1148" s="359"/>
      <c r="L1148" s="359"/>
      <c r="M1148" s="359"/>
      <c r="N1148" s="359"/>
      <c r="O1148" s="359"/>
      <c r="P1148" s="359"/>
      <c r="Q1148" s="359"/>
      <c r="R1148" s="359"/>
      <c r="S1148" s="359"/>
      <c r="T1148" s="359"/>
      <c r="U1148" s="359"/>
      <c r="V1148" s="359"/>
      <c r="W1148" s="359"/>
      <c r="X1148" s="358"/>
      <c r="Y1148" s="358"/>
      <c r="Z1148" s="358"/>
      <c r="AA1148" s="358"/>
      <c r="AB1148" s="358"/>
      <c r="AC1148" s="358"/>
      <c r="AD1148" s="358"/>
      <c r="AE1148" s="358"/>
      <c r="AF1148" s="358"/>
      <c r="AG1148" s="358"/>
      <c r="AH1148" s="358"/>
      <c r="AI1148" s="358"/>
      <c r="AJ1148" s="358"/>
      <c r="AK1148" s="358"/>
      <c r="AR1148" s="327" t="s">
        <v>164</v>
      </c>
      <c r="AS1148" s="326" t="s">
        <v>1733</v>
      </c>
    </row>
    <row r="1149" spans="1:45" ht="15" customHeight="1">
      <c r="A1149" s="359"/>
      <c r="B1149" s="359"/>
      <c r="C1149" s="359"/>
      <c r="D1149" s="359"/>
      <c r="E1149" s="359"/>
      <c r="F1149" s="359"/>
      <c r="G1149" s="359"/>
      <c r="H1149" s="359"/>
      <c r="I1149" s="359"/>
      <c r="J1149" s="359"/>
      <c r="K1149" s="359"/>
      <c r="L1149" s="359"/>
      <c r="M1149" s="359"/>
      <c r="N1149" s="359"/>
      <c r="O1149" s="359"/>
      <c r="P1149" s="359"/>
      <c r="Q1149" s="359"/>
      <c r="R1149" s="359"/>
      <c r="S1149" s="359"/>
      <c r="T1149" s="359"/>
      <c r="U1149" s="359"/>
      <c r="V1149" s="359"/>
      <c r="W1149" s="359"/>
      <c r="X1149" s="358"/>
      <c r="Y1149" s="358"/>
      <c r="Z1149" s="358"/>
      <c r="AA1149" s="358"/>
      <c r="AB1149" s="358"/>
      <c r="AC1149" s="358"/>
      <c r="AD1149" s="358"/>
      <c r="AE1149" s="358"/>
      <c r="AF1149" s="358"/>
      <c r="AG1149" s="358"/>
      <c r="AH1149" s="358"/>
      <c r="AI1149" s="358"/>
      <c r="AJ1149" s="358"/>
      <c r="AK1149" s="358"/>
      <c r="AR1149" s="327" t="s">
        <v>165</v>
      </c>
      <c r="AS1149" s="326" t="s">
        <v>1733</v>
      </c>
    </row>
    <row r="1150" spans="1:45" ht="15" customHeight="1">
      <c r="A1150" s="359"/>
      <c r="B1150" s="359"/>
      <c r="C1150" s="359"/>
      <c r="D1150" s="359"/>
      <c r="E1150" s="359"/>
      <c r="F1150" s="359"/>
      <c r="G1150" s="359"/>
      <c r="H1150" s="359"/>
      <c r="I1150" s="359"/>
      <c r="J1150" s="359"/>
      <c r="K1150" s="359"/>
      <c r="L1150" s="359"/>
      <c r="M1150" s="359"/>
      <c r="N1150" s="359"/>
      <c r="O1150" s="359"/>
      <c r="P1150" s="359"/>
      <c r="Q1150" s="359"/>
      <c r="R1150" s="359"/>
      <c r="S1150" s="359"/>
      <c r="T1150" s="359"/>
      <c r="U1150" s="359"/>
      <c r="V1150" s="359"/>
      <c r="W1150" s="359"/>
      <c r="X1150" s="358"/>
      <c r="Y1150" s="358"/>
      <c r="Z1150" s="358"/>
      <c r="AA1150" s="358"/>
      <c r="AB1150" s="358"/>
      <c r="AC1150" s="358"/>
      <c r="AD1150" s="358"/>
      <c r="AE1150" s="358"/>
      <c r="AF1150" s="358"/>
      <c r="AG1150" s="358"/>
      <c r="AH1150" s="358"/>
      <c r="AI1150" s="358"/>
      <c r="AJ1150" s="358"/>
      <c r="AK1150" s="358"/>
      <c r="AR1150" s="327" t="s">
        <v>166</v>
      </c>
      <c r="AS1150" s="326" t="s">
        <v>1733</v>
      </c>
    </row>
    <row r="1151" spans="1:45" ht="15" customHeight="1">
      <c r="A1151" s="359"/>
      <c r="B1151" s="359"/>
      <c r="C1151" s="359"/>
      <c r="D1151" s="359"/>
      <c r="E1151" s="359"/>
      <c r="F1151" s="359"/>
      <c r="G1151" s="359"/>
      <c r="H1151" s="359"/>
      <c r="I1151" s="359"/>
      <c r="J1151" s="359"/>
      <c r="K1151" s="359"/>
      <c r="L1151" s="359"/>
      <c r="M1151" s="359"/>
      <c r="N1151" s="359"/>
      <c r="O1151" s="359"/>
      <c r="P1151" s="359"/>
      <c r="Q1151" s="359"/>
      <c r="R1151" s="359"/>
      <c r="S1151" s="359"/>
      <c r="T1151" s="359"/>
      <c r="U1151" s="359"/>
      <c r="V1151" s="359"/>
      <c r="W1151" s="359"/>
      <c r="X1151" s="358"/>
      <c r="Y1151" s="358"/>
      <c r="Z1151" s="358"/>
      <c r="AA1151" s="358"/>
      <c r="AB1151" s="358"/>
      <c r="AC1151" s="358"/>
      <c r="AD1151" s="358"/>
      <c r="AE1151" s="358"/>
      <c r="AF1151" s="358"/>
      <c r="AG1151" s="358"/>
      <c r="AH1151" s="358"/>
      <c r="AI1151" s="358"/>
      <c r="AJ1151" s="358"/>
      <c r="AK1151" s="358"/>
      <c r="AR1151" s="327" t="s">
        <v>167</v>
      </c>
      <c r="AS1151" s="326" t="s">
        <v>1733</v>
      </c>
    </row>
    <row r="1152" spans="1:45" ht="15" customHeight="1">
      <c r="A1152" s="359"/>
      <c r="B1152" s="359"/>
      <c r="C1152" s="359"/>
      <c r="D1152" s="359"/>
      <c r="E1152" s="359"/>
      <c r="F1152" s="359"/>
      <c r="G1152" s="359"/>
      <c r="H1152" s="359"/>
      <c r="I1152" s="359"/>
      <c r="J1152" s="359"/>
      <c r="K1152" s="359"/>
      <c r="L1152" s="359"/>
      <c r="M1152" s="359"/>
      <c r="N1152" s="359"/>
      <c r="O1152" s="359"/>
      <c r="P1152" s="359"/>
      <c r="Q1152" s="359"/>
      <c r="R1152" s="359"/>
      <c r="S1152" s="359"/>
      <c r="T1152" s="359"/>
      <c r="U1152" s="359"/>
      <c r="V1152" s="359"/>
      <c r="W1152" s="359"/>
      <c r="X1152" s="358"/>
      <c r="Y1152" s="358"/>
      <c r="Z1152" s="358"/>
      <c r="AA1152" s="358"/>
      <c r="AB1152" s="358"/>
      <c r="AC1152" s="358"/>
      <c r="AD1152" s="358"/>
      <c r="AE1152" s="358"/>
      <c r="AF1152" s="358"/>
      <c r="AG1152" s="358"/>
      <c r="AH1152" s="358"/>
      <c r="AI1152" s="358"/>
      <c r="AJ1152" s="358"/>
      <c r="AK1152" s="358"/>
      <c r="AR1152" s="327" t="s">
        <v>168</v>
      </c>
      <c r="AS1152" s="326" t="s">
        <v>1733</v>
      </c>
    </row>
    <row r="1153" spans="1:45" ht="15" customHeight="1">
      <c r="A1153" s="359"/>
      <c r="B1153" s="359"/>
      <c r="C1153" s="359"/>
      <c r="D1153" s="359"/>
      <c r="E1153" s="359"/>
      <c r="F1153" s="359"/>
      <c r="G1153" s="359"/>
      <c r="H1153" s="359"/>
      <c r="I1153" s="359"/>
      <c r="J1153" s="359"/>
      <c r="K1153" s="359"/>
      <c r="L1153" s="359"/>
      <c r="M1153" s="359"/>
      <c r="N1153" s="359"/>
      <c r="O1153" s="359"/>
      <c r="P1153" s="359"/>
      <c r="Q1153" s="359"/>
      <c r="R1153" s="359"/>
      <c r="S1153" s="359"/>
      <c r="T1153" s="359"/>
      <c r="U1153" s="359"/>
      <c r="V1153" s="359"/>
      <c r="W1153" s="359"/>
      <c r="X1153" s="358"/>
      <c r="Y1153" s="358"/>
      <c r="Z1153" s="358"/>
      <c r="AA1153" s="358"/>
      <c r="AB1153" s="358"/>
      <c r="AC1153" s="358"/>
      <c r="AD1153" s="358"/>
      <c r="AE1153" s="358"/>
      <c r="AF1153" s="358"/>
      <c r="AG1153" s="358"/>
      <c r="AH1153" s="358"/>
      <c r="AI1153" s="358"/>
      <c r="AJ1153" s="358"/>
      <c r="AK1153" s="358"/>
      <c r="AR1153" s="327" t="s">
        <v>169</v>
      </c>
      <c r="AS1153" s="326" t="s">
        <v>1733</v>
      </c>
    </row>
    <row r="1154" spans="1:45" ht="15" customHeight="1">
      <c r="A1154" s="359"/>
      <c r="B1154" s="359"/>
      <c r="C1154" s="359"/>
      <c r="D1154" s="359"/>
      <c r="E1154" s="359"/>
      <c r="F1154" s="359"/>
      <c r="G1154" s="359"/>
      <c r="H1154" s="359"/>
      <c r="I1154" s="359"/>
      <c r="J1154" s="359"/>
      <c r="K1154" s="359"/>
      <c r="L1154" s="359"/>
      <c r="M1154" s="359"/>
      <c r="N1154" s="359"/>
      <c r="O1154" s="359"/>
      <c r="P1154" s="359"/>
      <c r="Q1154" s="359"/>
      <c r="R1154" s="359"/>
      <c r="S1154" s="359"/>
      <c r="T1154" s="359"/>
      <c r="U1154" s="359"/>
      <c r="V1154" s="359"/>
      <c r="W1154" s="359"/>
      <c r="X1154" s="358"/>
      <c r="Y1154" s="358"/>
      <c r="Z1154" s="358"/>
      <c r="AA1154" s="358"/>
      <c r="AB1154" s="358"/>
      <c r="AC1154" s="358"/>
      <c r="AD1154" s="358"/>
      <c r="AE1154" s="358"/>
      <c r="AF1154" s="358"/>
      <c r="AG1154" s="358"/>
      <c r="AH1154" s="358"/>
      <c r="AI1154" s="358"/>
      <c r="AJ1154" s="358"/>
      <c r="AK1154" s="358"/>
      <c r="AR1154" s="327" t="s">
        <v>170</v>
      </c>
      <c r="AS1154" s="326" t="s">
        <v>1739</v>
      </c>
    </row>
    <row r="1155" spans="1:45" ht="15" customHeight="1">
      <c r="A1155" s="359"/>
      <c r="B1155" s="359"/>
      <c r="C1155" s="359"/>
      <c r="D1155" s="359"/>
      <c r="E1155" s="359"/>
      <c r="F1155" s="359"/>
      <c r="G1155" s="359"/>
      <c r="H1155" s="359"/>
      <c r="I1155" s="359"/>
      <c r="J1155" s="359"/>
      <c r="K1155" s="359"/>
      <c r="L1155" s="359"/>
      <c r="M1155" s="359"/>
      <c r="N1155" s="359"/>
      <c r="O1155" s="359"/>
      <c r="P1155" s="359"/>
      <c r="Q1155" s="359"/>
      <c r="R1155" s="359"/>
      <c r="S1155" s="359"/>
      <c r="T1155" s="359"/>
      <c r="U1155" s="359"/>
      <c r="V1155" s="359"/>
      <c r="W1155" s="359"/>
      <c r="X1155" s="358"/>
      <c r="Y1155" s="358"/>
      <c r="Z1155" s="358"/>
      <c r="AA1155" s="358"/>
      <c r="AB1155" s="358"/>
      <c r="AC1155" s="358"/>
      <c r="AD1155" s="358"/>
      <c r="AE1155" s="358"/>
      <c r="AF1155" s="358"/>
      <c r="AG1155" s="358"/>
      <c r="AH1155" s="358"/>
      <c r="AI1155" s="358"/>
      <c r="AJ1155" s="358"/>
      <c r="AK1155" s="358"/>
      <c r="AR1155" s="327" t="s">
        <v>1010</v>
      </c>
      <c r="AS1155" s="326" t="s">
        <v>1827</v>
      </c>
    </row>
    <row r="1156" spans="1:45" ht="15" customHeight="1">
      <c r="A1156" s="359"/>
      <c r="B1156" s="359"/>
      <c r="C1156" s="359"/>
      <c r="D1156" s="359"/>
      <c r="E1156" s="359"/>
      <c r="F1156" s="359"/>
      <c r="G1156" s="359"/>
      <c r="H1156" s="359"/>
      <c r="I1156" s="359"/>
      <c r="J1156" s="359"/>
      <c r="K1156" s="359"/>
      <c r="L1156" s="359"/>
      <c r="M1156" s="359"/>
      <c r="N1156" s="359"/>
      <c r="O1156" s="359"/>
      <c r="P1156" s="359"/>
      <c r="Q1156" s="359"/>
      <c r="R1156" s="359"/>
      <c r="S1156" s="359"/>
      <c r="T1156" s="359"/>
      <c r="U1156" s="359"/>
      <c r="V1156" s="359"/>
      <c r="W1156" s="359"/>
      <c r="X1156" s="358"/>
      <c r="Y1156" s="358"/>
      <c r="Z1156" s="358"/>
      <c r="AA1156" s="358"/>
      <c r="AB1156" s="358"/>
      <c r="AC1156" s="358"/>
      <c r="AD1156" s="358"/>
      <c r="AE1156" s="358"/>
      <c r="AF1156" s="358"/>
      <c r="AG1156" s="358"/>
      <c r="AH1156" s="358"/>
      <c r="AI1156" s="358"/>
      <c r="AJ1156" s="358"/>
      <c r="AK1156" s="358"/>
      <c r="AR1156" s="327" t="s">
        <v>171</v>
      </c>
      <c r="AS1156" s="326" t="s">
        <v>1733</v>
      </c>
    </row>
    <row r="1157" spans="1:45" ht="15" customHeight="1">
      <c r="A1157" s="359"/>
      <c r="B1157" s="359"/>
      <c r="C1157" s="359"/>
      <c r="D1157" s="359"/>
      <c r="E1157" s="359"/>
      <c r="F1157" s="359"/>
      <c r="G1157" s="359"/>
      <c r="H1157" s="359"/>
      <c r="I1157" s="359"/>
      <c r="J1157" s="359"/>
      <c r="K1157" s="359"/>
      <c r="L1157" s="359"/>
      <c r="M1157" s="359"/>
      <c r="N1157" s="359"/>
      <c r="O1157" s="359"/>
      <c r="P1157" s="359"/>
      <c r="Q1157" s="359"/>
      <c r="R1157" s="359"/>
      <c r="S1157" s="359"/>
      <c r="T1157" s="359"/>
      <c r="U1157" s="359"/>
      <c r="V1157" s="359"/>
      <c r="W1157" s="359"/>
      <c r="X1157" s="358"/>
      <c r="Y1157" s="358"/>
      <c r="Z1157" s="358"/>
      <c r="AA1157" s="358"/>
      <c r="AB1157" s="358"/>
      <c r="AC1157" s="358"/>
      <c r="AD1157" s="358"/>
      <c r="AE1157" s="358"/>
      <c r="AF1157" s="358"/>
      <c r="AG1157" s="358"/>
      <c r="AH1157" s="358"/>
      <c r="AI1157" s="358"/>
      <c r="AJ1157" s="358"/>
      <c r="AK1157" s="358"/>
      <c r="AR1157" s="327" t="s">
        <v>172</v>
      </c>
      <c r="AS1157" s="326" t="s">
        <v>1733</v>
      </c>
    </row>
    <row r="1158" spans="1:45" ht="15" customHeight="1">
      <c r="A1158" s="359"/>
      <c r="B1158" s="359"/>
      <c r="C1158" s="359"/>
      <c r="D1158" s="359"/>
      <c r="E1158" s="359"/>
      <c r="F1158" s="359"/>
      <c r="G1158" s="359"/>
      <c r="H1158" s="359"/>
      <c r="I1158" s="359"/>
      <c r="J1158" s="359"/>
      <c r="K1158" s="359"/>
      <c r="L1158" s="359"/>
      <c r="M1158" s="359"/>
      <c r="N1158" s="359"/>
      <c r="O1158" s="359"/>
      <c r="P1158" s="359"/>
      <c r="Q1158" s="359"/>
      <c r="R1158" s="359"/>
      <c r="S1158" s="359"/>
      <c r="T1158" s="359"/>
      <c r="U1158" s="359"/>
      <c r="V1158" s="359"/>
      <c r="W1158" s="359"/>
      <c r="X1158" s="358"/>
      <c r="Y1158" s="358"/>
      <c r="Z1158" s="358"/>
      <c r="AA1158" s="358"/>
      <c r="AB1158" s="358"/>
      <c r="AC1158" s="358"/>
      <c r="AD1158" s="358"/>
      <c r="AE1158" s="358"/>
      <c r="AF1158" s="358"/>
      <c r="AG1158" s="358"/>
      <c r="AH1158" s="358"/>
      <c r="AI1158" s="358"/>
      <c r="AJ1158" s="358"/>
      <c r="AK1158" s="358"/>
      <c r="AR1158" s="327" t="s">
        <v>173</v>
      </c>
      <c r="AS1158" s="326" t="s">
        <v>1733</v>
      </c>
    </row>
    <row r="1159" spans="1:45" ht="15" customHeight="1">
      <c r="A1159" s="359"/>
      <c r="B1159" s="359"/>
      <c r="C1159" s="359"/>
      <c r="D1159" s="359"/>
      <c r="E1159" s="359"/>
      <c r="F1159" s="359"/>
      <c r="G1159" s="359"/>
      <c r="H1159" s="359"/>
      <c r="I1159" s="359"/>
      <c r="J1159" s="359"/>
      <c r="K1159" s="359"/>
      <c r="L1159" s="359"/>
      <c r="M1159" s="359"/>
      <c r="N1159" s="359"/>
      <c r="O1159" s="359"/>
      <c r="P1159" s="359"/>
      <c r="Q1159" s="359"/>
      <c r="R1159" s="359"/>
      <c r="S1159" s="359"/>
      <c r="T1159" s="359"/>
      <c r="U1159" s="359"/>
      <c r="V1159" s="359"/>
      <c r="W1159" s="359"/>
      <c r="X1159" s="358"/>
      <c r="Y1159" s="358"/>
      <c r="Z1159" s="358"/>
      <c r="AA1159" s="358"/>
      <c r="AB1159" s="358"/>
      <c r="AC1159" s="358"/>
      <c r="AD1159" s="358"/>
      <c r="AE1159" s="358"/>
      <c r="AF1159" s="358"/>
      <c r="AG1159" s="358"/>
      <c r="AH1159" s="358"/>
      <c r="AI1159" s="358"/>
      <c r="AJ1159" s="358"/>
      <c r="AK1159" s="358"/>
      <c r="AR1159" s="327" t="s">
        <v>174</v>
      </c>
      <c r="AS1159" s="326" t="s">
        <v>1733</v>
      </c>
    </row>
    <row r="1160" spans="1:45" ht="15" customHeight="1">
      <c r="A1160" s="359"/>
      <c r="B1160" s="359"/>
      <c r="C1160" s="359"/>
      <c r="D1160" s="359"/>
      <c r="E1160" s="359"/>
      <c r="F1160" s="359"/>
      <c r="G1160" s="359"/>
      <c r="H1160" s="359"/>
      <c r="I1160" s="359"/>
      <c r="J1160" s="359"/>
      <c r="K1160" s="359"/>
      <c r="L1160" s="359"/>
      <c r="M1160" s="359"/>
      <c r="N1160" s="359"/>
      <c r="O1160" s="359"/>
      <c r="P1160" s="359"/>
      <c r="Q1160" s="359"/>
      <c r="R1160" s="359"/>
      <c r="S1160" s="359"/>
      <c r="T1160" s="359"/>
      <c r="U1160" s="359"/>
      <c r="V1160" s="359"/>
      <c r="W1160" s="359"/>
      <c r="X1160" s="358"/>
      <c r="Y1160" s="358"/>
      <c r="Z1160" s="358"/>
      <c r="AA1160" s="358"/>
      <c r="AB1160" s="358"/>
      <c r="AC1160" s="358"/>
      <c r="AD1160" s="358"/>
      <c r="AE1160" s="358"/>
      <c r="AF1160" s="358"/>
      <c r="AG1160" s="358"/>
      <c r="AH1160" s="358"/>
      <c r="AI1160" s="358"/>
      <c r="AJ1160" s="358"/>
      <c r="AK1160" s="358"/>
      <c r="AR1160" s="327" t="s">
        <v>175</v>
      </c>
      <c r="AS1160" s="326" t="s">
        <v>1733</v>
      </c>
    </row>
    <row r="1161" spans="1:45" ht="15" customHeight="1">
      <c r="A1161" s="359"/>
      <c r="B1161" s="359"/>
      <c r="C1161" s="359"/>
      <c r="D1161" s="359"/>
      <c r="E1161" s="359"/>
      <c r="F1161" s="359"/>
      <c r="G1161" s="359"/>
      <c r="H1161" s="359"/>
      <c r="I1161" s="359"/>
      <c r="J1161" s="359"/>
      <c r="K1161" s="359"/>
      <c r="L1161" s="359"/>
      <c r="M1161" s="359"/>
      <c r="N1161" s="359"/>
      <c r="O1161" s="359"/>
      <c r="P1161" s="359"/>
      <c r="Q1161" s="359"/>
      <c r="R1161" s="359"/>
      <c r="S1161" s="359"/>
      <c r="T1161" s="359"/>
      <c r="U1161" s="359"/>
      <c r="V1161" s="359"/>
      <c r="W1161" s="359"/>
      <c r="X1161" s="358"/>
      <c r="Y1161" s="358"/>
      <c r="Z1161" s="358"/>
      <c r="AA1161" s="358"/>
      <c r="AB1161" s="358"/>
      <c r="AC1161" s="358"/>
      <c r="AD1161" s="358"/>
      <c r="AE1161" s="358"/>
      <c r="AF1161" s="358"/>
      <c r="AG1161" s="358"/>
      <c r="AH1161" s="358"/>
      <c r="AI1161" s="358"/>
      <c r="AJ1161" s="358"/>
      <c r="AK1161" s="358"/>
      <c r="AR1161" s="327" t="s">
        <v>176</v>
      </c>
      <c r="AS1161" s="326" t="s">
        <v>1733</v>
      </c>
    </row>
    <row r="1162" spans="1:45" ht="15" customHeight="1">
      <c r="A1162" s="359"/>
      <c r="B1162" s="359"/>
      <c r="C1162" s="359"/>
      <c r="D1162" s="359"/>
      <c r="E1162" s="359"/>
      <c r="F1162" s="359"/>
      <c r="G1162" s="359"/>
      <c r="H1162" s="359"/>
      <c r="I1162" s="359"/>
      <c r="J1162" s="359"/>
      <c r="K1162" s="359"/>
      <c r="L1162" s="359"/>
      <c r="M1162" s="359"/>
      <c r="N1162" s="359"/>
      <c r="O1162" s="359"/>
      <c r="P1162" s="359"/>
      <c r="Q1162" s="359"/>
      <c r="R1162" s="359"/>
      <c r="S1162" s="359"/>
      <c r="T1162" s="359"/>
      <c r="U1162" s="359"/>
      <c r="V1162" s="359"/>
      <c r="W1162" s="359"/>
      <c r="X1162" s="358"/>
      <c r="Y1162" s="358"/>
      <c r="Z1162" s="358"/>
      <c r="AA1162" s="358"/>
      <c r="AB1162" s="358"/>
      <c r="AC1162" s="358"/>
      <c r="AD1162" s="358"/>
      <c r="AE1162" s="358"/>
      <c r="AF1162" s="358"/>
      <c r="AG1162" s="358"/>
      <c r="AH1162" s="358"/>
      <c r="AI1162" s="358"/>
      <c r="AJ1162" s="358"/>
      <c r="AK1162" s="358"/>
      <c r="AR1162" s="327" t="s">
        <v>177</v>
      </c>
      <c r="AS1162" s="326" t="s">
        <v>1733</v>
      </c>
    </row>
    <row r="1163" spans="1:45" ht="15" customHeight="1">
      <c r="A1163" s="359"/>
      <c r="B1163" s="359"/>
      <c r="C1163" s="359"/>
      <c r="D1163" s="359"/>
      <c r="E1163" s="359"/>
      <c r="F1163" s="359"/>
      <c r="G1163" s="359"/>
      <c r="H1163" s="359"/>
      <c r="I1163" s="359"/>
      <c r="J1163" s="359"/>
      <c r="K1163" s="359"/>
      <c r="L1163" s="359"/>
      <c r="M1163" s="359"/>
      <c r="N1163" s="359"/>
      <c r="O1163" s="359"/>
      <c r="P1163" s="359"/>
      <c r="Q1163" s="359"/>
      <c r="R1163" s="359"/>
      <c r="S1163" s="359"/>
      <c r="T1163" s="359"/>
      <c r="U1163" s="359"/>
      <c r="V1163" s="359"/>
      <c r="W1163" s="359"/>
      <c r="X1163" s="358"/>
      <c r="Y1163" s="358"/>
      <c r="Z1163" s="358"/>
      <c r="AA1163" s="358"/>
      <c r="AB1163" s="358"/>
      <c r="AC1163" s="358"/>
      <c r="AD1163" s="358"/>
      <c r="AE1163" s="358"/>
      <c r="AF1163" s="358"/>
      <c r="AG1163" s="358"/>
      <c r="AH1163" s="358"/>
      <c r="AI1163" s="358"/>
      <c r="AJ1163" s="358"/>
      <c r="AK1163" s="358"/>
      <c r="AR1163" s="327" t="s">
        <v>178</v>
      </c>
      <c r="AS1163" s="326" t="s">
        <v>1733</v>
      </c>
    </row>
    <row r="1164" spans="1:45" ht="15" customHeight="1">
      <c r="A1164" s="359"/>
      <c r="B1164" s="359"/>
      <c r="C1164" s="359"/>
      <c r="D1164" s="359"/>
      <c r="E1164" s="359"/>
      <c r="F1164" s="359"/>
      <c r="G1164" s="359"/>
      <c r="H1164" s="359"/>
      <c r="I1164" s="359"/>
      <c r="J1164" s="359"/>
      <c r="K1164" s="359"/>
      <c r="L1164" s="359"/>
      <c r="M1164" s="359"/>
      <c r="N1164" s="359"/>
      <c r="O1164" s="359"/>
      <c r="P1164" s="359"/>
      <c r="Q1164" s="359"/>
      <c r="R1164" s="359"/>
      <c r="S1164" s="359"/>
      <c r="T1164" s="359"/>
      <c r="U1164" s="359"/>
      <c r="V1164" s="359"/>
      <c r="W1164" s="359"/>
      <c r="X1164" s="358"/>
      <c r="Y1164" s="358"/>
      <c r="Z1164" s="358"/>
      <c r="AA1164" s="358"/>
      <c r="AB1164" s="358"/>
      <c r="AC1164" s="358"/>
      <c r="AD1164" s="358"/>
      <c r="AE1164" s="358"/>
      <c r="AF1164" s="358"/>
      <c r="AG1164" s="358"/>
      <c r="AH1164" s="358"/>
      <c r="AI1164" s="358"/>
      <c r="AJ1164" s="358"/>
      <c r="AK1164" s="358"/>
      <c r="AR1164" s="327" t="s">
        <v>179</v>
      </c>
      <c r="AS1164" s="326" t="s">
        <v>1733</v>
      </c>
    </row>
    <row r="1165" spans="1:45" ht="15" customHeight="1">
      <c r="A1165" s="359"/>
      <c r="B1165" s="359"/>
      <c r="C1165" s="359"/>
      <c r="D1165" s="359"/>
      <c r="E1165" s="359"/>
      <c r="F1165" s="359"/>
      <c r="G1165" s="359"/>
      <c r="H1165" s="359"/>
      <c r="I1165" s="359"/>
      <c r="J1165" s="359"/>
      <c r="K1165" s="359"/>
      <c r="L1165" s="359"/>
      <c r="M1165" s="359"/>
      <c r="N1165" s="359"/>
      <c r="O1165" s="359"/>
      <c r="P1165" s="359"/>
      <c r="Q1165" s="359"/>
      <c r="R1165" s="359"/>
      <c r="S1165" s="359"/>
      <c r="T1165" s="359"/>
      <c r="U1165" s="359"/>
      <c r="V1165" s="359"/>
      <c r="W1165" s="359"/>
      <c r="X1165" s="358"/>
      <c r="Y1165" s="358"/>
      <c r="Z1165" s="358"/>
      <c r="AA1165" s="358"/>
      <c r="AB1165" s="358"/>
      <c r="AC1165" s="358"/>
      <c r="AD1165" s="358"/>
      <c r="AE1165" s="358"/>
      <c r="AF1165" s="358"/>
      <c r="AG1165" s="358"/>
      <c r="AH1165" s="358"/>
      <c r="AI1165" s="358"/>
      <c r="AJ1165" s="358"/>
      <c r="AK1165" s="358"/>
      <c r="AR1165" s="327" t="s">
        <v>180</v>
      </c>
      <c r="AS1165" s="326" t="s">
        <v>1733</v>
      </c>
    </row>
    <row r="1166" spans="1:45" ht="15" customHeight="1">
      <c r="A1166" s="359"/>
      <c r="B1166" s="359"/>
      <c r="C1166" s="359"/>
      <c r="D1166" s="359"/>
      <c r="E1166" s="359"/>
      <c r="F1166" s="359"/>
      <c r="G1166" s="359"/>
      <c r="H1166" s="359"/>
      <c r="I1166" s="359"/>
      <c r="J1166" s="359"/>
      <c r="K1166" s="359"/>
      <c r="L1166" s="359"/>
      <c r="M1166" s="359"/>
      <c r="N1166" s="359"/>
      <c r="O1166" s="359"/>
      <c r="P1166" s="359"/>
      <c r="Q1166" s="359"/>
      <c r="R1166" s="359"/>
      <c r="S1166" s="359"/>
      <c r="T1166" s="359"/>
      <c r="U1166" s="359"/>
      <c r="V1166" s="359"/>
      <c r="W1166" s="359"/>
      <c r="X1166" s="358"/>
      <c r="Y1166" s="358"/>
      <c r="Z1166" s="358"/>
      <c r="AA1166" s="358"/>
      <c r="AB1166" s="358"/>
      <c r="AC1166" s="358"/>
      <c r="AD1166" s="358"/>
      <c r="AE1166" s="358"/>
      <c r="AF1166" s="358"/>
      <c r="AG1166" s="358"/>
      <c r="AH1166" s="358"/>
      <c r="AI1166" s="358"/>
      <c r="AJ1166" s="358"/>
      <c r="AK1166" s="358"/>
      <c r="AR1166" s="327" t="s">
        <v>181</v>
      </c>
      <c r="AS1166" s="326" t="s">
        <v>1733</v>
      </c>
    </row>
    <row r="1167" spans="1:45" ht="15" customHeight="1">
      <c r="A1167" s="359"/>
      <c r="B1167" s="359"/>
      <c r="C1167" s="359"/>
      <c r="D1167" s="359"/>
      <c r="E1167" s="359"/>
      <c r="F1167" s="359"/>
      <c r="G1167" s="359"/>
      <c r="H1167" s="359"/>
      <c r="I1167" s="359"/>
      <c r="J1167" s="359"/>
      <c r="K1167" s="359"/>
      <c r="L1167" s="359"/>
      <c r="M1167" s="359"/>
      <c r="N1167" s="359"/>
      <c r="O1167" s="359"/>
      <c r="P1167" s="359"/>
      <c r="Q1167" s="359"/>
      <c r="R1167" s="359"/>
      <c r="S1167" s="359"/>
      <c r="T1167" s="359"/>
      <c r="U1167" s="359"/>
      <c r="V1167" s="359"/>
      <c r="W1167" s="359"/>
      <c r="X1167" s="358"/>
      <c r="Y1167" s="358"/>
      <c r="Z1167" s="358"/>
      <c r="AA1167" s="358"/>
      <c r="AB1167" s="358"/>
      <c r="AC1167" s="358"/>
      <c r="AD1167" s="358"/>
      <c r="AE1167" s="358"/>
      <c r="AF1167" s="358"/>
      <c r="AG1167" s="358"/>
      <c r="AH1167" s="358"/>
      <c r="AI1167" s="358"/>
      <c r="AJ1167" s="358"/>
      <c r="AK1167" s="358"/>
      <c r="AR1167" s="327" t="s">
        <v>182</v>
      </c>
      <c r="AS1167" s="326" t="s">
        <v>1733</v>
      </c>
    </row>
    <row r="1168" spans="1:45" ht="15" customHeight="1">
      <c r="A1168" s="359"/>
      <c r="B1168" s="359"/>
      <c r="C1168" s="359"/>
      <c r="D1168" s="359"/>
      <c r="E1168" s="359"/>
      <c r="F1168" s="359"/>
      <c r="G1168" s="359"/>
      <c r="H1168" s="359"/>
      <c r="I1168" s="359"/>
      <c r="J1168" s="359"/>
      <c r="K1168" s="359"/>
      <c r="L1168" s="359"/>
      <c r="M1168" s="359"/>
      <c r="N1168" s="359"/>
      <c r="O1168" s="359"/>
      <c r="P1168" s="359"/>
      <c r="Q1168" s="359"/>
      <c r="R1168" s="359"/>
      <c r="S1168" s="359"/>
      <c r="T1168" s="359"/>
      <c r="U1168" s="359"/>
      <c r="V1168" s="359"/>
      <c r="W1168" s="359"/>
      <c r="X1168" s="358"/>
      <c r="Y1168" s="358"/>
      <c r="Z1168" s="358"/>
      <c r="AA1168" s="358"/>
      <c r="AB1168" s="358"/>
      <c r="AC1168" s="358"/>
      <c r="AD1168" s="358"/>
      <c r="AE1168" s="358"/>
      <c r="AF1168" s="358"/>
      <c r="AG1168" s="358"/>
      <c r="AH1168" s="358"/>
      <c r="AI1168" s="358"/>
      <c r="AJ1168" s="358"/>
      <c r="AK1168" s="358"/>
      <c r="AR1168" s="327" t="s">
        <v>183</v>
      </c>
      <c r="AS1168" s="326" t="s">
        <v>1733</v>
      </c>
    </row>
    <row r="1169" spans="1:45" ht="15" customHeight="1">
      <c r="A1169" s="359"/>
      <c r="B1169" s="359"/>
      <c r="C1169" s="359"/>
      <c r="D1169" s="359"/>
      <c r="E1169" s="359"/>
      <c r="F1169" s="359"/>
      <c r="G1169" s="359"/>
      <c r="H1169" s="359"/>
      <c r="I1169" s="359"/>
      <c r="J1169" s="359"/>
      <c r="K1169" s="359"/>
      <c r="L1169" s="359"/>
      <c r="M1169" s="359"/>
      <c r="N1169" s="359"/>
      <c r="O1169" s="359"/>
      <c r="P1169" s="359"/>
      <c r="Q1169" s="359"/>
      <c r="R1169" s="359"/>
      <c r="S1169" s="359"/>
      <c r="T1169" s="359"/>
      <c r="U1169" s="359"/>
      <c r="V1169" s="359"/>
      <c r="W1169" s="359"/>
      <c r="X1169" s="358"/>
      <c r="Y1169" s="358"/>
      <c r="Z1169" s="358"/>
      <c r="AA1169" s="358"/>
      <c r="AB1169" s="358"/>
      <c r="AC1169" s="358"/>
      <c r="AD1169" s="358"/>
      <c r="AE1169" s="358"/>
      <c r="AF1169" s="358"/>
      <c r="AG1169" s="358"/>
      <c r="AH1169" s="358"/>
      <c r="AI1169" s="358"/>
      <c r="AJ1169" s="358"/>
      <c r="AK1169" s="358"/>
      <c r="AR1169" s="327" t="s">
        <v>184</v>
      </c>
      <c r="AS1169" s="326" t="s">
        <v>1733</v>
      </c>
    </row>
    <row r="1170" spans="1:45" ht="15" customHeight="1">
      <c r="A1170" s="359"/>
      <c r="B1170" s="359"/>
      <c r="C1170" s="359"/>
      <c r="D1170" s="359"/>
      <c r="E1170" s="359"/>
      <c r="F1170" s="359"/>
      <c r="G1170" s="359"/>
      <c r="H1170" s="359"/>
      <c r="I1170" s="359"/>
      <c r="J1170" s="359"/>
      <c r="K1170" s="359"/>
      <c r="L1170" s="359"/>
      <c r="M1170" s="359"/>
      <c r="N1170" s="359"/>
      <c r="O1170" s="359"/>
      <c r="P1170" s="359"/>
      <c r="Q1170" s="359"/>
      <c r="R1170" s="359"/>
      <c r="S1170" s="359"/>
      <c r="T1170" s="359"/>
      <c r="U1170" s="359"/>
      <c r="V1170" s="359"/>
      <c r="W1170" s="359"/>
      <c r="X1170" s="358"/>
      <c r="Y1170" s="358"/>
      <c r="Z1170" s="358"/>
      <c r="AA1170" s="358"/>
      <c r="AB1170" s="358"/>
      <c r="AC1170" s="358"/>
      <c r="AD1170" s="358"/>
      <c r="AE1170" s="358"/>
      <c r="AF1170" s="358"/>
      <c r="AG1170" s="358"/>
      <c r="AH1170" s="358"/>
      <c r="AI1170" s="358"/>
      <c r="AJ1170" s="358"/>
      <c r="AK1170" s="358"/>
      <c r="AR1170" s="327" t="s">
        <v>185</v>
      </c>
      <c r="AS1170" s="326" t="s">
        <v>1733</v>
      </c>
    </row>
    <row r="1171" spans="1:45" ht="15" customHeight="1">
      <c r="A1171" s="359"/>
      <c r="B1171" s="359"/>
      <c r="C1171" s="359"/>
      <c r="D1171" s="359"/>
      <c r="E1171" s="359"/>
      <c r="F1171" s="359"/>
      <c r="G1171" s="359"/>
      <c r="H1171" s="359"/>
      <c r="I1171" s="359"/>
      <c r="J1171" s="359"/>
      <c r="K1171" s="359"/>
      <c r="L1171" s="359"/>
      <c r="M1171" s="359"/>
      <c r="N1171" s="359"/>
      <c r="O1171" s="359"/>
      <c r="P1171" s="359"/>
      <c r="Q1171" s="359"/>
      <c r="R1171" s="359"/>
      <c r="S1171" s="359"/>
      <c r="T1171" s="359"/>
      <c r="U1171" s="359"/>
      <c r="V1171" s="359"/>
      <c r="W1171" s="359"/>
      <c r="X1171" s="358"/>
      <c r="Y1171" s="358"/>
      <c r="Z1171" s="358"/>
      <c r="AA1171" s="358"/>
      <c r="AB1171" s="358"/>
      <c r="AC1171" s="358"/>
      <c r="AD1171" s="358"/>
      <c r="AE1171" s="358"/>
      <c r="AF1171" s="358"/>
      <c r="AG1171" s="358"/>
      <c r="AH1171" s="358"/>
      <c r="AI1171" s="358"/>
      <c r="AJ1171" s="358"/>
      <c r="AK1171" s="358"/>
      <c r="AR1171" s="327" t="s">
        <v>186</v>
      </c>
      <c r="AS1171" s="326" t="s">
        <v>1733</v>
      </c>
    </row>
    <row r="1172" spans="1:45" ht="15" customHeight="1">
      <c r="A1172" s="359"/>
      <c r="B1172" s="359"/>
      <c r="C1172" s="359"/>
      <c r="D1172" s="359"/>
      <c r="E1172" s="359"/>
      <c r="F1172" s="359"/>
      <c r="G1172" s="359"/>
      <c r="H1172" s="359"/>
      <c r="I1172" s="359"/>
      <c r="J1172" s="359"/>
      <c r="K1172" s="359"/>
      <c r="L1172" s="359"/>
      <c r="M1172" s="359"/>
      <c r="N1172" s="359"/>
      <c r="O1172" s="359"/>
      <c r="P1172" s="359"/>
      <c r="Q1172" s="359"/>
      <c r="R1172" s="359"/>
      <c r="S1172" s="359"/>
      <c r="T1172" s="359"/>
      <c r="U1172" s="359"/>
      <c r="V1172" s="359"/>
      <c r="W1172" s="359"/>
      <c r="X1172" s="358"/>
      <c r="Y1172" s="358"/>
      <c r="Z1172" s="358"/>
      <c r="AA1172" s="358"/>
      <c r="AB1172" s="358"/>
      <c r="AC1172" s="358"/>
      <c r="AD1172" s="358"/>
      <c r="AE1172" s="358"/>
      <c r="AF1172" s="358"/>
      <c r="AG1172" s="358"/>
      <c r="AH1172" s="358"/>
      <c r="AI1172" s="358"/>
      <c r="AJ1172" s="358"/>
      <c r="AK1172" s="358"/>
      <c r="AR1172" s="327" t="s">
        <v>187</v>
      </c>
      <c r="AS1172" s="326" t="s">
        <v>1733</v>
      </c>
    </row>
    <row r="1173" spans="1:45" ht="15" customHeight="1">
      <c r="A1173" s="359"/>
      <c r="B1173" s="359"/>
      <c r="C1173" s="359"/>
      <c r="D1173" s="359"/>
      <c r="E1173" s="359"/>
      <c r="F1173" s="359"/>
      <c r="G1173" s="359"/>
      <c r="H1173" s="359"/>
      <c r="I1173" s="359"/>
      <c r="J1173" s="359"/>
      <c r="K1173" s="359"/>
      <c r="L1173" s="359"/>
      <c r="M1173" s="359"/>
      <c r="N1173" s="359"/>
      <c r="O1173" s="359"/>
      <c r="P1173" s="359"/>
      <c r="Q1173" s="359"/>
      <c r="R1173" s="359"/>
      <c r="S1173" s="359"/>
      <c r="T1173" s="359"/>
      <c r="U1173" s="359"/>
      <c r="V1173" s="359"/>
      <c r="W1173" s="359"/>
      <c r="X1173" s="358"/>
      <c r="Y1173" s="358"/>
      <c r="Z1173" s="358"/>
      <c r="AA1173" s="358"/>
      <c r="AB1173" s="358"/>
      <c r="AC1173" s="358"/>
      <c r="AD1173" s="358"/>
      <c r="AE1173" s="358"/>
      <c r="AF1173" s="358"/>
      <c r="AG1173" s="358"/>
      <c r="AH1173" s="358"/>
      <c r="AI1173" s="358"/>
      <c r="AJ1173" s="358"/>
      <c r="AK1173" s="358"/>
      <c r="AR1173" s="327" t="s">
        <v>188</v>
      </c>
      <c r="AS1173" s="326" t="s">
        <v>1733</v>
      </c>
    </row>
    <row r="1174" spans="1:45" ht="15" customHeight="1">
      <c r="A1174" s="359"/>
      <c r="B1174" s="359"/>
      <c r="C1174" s="359"/>
      <c r="D1174" s="359"/>
      <c r="E1174" s="359"/>
      <c r="F1174" s="359"/>
      <c r="G1174" s="359"/>
      <c r="H1174" s="359"/>
      <c r="I1174" s="359"/>
      <c r="J1174" s="359"/>
      <c r="K1174" s="359"/>
      <c r="L1174" s="359"/>
      <c r="M1174" s="359"/>
      <c r="N1174" s="359"/>
      <c r="O1174" s="359"/>
      <c r="P1174" s="359"/>
      <c r="Q1174" s="359"/>
      <c r="R1174" s="359"/>
      <c r="S1174" s="359"/>
      <c r="T1174" s="359"/>
      <c r="U1174" s="359"/>
      <c r="V1174" s="359"/>
      <c r="W1174" s="359"/>
      <c r="X1174" s="358"/>
      <c r="Y1174" s="358"/>
      <c r="Z1174" s="358"/>
      <c r="AA1174" s="358"/>
      <c r="AB1174" s="358"/>
      <c r="AC1174" s="358"/>
      <c r="AD1174" s="358"/>
      <c r="AE1174" s="358"/>
      <c r="AF1174" s="358"/>
      <c r="AG1174" s="358"/>
      <c r="AH1174" s="358"/>
      <c r="AI1174" s="358"/>
      <c r="AJ1174" s="358"/>
      <c r="AK1174" s="358"/>
      <c r="AR1174" s="327" t="s">
        <v>189</v>
      </c>
      <c r="AS1174" s="326" t="s">
        <v>1733</v>
      </c>
    </row>
    <row r="1175" spans="1:45" ht="15" customHeight="1">
      <c r="A1175" s="359"/>
      <c r="B1175" s="359"/>
      <c r="C1175" s="359"/>
      <c r="D1175" s="359"/>
      <c r="E1175" s="359"/>
      <c r="F1175" s="359"/>
      <c r="G1175" s="359"/>
      <c r="H1175" s="359"/>
      <c r="I1175" s="359"/>
      <c r="J1175" s="359"/>
      <c r="K1175" s="359"/>
      <c r="L1175" s="359"/>
      <c r="M1175" s="359"/>
      <c r="N1175" s="359"/>
      <c r="O1175" s="359"/>
      <c r="P1175" s="359"/>
      <c r="Q1175" s="359"/>
      <c r="R1175" s="359"/>
      <c r="S1175" s="359"/>
      <c r="T1175" s="359"/>
      <c r="U1175" s="359"/>
      <c r="V1175" s="359"/>
      <c r="W1175" s="359"/>
      <c r="X1175" s="358"/>
      <c r="Y1175" s="358"/>
      <c r="Z1175" s="358"/>
      <c r="AA1175" s="358"/>
      <c r="AB1175" s="358"/>
      <c r="AC1175" s="358"/>
      <c r="AD1175" s="358"/>
      <c r="AE1175" s="358"/>
      <c r="AF1175" s="358"/>
      <c r="AG1175" s="358"/>
      <c r="AH1175" s="358"/>
      <c r="AI1175" s="358"/>
      <c r="AJ1175" s="358"/>
      <c r="AK1175" s="358"/>
      <c r="AR1175" s="327" t="s">
        <v>190</v>
      </c>
      <c r="AS1175" s="326" t="s">
        <v>1733</v>
      </c>
    </row>
    <row r="1176" spans="1:45" ht="15" customHeight="1">
      <c r="A1176" s="359"/>
      <c r="B1176" s="359"/>
      <c r="C1176" s="359"/>
      <c r="D1176" s="359"/>
      <c r="E1176" s="359"/>
      <c r="F1176" s="359"/>
      <c r="G1176" s="359"/>
      <c r="H1176" s="359"/>
      <c r="I1176" s="359"/>
      <c r="J1176" s="359"/>
      <c r="K1176" s="359"/>
      <c r="L1176" s="359"/>
      <c r="M1176" s="359"/>
      <c r="N1176" s="359"/>
      <c r="O1176" s="359"/>
      <c r="P1176" s="359"/>
      <c r="Q1176" s="359"/>
      <c r="R1176" s="359"/>
      <c r="S1176" s="359"/>
      <c r="T1176" s="359"/>
      <c r="U1176" s="359"/>
      <c r="V1176" s="359"/>
      <c r="W1176" s="359"/>
      <c r="X1176" s="358"/>
      <c r="Y1176" s="358"/>
      <c r="Z1176" s="358"/>
      <c r="AA1176" s="358"/>
      <c r="AB1176" s="358"/>
      <c r="AC1176" s="358"/>
      <c r="AD1176" s="358"/>
      <c r="AE1176" s="358"/>
      <c r="AF1176" s="358"/>
      <c r="AG1176" s="358"/>
      <c r="AH1176" s="358"/>
      <c r="AI1176" s="358"/>
      <c r="AJ1176" s="358"/>
      <c r="AK1176" s="358"/>
      <c r="AR1176" s="327" t="s">
        <v>1011</v>
      </c>
      <c r="AS1176" s="326" t="s">
        <v>1876</v>
      </c>
    </row>
    <row r="1177" spans="1:45" ht="15" customHeight="1">
      <c r="A1177" s="359"/>
      <c r="B1177" s="359"/>
      <c r="C1177" s="359"/>
      <c r="D1177" s="359"/>
      <c r="E1177" s="359"/>
      <c r="F1177" s="359"/>
      <c r="G1177" s="359"/>
      <c r="H1177" s="359"/>
      <c r="I1177" s="359"/>
      <c r="J1177" s="359"/>
      <c r="K1177" s="359"/>
      <c r="L1177" s="359"/>
      <c r="M1177" s="359"/>
      <c r="N1177" s="359"/>
      <c r="O1177" s="359"/>
      <c r="P1177" s="359"/>
      <c r="Q1177" s="359"/>
      <c r="R1177" s="359"/>
      <c r="S1177" s="359"/>
      <c r="T1177" s="359"/>
      <c r="U1177" s="359"/>
      <c r="V1177" s="359"/>
      <c r="W1177" s="359"/>
      <c r="X1177" s="358"/>
      <c r="Y1177" s="358"/>
      <c r="Z1177" s="358"/>
      <c r="AA1177" s="358"/>
      <c r="AB1177" s="358"/>
      <c r="AC1177" s="358"/>
      <c r="AD1177" s="358"/>
      <c r="AE1177" s="358"/>
      <c r="AF1177" s="358"/>
      <c r="AG1177" s="358"/>
      <c r="AH1177" s="358"/>
      <c r="AI1177" s="358"/>
      <c r="AJ1177" s="358"/>
      <c r="AK1177" s="358"/>
      <c r="AR1177" s="327" t="s">
        <v>191</v>
      </c>
      <c r="AS1177" s="326" t="s">
        <v>1733</v>
      </c>
    </row>
    <row r="1178" spans="1:45" ht="15" customHeight="1">
      <c r="A1178" s="359"/>
      <c r="B1178" s="359"/>
      <c r="C1178" s="359"/>
      <c r="D1178" s="359"/>
      <c r="E1178" s="359"/>
      <c r="F1178" s="359"/>
      <c r="G1178" s="359"/>
      <c r="H1178" s="359"/>
      <c r="I1178" s="359"/>
      <c r="J1178" s="359"/>
      <c r="K1178" s="359"/>
      <c r="L1178" s="359"/>
      <c r="M1178" s="359"/>
      <c r="N1178" s="359"/>
      <c r="O1178" s="359"/>
      <c r="P1178" s="359"/>
      <c r="Q1178" s="359"/>
      <c r="R1178" s="359"/>
      <c r="S1178" s="359"/>
      <c r="T1178" s="359"/>
      <c r="U1178" s="359"/>
      <c r="V1178" s="359"/>
      <c r="W1178" s="359"/>
      <c r="X1178" s="358"/>
      <c r="Y1178" s="358"/>
      <c r="Z1178" s="358"/>
      <c r="AA1178" s="358"/>
      <c r="AB1178" s="358"/>
      <c r="AC1178" s="358"/>
      <c r="AD1178" s="358"/>
      <c r="AE1178" s="358"/>
      <c r="AF1178" s="358"/>
      <c r="AG1178" s="358"/>
      <c r="AH1178" s="358"/>
      <c r="AI1178" s="358"/>
      <c r="AJ1178" s="358"/>
      <c r="AK1178" s="358"/>
      <c r="AR1178" s="327" t="s">
        <v>192</v>
      </c>
      <c r="AS1178" s="326" t="s">
        <v>1733</v>
      </c>
    </row>
    <row r="1179" spans="1:45" ht="15" customHeight="1">
      <c r="A1179" s="359"/>
      <c r="B1179" s="359"/>
      <c r="C1179" s="359"/>
      <c r="D1179" s="359"/>
      <c r="E1179" s="359"/>
      <c r="F1179" s="359"/>
      <c r="G1179" s="359"/>
      <c r="H1179" s="359"/>
      <c r="I1179" s="359"/>
      <c r="J1179" s="359"/>
      <c r="K1179" s="359"/>
      <c r="L1179" s="359"/>
      <c r="M1179" s="359"/>
      <c r="N1179" s="359"/>
      <c r="O1179" s="359"/>
      <c r="P1179" s="359"/>
      <c r="Q1179" s="359"/>
      <c r="R1179" s="359"/>
      <c r="S1179" s="359"/>
      <c r="T1179" s="359"/>
      <c r="U1179" s="359"/>
      <c r="V1179" s="359"/>
      <c r="W1179" s="359"/>
      <c r="X1179" s="358"/>
      <c r="Y1179" s="358"/>
      <c r="Z1179" s="358"/>
      <c r="AA1179" s="358"/>
      <c r="AB1179" s="358"/>
      <c r="AC1179" s="358"/>
      <c r="AD1179" s="358"/>
      <c r="AE1179" s="358"/>
      <c r="AF1179" s="358"/>
      <c r="AG1179" s="358"/>
      <c r="AH1179" s="358"/>
      <c r="AI1179" s="358"/>
      <c r="AJ1179" s="358"/>
      <c r="AK1179" s="358"/>
      <c r="AR1179" s="327" t="s">
        <v>193</v>
      </c>
      <c r="AS1179" s="326" t="s">
        <v>1733</v>
      </c>
    </row>
    <row r="1180" spans="1:45" ht="15" customHeight="1">
      <c r="A1180" s="359"/>
      <c r="B1180" s="359"/>
      <c r="C1180" s="359"/>
      <c r="D1180" s="359"/>
      <c r="E1180" s="359"/>
      <c r="F1180" s="359"/>
      <c r="G1180" s="359"/>
      <c r="H1180" s="359"/>
      <c r="I1180" s="359"/>
      <c r="J1180" s="359"/>
      <c r="K1180" s="359"/>
      <c r="L1180" s="359"/>
      <c r="M1180" s="359"/>
      <c r="N1180" s="359"/>
      <c r="O1180" s="359"/>
      <c r="P1180" s="359"/>
      <c r="Q1180" s="359"/>
      <c r="R1180" s="359"/>
      <c r="S1180" s="359"/>
      <c r="T1180" s="359"/>
      <c r="U1180" s="359"/>
      <c r="V1180" s="359"/>
      <c r="W1180" s="359"/>
      <c r="X1180" s="358"/>
      <c r="Y1180" s="358"/>
      <c r="Z1180" s="358"/>
      <c r="AA1180" s="358"/>
      <c r="AB1180" s="358"/>
      <c r="AC1180" s="358"/>
      <c r="AD1180" s="358"/>
      <c r="AE1180" s="358"/>
      <c r="AF1180" s="358"/>
      <c r="AG1180" s="358"/>
      <c r="AH1180" s="358"/>
      <c r="AI1180" s="358"/>
      <c r="AJ1180" s="358"/>
      <c r="AK1180" s="358"/>
      <c r="AR1180" s="327" t="s">
        <v>194</v>
      </c>
      <c r="AS1180" s="326" t="s">
        <v>1733</v>
      </c>
    </row>
    <row r="1181" spans="1:45" ht="15" customHeight="1">
      <c r="A1181" s="359"/>
      <c r="B1181" s="359"/>
      <c r="C1181" s="359"/>
      <c r="D1181" s="359"/>
      <c r="E1181" s="359"/>
      <c r="F1181" s="359"/>
      <c r="G1181" s="359"/>
      <c r="H1181" s="359"/>
      <c r="I1181" s="359"/>
      <c r="J1181" s="359"/>
      <c r="K1181" s="359"/>
      <c r="L1181" s="359"/>
      <c r="M1181" s="359"/>
      <c r="N1181" s="359"/>
      <c r="O1181" s="359"/>
      <c r="P1181" s="359"/>
      <c r="Q1181" s="359"/>
      <c r="R1181" s="359"/>
      <c r="S1181" s="359"/>
      <c r="T1181" s="359"/>
      <c r="U1181" s="359"/>
      <c r="V1181" s="359"/>
      <c r="W1181" s="359"/>
      <c r="X1181" s="358"/>
      <c r="Y1181" s="358"/>
      <c r="Z1181" s="358"/>
      <c r="AA1181" s="358"/>
      <c r="AB1181" s="358"/>
      <c r="AC1181" s="358"/>
      <c r="AD1181" s="358"/>
      <c r="AE1181" s="358"/>
      <c r="AF1181" s="358"/>
      <c r="AG1181" s="358"/>
      <c r="AH1181" s="358"/>
      <c r="AI1181" s="358"/>
      <c r="AJ1181" s="358"/>
      <c r="AK1181" s="358"/>
      <c r="AR1181" s="327" t="s">
        <v>195</v>
      </c>
      <c r="AS1181" s="326" t="s">
        <v>1739</v>
      </c>
    </row>
    <row r="1182" spans="1:45" ht="15" customHeight="1">
      <c r="A1182" s="359"/>
      <c r="B1182" s="359"/>
      <c r="C1182" s="359"/>
      <c r="D1182" s="359"/>
      <c r="E1182" s="359"/>
      <c r="F1182" s="359"/>
      <c r="G1182" s="359"/>
      <c r="H1182" s="359"/>
      <c r="I1182" s="359"/>
      <c r="J1182" s="359"/>
      <c r="K1182" s="359"/>
      <c r="L1182" s="359"/>
      <c r="M1182" s="359"/>
      <c r="N1182" s="359"/>
      <c r="O1182" s="359"/>
      <c r="P1182" s="359"/>
      <c r="Q1182" s="359"/>
      <c r="R1182" s="359"/>
      <c r="S1182" s="359"/>
      <c r="T1182" s="359"/>
      <c r="U1182" s="359"/>
      <c r="V1182" s="359"/>
      <c r="W1182" s="359"/>
      <c r="X1182" s="358"/>
      <c r="Y1182" s="358"/>
      <c r="Z1182" s="358"/>
      <c r="AA1182" s="358"/>
      <c r="AB1182" s="358"/>
      <c r="AC1182" s="358"/>
      <c r="AD1182" s="358"/>
      <c r="AE1182" s="358"/>
      <c r="AF1182" s="358"/>
      <c r="AG1182" s="358"/>
      <c r="AH1182" s="358"/>
      <c r="AI1182" s="358"/>
      <c r="AJ1182" s="358"/>
      <c r="AK1182" s="358"/>
      <c r="AR1182" s="327" t="s">
        <v>1012</v>
      </c>
      <c r="AS1182" s="326" t="s">
        <v>1876</v>
      </c>
    </row>
    <row r="1183" spans="1:45" ht="15" customHeight="1">
      <c r="A1183" s="359"/>
      <c r="B1183" s="359"/>
      <c r="C1183" s="359"/>
      <c r="D1183" s="359"/>
      <c r="E1183" s="359"/>
      <c r="F1183" s="359"/>
      <c r="G1183" s="359"/>
      <c r="H1183" s="359"/>
      <c r="I1183" s="359"/>
      <c r="J1183" s="359"/>
      <c r="K1183" s="359"/>
      <c r="L1183" s="359"/>
      <c r="M1183" s="359"/>
      <c r="N1183" s="359"/>
      <c r="O1183" s="359"/>
      <c r="P1183" s="359"/>
      <c r="Q1183" s="359"/>
      <c r="R1183" s="359"/>
      <c r="S1183" s="359"/>
      <c r="T1183" s="359"/>
      <c r="U1183" s="359"/>
      <c r="V1183" s="359"/>
      <c r="W1183" s="359"/>
      <c r="X1183" s="358"/>
      <c r="Y1183" s="358"/>
      <c r="Z1183" s="358"/>
      <c r="AA1183" s="358"/>
      <c r="AB1183" s="358"/>
      <c r="AC1183" s="358"/>
      <c r="AD1183" s="358"/>
      <c r="AE1183" s="358"/>
      <c r="AF1183" s="358"/>
      <c r="AG1183" s="358"/>
      <c r="AH1183" s="358"/>
      <c r="AI1183" s="358"/>
      <c r="AJ1183" s="358"/>
      <c r="AK1183" s="358"/>
      <c r="AR1183" s="327" t="s">
        <v>196</v>
      </c>
      <c r="AS1183" s="326" t="s">
        <v>1733</v>
      </c>
    </row>
    <row r="1184" spans="1:45" ht="15" customHeight="1">
      <c r="A1184" s="359"/>
      <c r="B1184" s="359"/>
      <c r="C1184" s="359"/>
      <c r="D1184" s="359"/>
      <c r="E1184" s="359"/>
      <c r="F1184" s="359"/>
      <c r="G1184" s="359"/>
      <c r="H1184" s="359"/>
      <c r="I1184" s="359"/>
      <c r="J1184" s="359"/>
      <c r="K1184" s="359"/>
      <c r="L1184" s="359"/>
      <c r="M1184" s="359"/>
      <c r="N1184" s="359"/>
      <c r="O1184" s="359"/>
      <c r="P1184" s="359"/>
      <c r="Q1184" s="359"/>
      <c r="R1184" s="359"/>
      <c r="S1184" s="359"/>
      <c r="T1184" s="359"/>
      <c r="U1184" s="359"/>
      <c r="V1184" s="359"/>
      <c r="W1184" s="359"/>
      <c r="X1184" s="358"/>
      <c r="Y1184" s="358"/>
      <c r="Z1184" s="358"/>
      <c r="AA1184" s="358"/>
      <c r="AB1184" s="358"/>
      <c r="AC1184" s="358"/>
      <c r="AD1184" s="358"/>
      <c r="AE1184" s="358"/>
      <c r="AF1184" s="358"/>
      <c r="AG1184" s="358"/>
      <c r="AH1184" s="358"/>
      <c r="AI1184" s="358"/>
      <c r="AJ1184" s="358"/>
      <c r="AK1184" s="358"/>
      <c r="AR1184" s="327" t="s">
        <v>197</v>
      </c>
      <c r="AS1184" s="326" t="s">
        <v>1733</v>
      </c>
    </row>
    <row r="1185" spans="1:45" ht="15" customHeight="1">
      <c r="A1185" s="359"/>
      <c r="B1185" s="359"/>
      <c r="C1185" s="359"/>
      <c r="D1185" s="359"/>
      <c r="E1185" s="359"/>
      <c r="F1185" s="359"/>
      <c r="G1185" s="359"/>
      <c r="H1185" s="359"/>
      <c r="I1185" s="359"/>
      <c r="J1185" s="359"/>
      <c r="K1185" s="359"/>
      <c r="L1185" s="359"/>
      <c r="M1185" s="359"/>
      <c r="N1185" s="359"/>
      <c r="O1185" s="359"/>
      <c r="P1185" s="359"/>
      <c r="Q1185" s="359"/>
      <c r="R1185" s="359"/>
      <c r="S1185" s="359"/>
      <c r="T1185" s="359"/>
      <c r="U1185" s="359"/>
      <c r="V1185" s="359"/>
      <c r="W1185" s="359"/>
      <c r="X1185" s="358"/>
      <c r="Y1185" s="358"/>
      <c r="Z1185" s="358"/>
      <c r="AA1185" s="358"/>
      <c r="AB1185" s="358"/>
      <c r="AC1185" s="358"/>
      <c r="AD1185" s="358"/>
      <c r="AE1185" s="358"/>
      <c r="AF1185" s="358"/>
      <c r="AG1185" s="358"/>
      <c r="AH1185" s="358"/>
      <c r="AI1185" s="358"/>
      <c r="AJ1185" s="358"/>
      <c r="AK1185" s="358"/>
      <c r="AR1185" s="327" t="s">
        <v>198</v>
      </c>
      <c r="AS1185" s="326" t="s">
        <v>1733</v>
      </c>
    </row>
    <row r="1186" spans="1:45" ht="15" customHeight="1">
      <c r="A1186" s="359"/>
      <c r="B1186" s="359"/>
      <c r="C1186" s="359"/>
      <c r="D1186" s="359"/>
      <c r="E1186" s="359"/>
      <c r="F1186" s="359"/>
      <c r="G1186" s="359"/>
      <c r="H1186" s="359"/>
      <c r="I1186" s="359"/>
      <c r="J1186" s="359"/>
      <c r="K1186" s="359"/>
      <c r="L1186" s="359"/>
      <c r="M1186" s="359"/>
      <c r="N1186" s="359"/>
      <c r="O1186" s="359"/>
      <c r="P1186" s="359"/>
      <c r="Q1186" s="359"/>
      <c r="R1186" s="359"/>
      <c r="S1186" s="359"/>
      <c r="T1186" s="359"/>
      <c r="U1186" s="359"/>
      <c r="V1186" s="359"/>
      <c r="W1186" s="359"/>
      <c r="X1186" s="358"/>
      <c r="Y1186" s="358"/>
      <c r="Z1186" s="358"/>
      <c r="AA1186" s="358"/>
      <c r="AB1186" s="358"/>
      <c r="AC1186" s="358"/>
      <c r="AD1186" s="358"/>
      <c r="AE1186" s="358"/>
      <c r="AF1186" s="358"/>
      <c r="AG1186" s="358"/>
      <c r="AH1186" s="358"/>
      <c r="AI1186" s="358"/>
      <c r="AJ1186" s="358"/>
      <c r="AK1186" s="358"/>
      <c r="AR1186" s="327" t="s">
        <v>199</v>
      </c>
      <c r="AS1186" s="326" t="s">
        <v>1733</v>
      </c>
    </row>
    <row r="1187" spans="1:45" ht="15" customHeight="1">
      <c r="A1187" s="359"/>
      <c r="B1187" s="359"/>
      <c r="C1187" s="359"/>
      <c r="D1187" s="359"/>
      <c r="E1187" s="359"/>
      <c r="F1187" s="359"/>
      <c r="G1187" s="359"/>
      <c r="H1187" s="359"/>
      <c r="I1187" s="359"/>
      <c r="J1187" s="359"/>
      <c r="K1187" s="359"/>
      <c r="L1187" s="359"/>
      <c r="M1187" s="359"/>
      <c r="N1187" s="359"/>
      <c r="O1187" s="359"/>
      <c r="P1187" s="359"/>
      <c r="Q1187" s="359"/>
      <c r="R1187" s="359"/>
      <c r="S1187" s="359"/>
      <c r="T1187" s="359"/>
      <c r="U1187" s="359"/>
      <c r="V1187" s="359"/>
      <c r="W1187" s="359"/>
      <c r="X1187" s="358"/>
      <c r="Y1187" s="358"/>
      <c r="Z1187" s="358"/>
      <c r="AA1187" s="358"/>
      <c r="AB1187" s="358"/>
      <c r="AC1187" s="358"/>
      <c r="AD1187" s="358"/>
      <c r="AE1187" s="358"/>
      <c r="AF1187" s="358"/>
      <c r="AG1187" s="358"/>
      <c r="AH1187" s="358"/>
      <c r="AI1187" s="358"/>
      <c r="AJ1187" s="358"/>
      <c r="AK1187" s="358"/>
      <c r="AR1187" s="327" t="s">
        <v>200</v>
      </c>
      <c r="AS1187" s="326" t="s">
        <v>1733</v>
      </c>
    </row>
    <row r="1188" spans="1:45" ht="15" customHeight="1">
      <c r="A1188" s="359"/>
      <c r="B1188" s="359"/>
      <c r="C1188" s="359"/>
      <c r="D1188" s="359"/>
      <c r="E1188" s="359"/>
      <c r="F1188" s="359"/>
      <c r="G1188" s="359"/>
      <c r="H1188" s="359"/>
      <c r="I1188" s="359"/>
      <c r="J1188" s="359"/>
      <c r="K1188" s="359"/>
      <c r="L1188" s="359"/>
      <c r="M1188" s="359"/>
      <c r="N1188" s="359"/>
      <c r="O1188" s="359"/>
      <c r="P1188" s="359"/>
      <c r="Q1188" s="359"/>
      <c r="R1188" s="359"/>
      <c r="S1188" s="359"/>
      <c r="T1188" s="359"/>
      <c r="U1188" s="359"/>
      <c r="V1188" s="359"/>
      <c r="W1188" s="359"/>
      <c r="X1188" s="358"/>
      <c r="Y1188" s="358"/>
      <c r="Z1188" s="358"/>
      <c r="AA1188" s="358"/>
      <c r="AB1188" s="358"/>
      <c r="AC1188" s="358"/>
      <c r="AD1188" s="358"/>
      <c r="AE1188" s="358"/>
      <c r="AF1188" s="358"/>
      <c r="AG1188" s="358"/>
      <c r="AH1188" s="358"/>
      <c r="AI1188" s="358"/>
      <c r="AJ1188" s="358"/>
      <c r="AK1188" s="358"/>
      <c r="AR1188" s="327" t="s">
        <v>201</v>
      </c>
      <c r="AS1188" s="326" t="s">
        <v>1733</v>
      </c>
    </row>
    <row r="1189" spans="1:45" ht="15" customHeight="1">
      <c r="A1189" s="359"/>
      <c r="B1189" s="359"/>
      <c r="C1189" s="359"/>
      <c r="D1189" s="359"/>
      <c r="E1189" s="359"/>
      <c r="F1189" s="359"/>
      <c r="G1189" s="359"/>
      <c r="H1189" s="359"/>
      <c r="I1189" s="359"/>
      <c r="J1189" s="359"/>
      <c r="K1189" s="359"/>
      <c r="L1189" s="359"/>
      <c r="M1189" s="359"/>
      <c r="N1189" s="359"/>
      <c r="O1189" s="359"/>
      <c r="P1189" s="359"/>
      <c r="Q1189" s="359"/>
      <c r="R1189" s="359"/>
      <c r="S1189" s="359"/>
      <c r="T1189" s="359"/>
      <c r="U1189" s="359"/>
      <c r="V1189" s="359"/>
      <c r="W1189" s="359"/>
      <c r="X1189" s="358"/>
      <c r="Y1189" s="358"/>
      <c r="Z1189" s="358"/>
      <c r="AA1189" s="358"/>
      <c r="AB1189" s="358"/>
      <c r="AC1189" s="358"/>
      <c r="AD1189" s="358"/>
      <c r="AE1189" s="358"/>
      <c r="AF1189" s="358"/>
      <c r="AG1189" s="358"/>
      <c r="AH1189" s="358"/>
      <c r="AI1189" s="358"/>
      <c r="AJ1189" s="358"/>
      <c r="AK1189" s="358"/>
      <c r="AR1189" s="327" t="s">
        <v>202</v>
      </c>
      <c r="AS1189" s="326" t="s">
        <v>1733</v>
      </c>
    </row>
    <row r="1190" spans="1:45" ht="15" customHeight="1">
      <c r="A1190" s="359"/>
      <c r="B1190" s="359"/>
      <c r="C1190" s="359"/>
      <c r="D1190" s="359"/>
      <c r="E1190" s="359"/>
      <c r="F1190" s="359"/>
      <c r="G1190" s="359"/>
      <c r="H1190" s="359"/>
      <c r="I1190" s="359"/>
      <c r="J1190" s="359"/>
      <c r="K1190" s="359"/>
      <c r="L1190" s="359"/>
      <c r="M1190" s="359"/>
      <c r="N1190" s="359"/>
      <c r="O1190" s="359"/>
      <c r="P1190" s="359"/>
      <c r="Q1190" s="359"/>
      <c r="R1190" s="359"/>
      <c r="S1190" s="359"/>
      <c r="T1190" s="359"/>
      <c r="U1190" s="359"/>
      <c r="V1190" s="359"/>
      <c r="W1190" s="359"/>
      <c r="X1190" s="358"/>
      <c r="Y1190" s="358"/>
      <c r="Z1190" s="358"/>
      <c r="AA1190" s="358"/>
      <c r="AB1190" s="358"/>
      <c r="AC1190" s="358"/>
      <c r="AD1190" s="358"/>
      <c r="AE1190" s="358"/>
      <c r="AF1190" s="358"/>
      <c r="AG1190" s="358"/>
      <c r="AH1190" s="358"/>
      <c r="AI1190" s="358"/>
      <c r="AJ1190" s="358"/>
      <c r="AK1190" s="358"/>
      <c r="AR1190" s="327" t="s">
        <v>203</v>
      </c>
      <c r="AS1190" s="326" t="s">
        <v>1733</v>
      </c>
    </row>
    <row r="1191" spans="1:45" ht="15" customHeight="1">
      <c r="A1191" s="359"/>
      <c r="B1191" s="359"/>
      <c r="C1191" s="359"/>
      <c r="D1191" s="359"/>
      <c r="E1191" s="359"/>
      <c r="F1191" s="359"/>
      <c r="G1191" s="359"/>
      <c r="H1191" s="359"/>
      <c r="I1191" s="359"/>
      <c r="J1191" s="359"/>
      <c r="K1191" s="359"/>
      <c r="L1191" s="359"/>
      <c r="M1191" s="359"/>
      <c r="N1191" s="359"/>
      <c r="O1191" s="359"/>
      <c r="P1191" s="359"/>
      <c r="Q1191" s="359"/>
      <c r="R1191" s="359"/>
      <c r="S1191" s="359"/>
      <c r="T1191" s="359"/>
      <c r="U1191" s="359"/>
      <c r="V1191" s="359"/>
      <c r="W1191" s="359"/>
      <c r="X1191" s="358"/>
      <c r="Y1191" s="358"/>
      <c r="Z1191" s="358"/>
      <c r="AA1191" s="358"/>
      <c r="AB1191" s="358"/>
      <c r="AC1191" s="358"/>
      <c r="AD1191" s="358"/>
      <c r="AE1191" s="358"/>
      <c r="AF1191" s="358"/>
      <c r="AG1191" s="358"/>
      <c r="AH1191" s="358"/>
      <c r="AI1191" s="358"/>
      <c r="AJ1191" s="358"/>
      <c r="AK1191" s="358"/>
      <c r="AR1191" s="327" t="s">
        <v>204</v>
      </c>
      <c r="AS1191" s="326" t="s">
        <v>1733</v>
      </c>
    </row>
    <row r="1192" spans="1:45" ht="15" customHeight="1">
      <c r="A1192" s="359"/>
      <c r="B1192" s="359"/>
      <c r="C1192" s="359"/>
      <c r="D1192" s="359"/>
      <c r="E1192" s="359"/>
      <c r="F1192" s="359"/>
      <c r="G1192" s="359"/>
      <c r="H1192" s="359"/>
      <c r="I1192" s="359"/>
      <c r="J1192" s="359"/>
      <c r="K1192" s="359"/>
      <c r="L1192" s="359"/>
      <c r="M1192" s="359"/>
      <c r="N1192" s="359"/>
      <c r="O1192" s="359"/>
      <c r="P1192" s="359"/>
      <c r="Q1192" s="359"/>
      <c r="R1192" s="359"/>
      <c r="S1192" s="359"/>
      <c r="T1192" s="359"/>
      <c r="U1192" s="359"/>
      <c r="V1192" s="359"/>
      <c r="W1192" s="359"/>
      <c r="X1192" s="358"/>
      <c r="Y1192" s="358"/>
      <c r="Z1192" s="358"/>
      <c r="AA1192" s="358"/>
      <c r="AB1192" s="358"/>
      <c r="AC1192" s="358"/>
      <c r="AD1192" s="358"/>
      <c r="AE1192" s="358"/>
      <c r="AF1192" s="358"/>
      <c r="AG1192" s="358"/>
      <c r="AH1192" s="358"/>
      <c r="AI1192" s="358"/>
      <c r="AJ1192" s="358"/>
      <c r="AK1192" s="358"/>
      <c r="AR1192" s="327" t="s">
        <v>205</v>
      </c>
      <c r="AS1192" s="326" t="s">
        <v>1733</v>
      </c>
    </row>
    <row r="1193" spans="1:45" ht="15" customHeight="1">
      <c r="A1193" s="359"/>
      <c r="B1193" s="359"/>
      <c r="C1193" s="359"/>
      <c r="D1193" s="359"/>
      <c r="E1193" s="359"/>
      <c r="F1193" s="359"/>
      <c r="G1193" s="359"/>
      <c r="H1193" s="359"/>
      <c r="I1193" s="359"/>
      <c r="J1193" s="359"/>
      <c r="K1193" s="359"/>
      <c r="L1193" s="359"/>
      <c r="M1193" s="359"/>
      <c r="N1193" s="359"/>
      <c r="O1193" s="359"/>
      <c r="P1193" s="359"/>
      <c r="Q1193" s="359"/>
      <c r="R1193" s="359"/>
      <c r="S1193" s="359"/>
      <c r="T1193" s="359"/>
      <c r="U1193" s="359"/>
      <c r="V1193" s="359"/>
      <c r="W1193" s="359"/>
      <c r="X1193" s="358"/>
      <c r="Y1193" s="358"/>
      <c r="Z1193" s="358"/>
      <c r="AA1193" s="358"/>
      <c r="AB1193" s="358"/>
      <c r="AC1193" s="358"/>
      <c r="AD1193" s="358"/>
      <c r="AE1193" s="358"/>
      <c r="AF1193" s="358"/>
      <c r="AG1193" s="358"/>
      <c r="AH1193" s="358"/>
      <c r="AI1193" s="358"/>
      <c r="AJ1193" s="358"/>
      <c r="AK1193" s="358"/>
      <c r="AR1193" s="327" t="s">
        <v>206</v>
      </c>
      <c r="AS1193" s="326" t="s">
        <v>1733</v>
      </c>
    </row>
    <row r="1194" spans="1:45" ht="15" customHeight="1">
      <c r="A1194" s="359"/>
      <c r="B1194" s="359"/>
      <c r="C1194" s="359"/>
      <c r="D1194" s="359"/>
      <c r="E1194" s="359"/>
      <c r="F1194" s="359"/>
      <c r="G1194" s="359"/>
      <c r="H1194" s="359"/>
      <c r="I1194" s="359"/>
      <c r="J1194" s="359"/>
      <c r="K1194" s="359"/>
      <c r="L1194" s="359"/>
      <c r="M1194" s="359"/>
      <c r="N1194" s="359"/>
      <c r="O1194" s="359"/>
      <c r="P1194" s="359"/>
      <c r="Q1194" s="359"/>
      <c r="R1194" s="359"/>
      <c r="S1194" s="359"/>
      <c r="T1194" s="359"/>
      <c r="U1194" s="359"/>
      <c r="V1194" s="359"/>
      <c r="W1194" s="359"/>
      <c r="X1194" s="358"/>
      <c r="Y1194" s="358"/>
      <c r="Z1194" s="358"/>
      <c r="AA1194" s="358"/>
      <c r="AB1194" s="358"/>
      <c r="AC1194" s="358"/>
      <c r="AD1194" s="358"/>
      <c r="AE1194" s="358"/>
      <c r="AF1194" s="358"/>
      <c r="AG1194" s="358"/>
      <c r="AH1194" s="358"/>
      <c r="AI1194" s="358"/>
      <c r="AJ1194" s="358"/>
      <c r="AK1194" s="358"/>
      <c r="AR1194" s="327" t="s">
        <v>207</v>
      </c>
      <c r="AS1194" s="326" t="s">
        <v>1733</v>
      </c>
    </row>
    <row r="1195" spans="1:45" ht="15" customHeight="1">
      <c r="A1195" s="359"/>
      <c r="B1195" s="359"/>
      <c r="C1195" s="359"/>
      <c r="D1195" s="359"/>
      <c r="E1195" s="359"/>
      <c r="F1195" s="359"/>
      <c r="G1195" s="359"/>
      <c r="H1195" s="359"/>
      <c r="I1195" s="359"/>
      <c r="J1195" s="359"/>
      <c r="K1195" s="359"/>
      <c r="L1195" s="359"/>
      <c r="M1195" s="359"/>
      <c r="N1195" s="359"/>
      <c r="O1195" s="359"/>
      <c r="P1195" s="359"/>
      <c r="Q1195" s="359"/>
      <c r="R1195" s="359"/>
      <c r="S1195" s="359"/>
      <c r="T1195" s="359"/>
      <c r="U1195" s="359"/>
      <c r="V1195" s="359"/>
      <c r="W1195" s="359"/>
      <c r="X1195" s="358"/>
      <c r="Y1195" s="358"/>
      <c r="Z1195" s="358"/>
      <c r="AA1195" s="358"/>
      <c r="AB1195" s="358"/>
      <c r="AC1195" s="358"/>
      <c r="AD1195" s="358"/>
      <c r="AE1195" s="358"/>
      <c r="AF1195" s="358"/>
      <c r="AG1195" s="358"/>
      <c r="AH1195" s="358"/>
      <c r="AI1195" s="358"/>
      <c r="AJ1195" s="358"/>
      <c r="AK1195" s="358"/>
      <c r="AR1195" s="327" t="s">
        <v>208</v>
      </c>
      <c r="AS1195" s="326" t="s">
        <v>1733</v>
      </c>
    </row>
    <row r="1196" spans="1:45" ht="15" customHeight="1">
      <c r="A1196" s="359"/>
      <c r="B1196" s="359"/>
      <c r="C1196" s="359"/>
      <c r="D1196" s="359"/>
      <c r="E1196" s="359"/>
      <c r="F1196" s="359"/>
      <c r="G1196" s="359"/>
      <c r="H1196" s="359"/>
      <c r="I1196" s="359"/>
      <c r="J1196" s="359"/>
      <c r="K1196" s="359"/>
      <c r="L1196" s="359"/>
      <c r="M1196" s="359"/>
      <c r="N1196" s="359"/>
      <c r="O1196" s="359"/>
      <c r="P1196" s="359"/>
      <c r="Q1196" s="359"/>
      <c r="R1196" s="359"/>
      <c r="S1196" s="359"/>
      <c r="T1196" s="359"/>
      <c r="U1196" s="359"/>
      <c r="V1196" s="359"/>
      <c r="W1196" s="359"/>
      <c r="X1196" s="358"/>
      <c r="Y1196" s="358"/>
      <c r="Z1196" s="358"/>
      <c r="AA1196" s="358"/>
      <c r="AB1196" s="358"/>
      <c r="AC1196" s="358"/>
      <c r="AD1196" s="358"/>
      <c r="AE1196" s="358"/>
      <c r="AF1196" s="358"/>
      <c r="AG1196" s="358"/>
      <c r="AH1196" s="358"/>
      <c r="AI1196" s="358"/>
      <c r="AJ1196" s="358"/>
      <c r="AK1196" s="358"/>
      <c r="AR1196" s="327" t="s">
        <v>209</v>
      </c>
      <c r="AS1196" s="326" t="s">
        <v>1733</v>
      </c>
    </row>
    <row r="1197" spans="1:45" ht="15" customHeight="1">
      <c r="A1197" s="359"/>
      <c r="B1197" s="359"/>
      <c r="C1197" s="359"/>
      <c r="D1197" s="359"/>
      <c r="E1197" s="359"/>
      <c r="F1197" s="359"/>
      <c r="G1197" s="359"/>
      <c r="H1197" s="359"/>
      <c r="I1197" s="359"/>
      <c r="J1197" s="359"/>
      <c r="K1197" s="359"/>
      <c r="L1197" s="359"/>
      <c r="M1197" s="359"/>
      <c r="N1197" s="359"/>
      <c r="O1197" s="359"/>
      <c r="P1197" s="359"/>
      <c r="Q1197" s="359"/>
      <c r="R1197" s="359"/>
      <c r="S1197" s="359"/>
      <c r="T1197" s="359"/>
      <c r="U1197" s="359"/>
      <c r="V1197" s="359"/>
      <c r="W1197" s="359"/>
      <c r="X1197" s="358"/>
      <c r="Y1197" s="358"/>
      <c r="Z1197" s="358"/>
      <c r="AA1197" s="358"/>
      <c r="AB1197" s="358"/>
      <c r="AC1197" s="358"/>
      <c r="AD1197" s="358"/>
      <c r="AE1197" s="358"/>
      <c r="AF1197" s="358"/>
      <c r="AG1197" s="358"/>
      <c r="AH1197" s="358"/>
      <c r="AI1197" s="358"/>
      <c r="AJ1197" s="358"/>
      <c r="AK1197" s="358"/>
      <c r="AR1197" s="327" t="s">
        <v>210</v>
      </c>
      <c r="AS1197" s="326" t="s">
        <v>1733</v>
      </c>
    </row>
    <row r="1198" spans="1:45" ht="15" customHeight="1">
      <c r="A1198" s="359"/>
      <c r="B1198" s="359"/>
      <c r="C1198" s="359"/>
      <c r="D1198" s="359"/>
      <c r="E1198" s="359"/>
      <c r="F1198" s="359"/>
      <c r="G1198" s="359"/>
      <c r="H1198" s="359"/>
      <c r="I1198" s="359"/>
      <c r="J1198" s="359"/>
      <c r="K1198" s="359"/>
      <c r="L1198" s="359"/>
      <c r="M1198" s="359"/>
      <c r="N1198" s="359"/>
      <c r="O1198" s="359"/>
      <c r="P1198" s="359"/>
      <c r="Q1198" s="359"/>
      <c r="R1198" s="359"/>
      <c r="S1198" s="359"/>
      <c r="T1198" s="359"/>
      <c r="U1198" s="359"/>
      <c r="V1198" s="359"/>
      <c r="W1198" s="359"/>
      <c r="X1198" s="358"/>
      <c r="Y1198" s="358"/>
      <c r="Z1198" s="358"/>
      <c r="AA1198" s="358"/>
      <c r="AB1198" s="358"/>
      <c r="AC1198" s="358"/>
      <c r="AD1198" s="358"/>
      <c r="AE1198" s="358"/>
      <c r="AF1198" s="358"/>
      <c r="AG1198" s="358"/>
      <c r="AH1198" s="358"/>
      <c r="AI1198" s="358"/>
      <c r="AJ1198" s="358"/>
      <c r="AK1198" s="358"/>
      <c r="AR1198" s="327" t="s">
        <v>211</v>
      </c>
      <c r="AS1198" s="326" t="s">
        <v>1733</v>
      </c>
    </row>
    <row r="1199" spans="1:45" ht="15" customHeight="1">
      <c r="A1199" s="359"/>
      <c r="B1199" s="359"/>
      <c r="C1199" s="359"/>
      <c r="D1199" s="359"/>
      <c r="E1199" s="359"/>
      <c r="F1199" s="359"/>
      <c r="G1199" s="359"/>
      <c r="H1199" s="359"/>
      <c r="I1199" s="359"/>
      <c r="J1199" s="359"/>
      <c r="K1199" s="359"/>
      <c r="L1199" s="359"/>
      <c r="M1199" s="359"/>
      <c r="N1199" s="359"/>
      <c r="O1199" s="359"/>
      <c r="P1199" s="359"/>
      <c r="Q1199" s="359"/>
      <c r="R1199" s="359"/>
      <c r="S1199" s="359"/>
      <c r="T1199" s="359"/>
      <c r="U1199" s="359"/>
      <c r="V1199" s="359"/>
      <c r="W1199" s="359"/>
      <c r="X1199" s="358"/>
      <c r="Y1199" s="358"/>
      <c r="Z1199" s="358"/>
      <c r="AA1199" s="358"/>
      <c r="AB1199" s="358"/>
      <c r="AC1199" s="358"/>
      <c r="AD1199" s="358"/>
      <c r="AE1199" s="358"/>
      <c r="AF1199" s="358"/>
      <c r="AG1199" s="358"/>
      <c r="AH1199" s="358"/>
      <c r="AI1199" s="358"/>
      <c r="AJ1199" s="358"/>
      <c r="AK1199" s="358"/>
      <c r="AR1199" s="327" t="s">
        <v>212</v>
      </c>
      <c r="AS1199" s="326" t="s">
        <v>1733</v>
      </c>
    </row>
    <row r="1200" spans="1:45" ht="15" customHeight="1">
      <c r="A1200" s="359"/>
      <c r="B1200" s="359"/>
      <c r="C1200" s="359"/>
      <c r="D1200" s="359"/>
      <c r="E1200" s="359"/>
      <c r="F1200" s="359"/>
      <c r="G1200" s="359"/>
      <c r="H1200" s="359"/>
      <c r="I1200" s="359"/>
      <c r="J1200" s="359"/>
      <c r="K1200" s="359"/>
      <c r="L1200" s="359"/>
      <c r="M1200" s="359"/>
      <c r="N1200" s="359"/>
      <c r="O1200" s="359"/>
      <c r="P1200" s="359"/>
      <c r="Q1200" s="359"/>
      <c r="R1200" s="359"/>
      <c r="S1200" s="359"/>
      <c r="T1200" s="359"/>
      <c r="U1200" s="359"/>
      <c r="V1200" s="359"/>
      <c r="W1200" s="359"/>
      <c r="X1200" s="358"/>
      <c r="Y1200" s="358"/>
      <c r="Z1200" s="358"/>
      <c r="AA1200" s="358"/>
      <c r="AB1200" s="358"/>
      <c r="AC1200" s="358"/>
      <c r="AD1200" s="358"/>
      <c r="AE1200" s="358"/>
      <c r="AF1200" s="358"/>
      <c r="AG1200" s="358"/>
      <c r="AH1200" s="358"/>
      <c r="AI1200" s="358"/>
      <c r="AJ1200" s="358"/>
      <c r="AK1200" s="358"/>
      <c r="AR1200" s="327" t="s">
        <v>1048</v>
      </c>
      <c r="AS1200" s="326" t="s">
        <v>1876</v>
      </c>
    </row>
    <row r="1201" spans="1:45" ht="15" customHeight="1">
      <c r="A1201" s="359"/>
      <c r="B1201" s="359"/>
      <c r="C1201" s="359"/>
      <c r="D1201" s="359"/>
      <c r="E1201" s="359"/>
      <c r="F1201" s="359"/>
      <c r="G1201" s="359"/>
      <c r="H1201" s="359"/>
      <c r="I1201" s="359"/>
      <c r="J1201" s="359"/>
      <c r="K1201" s="359"/>
      <c r="L1201" s="359"/>
      <c r="M1201" s="359"/>
      <c r="N1201" s="359"/>
      <c r="O1201" s="359"/>
      <c r="P1201" s="359"/>
      <c r="Q1201" s="359"/>
      <c r="R1201" s="359"/>
      <c r="S1201" s="359"/>
      <c r="T1201" s="359"/>
      <c r="U1201" s="359"/>
      <c r="V1201" s="359"/>
      <c r="W1201" s="359"/>
      <c r="X1201" s="358"/>
      <c r="Y1201" s="358"/>
      <c r="Z1201" s="358"/>
      <c r="AA1201" s="358"/>
      <c r="AB1201" s="358"/>
      <c r="AC1201" s="358"/>
      <c r="AD1201" s="358"/>
      <c r="AE1201" s="358"/>
      <c r="AF1201" s="358"/>
      <c r="AG1201" s="358"/>
      <c r="AH1201" s="358"/>
      <c r="AI1201" s="358"/>
      <c r="AJ1201" s="358"/>
      <c r="AK1201" s="358"/>
      <c r="AR1201" s="327" t="s">
        <v>1013</v>
      </c>
      <c r="AS1201" s="326" t="s">
        <v>1876</v>
      </c>
    </row>
    <row r="1202" spans="1:45" ht="15" customHeight="1">
      <c r="A1202" s="359"/>
      <c r="B1202" s="359"/>
      <c r="C1202" s="359"/>
      <c r="D1202" s="359"/>
      <c r="E1202" s="359"/>
      <c r="F1202" s="359"/>
      <c r="G1202" s="359"/>
      <c r="H1202" s="359"/>
      <c r="I1202" s="359"/>
      <c r="J1202" s="359"/>
      <c r="K1202" s="359"/>
      <c r="L1202" s="359"/>
      <c r="M1202" s="359"/>
      <c r="N1202" s="359"/>
      <c r="O1202" s="359"/>
      <c r="P1202" s="359"/>
      <c r="Q1202" s="359"/>
      <c r="R1202" s="359"/>
      <c r="S1202" s="359"/>
      <c r="T1202" s="359"/>
      <c r="U1202" s="359"/>
      <c r="V1202" s="359"/>
      <c r="W1202" s="359"/>
      <c r="X1202" s="358"/>
      <c r="Y1202" s="358"/>
      <c r="Z1202" s="358"/>
      <c r="AA1202" s="358"/>
      <c r="AB1202" s="358"/>
      <c r="AC1202" s="358"/>
      <c r="AD1202" s="358"/>
      <c r="AE1202" s="358"/>
      <c r="AF1202" s="358"/>
      <c r="AG1202" s="358"/>
      <c r="AH1202" s="358"/>
      <c r="AI1202" s="358"/>
      <c r="AJ1202" s="358"/>
      <c r="AK1202" s="358"/>
      <c r="AR1202" s="327" t="s">
        <v>1014</v>
      </c>
      <c r="AS1202" s="326" t="s">
        <v>1876</v>
      </c>
    </row>
    <row r="1203" spans="1:45" ht="15" customHeight="1">
      <c r="A1203" s="359"/>
      <c r="B1203" s="359"/>
      <c r="C1203" s="359"/>
      <c r="D1203" s="359"/>
      <c r="E1203" s="359"/>
      <c r="F1203" s="359"/>
      <c r="G1203" s="359"/>
      <c r="H1203" s="359"/>
      <c r="I1203" s="359"/>
      <c r="J1203" s="359"/>
      <c r="K1203" s="359"/>
      <c r="L1203" s="359"/>
      <c r="M1203" s="359"/>
      <c r="N1203" s="359"/>
      <c r="O1203" s="359"/>
      <c r="P1203" s="359"/>
      <c r="Q1203" s="359"/>
      <c r="R1203" s="359"/>
      <c r="S1203" s="359"/>
      <c r="T1203" s="359"/>
      <c r="U1203" s="359"/>
      <c r="V1203" s="359"/>
      <c r="W1203" s="359"/>
      <c r="X1203" s="358"/>
      <c r="Y1203" s="358"/>
      <c r="Z1203" s="358"/>
      <c r="AA1203" s="358"/>
      <c r="AB1203" s="358"/>
      <c r="AC1203" s="358"/>
      <c r="AD1203" s="358"/>
      <c r="AE1203" s="358"/>
      <c r="AF1203" s="358"/>
      <c r="AG1203" s="358"/>
      <c r="AH1203" s="358"/>
      <c r="AI1203" s="358"/>
      <c r="AJ1203" s="358"/>
      <c r="AK1203" s="358"/>
      <c r="AR1203" s="327" t="s">
        <v>1015</v>
      </c>
      <c r="AS1203" s="326" t="s">
        <v>1876</v>
      </c>
    </row>
    <row r="1204" spans="1:45" ht="15" customHeight="1">
      <c r="A1204" s="359"/>
      <c r="B1204" s="359"/>
      <c r="C1204" s="359"/>
      <c r="D1204" s="359"/>
      <c r="E1204" s="359"/>
      <c r="F1204" s="359"/>
      <c r="G1204" s="359"/>
      <c r="H1204" s="359"/>
      <c r="I1204" s="359"/>
      <c r="J1204" s="359"/>
      <c r="K1204" s="359"/>
      <c r="L1204" s="359"/>
      <c r="M1204" s="359"/>
      <c r="N1204" s="359"/>
      <c r="O1204" s="359"/>
      <c r="P1204" s="359"/>
      <c r="Q1204" s="359"/>
      <c r="R1204" s="359"/>
      <c r="S1204" s="359"/>
      <c r="T1204" s="359"/>
      <c r="U1204" s="359"/>
      <c r="V1204" s="359"/>
      <c r="W1204" s="359"/>
      <c r="X1204" s="358"/>
      <c r="Y1204" s="358"/>
      <c r="Z1204" s="358"/>
      <c r="AA1204" s="358"/>
      <c r="AB1204" s="358"/>
      <c r="AC1204" s="358"/>
      <c r="AD1204" s="358"/>
      <c r="AE1204" s="358"/>
      <c r="AF1204" s="358"/>
      <c r="AG1204" s="358"/>
      <c r="AH1204" s="358"/>
      <c r="AI1204" s="358"/>
      <c r="AJ1204" s="358"/>
      <c r="AK1204" s="358"/>
      <c r="AR1204" s="327" t="s">
        <v>1016</v>
      </c>
      <c r="AS1204" s="326" t="s">
        <v>1876</v>
      </c>
    </row>
    <row r="1205" spans="1:45" ht="15" customHeight="1">
      <c r="A1205" s="359"/>
      <c r="B1205" s="359"/>
      <c r="C1205" s="359"/>
      <c r="D1205" s="359"/>
      <c r="E1205" s="359"/>
      <c r="F1205" s="359"/>
      <c r="G1205" s="359"/>
      <c r="H1205" s="359"/>
      <c r="I1205" s="359"/>
      <c r="J1205" s="359"/>
      <c r="K1205" s="359"/>
      <c r="L1205" s="359"/>
      <c r="M1205" s="359"/>
      <c r="N1205" s="359"/>
      <c r="O1205" s="359"/>
      <c r="P1205" s="359"/>
      <c r="Q1205" s="359"/>
      <c r="R1205" s="359"/>
      <c r="S1205" s="359"/>
      <c r="T1205" s="359"/>
      <c r="U1205" s="359"/>
      <c r="V1205" s="359"/>
      <c r="W1205" s="359"/>
      <c r="X1205" s="358"/>
      <c r="Y1205" s="358"/>
      <c r="Z1205" s="358"/>
      <c r="AA1205" s="358"/>
      <c r="AB1205" s="358"/>
      <c r="AC1205" s="358"/>
      <c r="AD1205" s="358"/>
      <c r="AE1205" s="358"/>
      <c r="AF1205" s="358"/>
      <c r="AG1205" s="358"/>
      <c r="AH1205" s="358"/>
      <c r="AI1205" s="358"/>
      <c r="AJ1205" s="358"/>
      <c r="AK1205" s="358"/>
      <c r="AR1205" s="327" t="s">
        <v>1017</v>
      </c>
      <c r="AS1205" s="326" t="s">
        <v>1876</v>
      </c>
    </row>
    <row r="1206" spans="1:45" ht="15" customHeight="1">
      <c r="A1206" s="359"/>
      <c r="B1206" s="359"/>
      <c r="C1206" s="359"/>
      <c r="D1206" s="359"/>
      <c r="E1206" s="359"/>
      <c r="F1206" s="359"/>
      <c r="G1206" s="359"/>
      <c r="H1206" s="359"/>
      <c r="I1206" s="359"/>
      <c r="J1206" s="359"/>
      <c r="K1206" s="359"/>
      <c r="L1206" s="359"/>
      <c r="M1206" s="359"/>
      <c r="N1206" s="359"/>
      <c r="O1206" s="359"/>
      <c r="P1206" s="359"/>
      <c r="Q1206" s="359"/>
      <c r="R1206" s="359"/>
      <c r="S1206" s="359"/>
      <c r="T1206" s="359"/>
      <c r="U1206" s="359"/>
      <c r="V1206" s="359"/>
      <c r="W1206" s="359"/>
      <c r="X1206" s="358"/>
      <c r="Y1206" s="358"/>
      <c r="Z1206" s="358"/>
      <c r="AA1206" s="358"/>
      <c r="AB1206" s="358"/>
      <c r="AC1206" s="358"/>
      <c r="AD1206" s="358"/>
      <c r="AE1206" s="358"/>
      <c r="AF1206" s="358"/>
      <c r="AG1206" s="358"/>
      <c r="AH1206" s="358"/>
      <c r="AI1206" s="358"/>
      <c r="AJ1206" s="358"/>
      <c r="AK1206" s="358"/>
      <c r="AR1206" s="327" t="s">
        <v>1049</v>
      </c>
      <c r="AS1206" s="326" t="s">
        <v>1858</v>
      </c>
    </row>
    <row r="1207" spans="1:45" ht="15" customHeight="1">
      <c r="A1207" s="359"/>
      <c r="B1207" s="359"/>
      <c r="C1207" s="359"/>
      <c r="D1207" s="359"/>
      <c r="E1207" s="359"/>
      <c r="F1207" s="359"/>
      <c r="G1207" s="359"/>
      <c r="H1207" s="359"/>
      <c r="I1207" s="359"/>
      <c r="J1207" s="359"/>
      <c r="K1207" s="359"/>
      <c r="L1207" s="359"/>
      <c r="M1207" s="359"/>
      <c r="N1207" s="359"/>
      <c r="O1207" s="359"/>
      <c r="P1207" s="359"/>
      <c r="Q1207" s="359"/>
      <c r="R1207" s="359"/>
      <c r="S1207" s="359"/>
      <c r="T1207" s="359"/>
      <c r="U1207" s="359"/>
      <c r="V1207" s="359"/>
      <c r="W1207" s="359"/>
      <c r="X1207" s="358"/>
      <c r="Y1207" s="358"/>
      <c r="Z1207" s="358"/>
      <c r="AA1207" s="358"/>
      <c r="AB1207" s="358"/>
      <c r="AC1207" s="358"/>
      <c r="AD1207" s="358"/>
      <c r="AE1207" s="358"/>
      <c r="AF1207" s="358"/>
      <c r="AG1207" s="358"/>
      <c r="AH1207" s="358"/>
      <c r="AI1207" s="358"/>
      <c r="AJ1207" s="358"/>
      <c r="AK1207" s="358"/>
      <c r="AR1207" s="327" t="s">
        <v>1050</v>
      </c>
      <c r="AS1207" s="326" t="s">
        <v>1858</v>
      </c>
    </row>
    <row r="1208" spans="1:45" ht="15" customHeight="1">
      <c r="A1208" s="359"/>
      <c r="B1208" s="359"/>
      <c r="C1208" s="359"/>
      <c r="D1208" s="359"/>
      <c r="E1208" s="359"/>
      <c r="F1208" s="359"/>
      <c r="G1208" s="359"/>
      <c r="H1208" s="359"/>
      <c r="I1208" s="359"/>
      <c r="J1208" s="359"/>
      <c r="K1208" s="359"/>
      <c r="L1208" s="359"/>
      <c r="M1208" s="359"/>
      <c r="N1208" s="359"/>
      <c r="O1208" s="359"/>
      <c r="P1208" s="359"/>
      <c r="Q1208" s="359"/>
      <c r="R1208" s="359"/>
      <c r="S1208" s="359"/>
      <c r="T1208" s="359"/>
      <c r="U1208" s="359"/>
      <c r="V1208" s="359"/>
      <c r="W1208" s="359"/>
      <c r="X1208" s="358"/>
      <c r="Y1208" s="358"/>
      <c r="Z1208" s="358"/>
      <c r="AA1208" s="358"/>
      <c r="AB1208" s="358"/>
      <c r="AC1208" s="358"/>
      <c r="AD1208" s="358"/>
      <c r="AE1208" s="358"/>
      <c r="AF1208" s="358"/>
      <c r="AG1208" s="358"/>
      <c r="AH1208" s="358"/>
      <c r="AI1208" s="358"/>
      <c r="AJ1208" s="358"/>
      <c r="AK1208" s="358"/>
      <c r="AR1208" s="327" t="s">
        <v>213</v>
      </c>
      <c r="AS1208" s="326" t="s">
        <v>1733</v>
      </c>
    </row>
    <row r="1209" spans="1:45" ht="15" customHeight="1">
      <c r="A1209" s="359"/>
      <c r="B1209" s="359"/>
      <c r="C1209" s="359"/>
      <c r="D1209" s="359"/>
      <c r="E1209" s="359"/>
      <c r="F1209" s="359"/>
      <c r="G1209" s="359"/>
      <c r="H1209" s="359"/>
      <c r="I1209" s="359"/>
      <c r="J1209" s="359"/>
      <c r="K1209" s="359"/>
      <c r="L1209" s="359"/>
      <c r="M1209" s="359"/>
      <c r="N1209" s="359"/>
      <c r="O1209" s="359"/>
      <c r="P1209" s="359"/>
      <c r="Q1209" s="359"/>
      <c r="R1209" s="359"/>
      <c r="S1209" s="359"/>
      <c r="T1209" s="359"/>
      <c r="U1209" s="359"/>
      <c r="V1209" s="359"/>
      <c r="W1209" s="359"/>
      <c r="X1209" s="358"/>
      <c r="Y1209" s="358"/>
      <c r="Z1209" s="358"/>
      <c r="AA1209" s="358"/>
      <c r="AB1209" s="358"/>
      <c r="AC1209" s="358"/>
      <c r="AD1209" s="358"/>
      <c r="AE1209" s="358"/>
      <c r="AF1209" s="358"/>
      <c r="AG1209" s="358"/>
      <c r="AH1209" s="358"/>
      <c r="AI1209" s="358"/>
      <c r="AJ1209" s="358"/>
      <c r="AK1209" s="358"/>
      <c r="AR1209" s="327" t="s">
        <v>214</v>
      </c>
      <c r="AS1209" s="326" t="s">
        <v>1733</v>
      </c>
    </row>
    <row r="1210" spans="1:45" ht="15" customHeight="1">
      <c r="A1210" s="359"/>
      <c r="B1210" s="359"/>
      <c r="C1210" s="359"/>
      <c r="D1210" s="359"/>
      <c r="E1210" s="359"/>
      <c r="F1210" s="359"/>
      <c r="G1210" s="359"/>
      <c r="H1210" s="359"/>
      <c r="I1210" s="359"/>
      <c r="J1210" s="359"/>
      <c r="K1210" s="359"/>
      <c r="L1210" s="359"/>
      <c r="M1210" s="359"/>
      <c r="N1210" s="359"/>
      <c r="O1210" s="359"/>
      <c r="P1210" s="359"/>
      <c r="Q1210" s="359"/>
      <c r="R1210" s="359"/>
      <c r="S1210" s="359"/>
      <c r="T1210" s="359"/>
      <c r="U1210" s="359"/>
      <c r="V1210" s="359"/>
      <c r="W1210" s="359"/>
      <c r="X1210" s="358"/>
      <c r="Y1210" s="358"/>
      <c r="Z1210" s="358"/>
      <c r="AA1210" s="358"/>
      <c r="AB1210" s="358"/>
      <c r="AC1210" s="358"/>
      <c r="AD1210" s="358"/>
      <c r="AE1210" s="358"/>
      <c r="AF1210" s="358"/>
      <c r="AG1210" s="358"/>
      <c r="AH1210" s="358"/>
      <c r="AI1210" s="358"/>
      <c r="AJ1210" s="358"/>
      <c r="AK1210" s="358"/>
      <c r="AR1210" s="327" t="s">
        <v>215</v>
      </c>
      <c r="AS1210" s="326" t="s">
        <v>1733</v>
      </c>
    </row>
    <row r="1211" spans="1:45" ht="15" customHeight="1">
      <c r="A1211" s="359"/>
      <c r="B1211" s="359"/>
      <c r="C1211" s="359"/>
      <c r="D1211" s="359"/>
      <c r="E1211" s="359"/>
      <c r="F1211" s="359"/>
      <c r="G1211" s="359"/>
      <c r="H1211" s="359"/>
      <c r="I1211" s="359"/>
      <c r="J1211" s="359"/>
      <c r="K1211" s="359"/>
      <c r="L1211" s="359"/>
      <c r="M1211" s="359"/>
      <c r="N1211" s="359"/>
      <c r="O1211" s="359"/>
      <c r="P1211" s="359"/>
      <c r="Q1211" s="359"/>
      <c r="R1211" s="359"/>
      <c r="S1211" s="359"/>
      <c r="T1211" s="359"/>
      <c r="U1211" s="359"/>
      <c r="V1211" s="359"/>
      <c r="W1211" s="359"/>
      <c r="X1211" s="358"/>
      <c r="Y1211" s="358"/>
      <c r="Z1211" s="358"/>
      <c r="AA1211" s="358"/>
      <c r="AB1211" s="358"/>
      <c r="AC1211" s="358"/>
      <c r="AD1211" s="358"/>
      <c r="AE1211" s="358"/>
      <c r="AF1211" s="358"/>
      <c r="AG1211" s="358"/>
      <c r="AH1211" s="358"/>
      <c r="AI1211" s="358"/>
      <c r="AJ1211" s="358"/>
      <c r="AK1211" s="358"/>
      <c r="AR1211" s="327" t="s">
        <v>1018</v>
      </c>
      <c r="AS1211" s="326" t="s">
        <v>2335</v>
      </c>
    </row>
    <row r="1212" spans="1:45" ht="15" customHeight="1">
      <c r="A1212" s="359"/>
      <c r="B1212" s="359"/>
      <c r="C1212" s="359"/>
      <c r="D1212" s="359"/>
      <c r="E1212" s="359"/>
      <c r="F1212" s="359"/>
      <c r="G1212" s="359"/>
      <c r="H1212" s="359"/>
      <c r="I1212" s="359"/>
      <c r="J1212" s="359"/>
      <c r="K1212" s="359"/>
      <c r="L1212" s="359"/>
      <c r="M1212" s="359"/>
      <c r="N1212" s="359"/>
      <c r="O1212" s="359"/>
      <c r="P1212" s="359"/>
      <c r="Q1212" s="359"/>
      <c r="R1212" s="359"/>
      <c r="S1212" s="359"/>
      <c r="T1212" s="359"/>
      <c r="U1212" s="359"/>
      <c r="V1212" s="359"/>
      <c r="W1212" s="359"/>
      <c r="X1212" s="358"/>
      <c r="Y1212" s="358"/>
      <c r="Z1212" s="358"/>
      <c r="AA1212" s="358"/>
      <c r="AB1212" s="358"/>
      <c r="AC1212" s="358"/>
      <c r="AD1212" s="358"/>
      <c r="AE1212" s="358"/>
      <c r="AF1212" s="358"/>
      <c r="AG1212" s="358"/>
      <c r="AH1212" s="358"/>
      <c r="AI1212" s="358"/>
      <c r="AJ1212" s="358"/>
      <c r="AK1212" s="358"/>
      <c r="AR1212" s="327" t="s">
        <v>216</v>
      </c>
      <c r="AS1212" s="326" t="s">
        <v>1733</v>
      </c>
    </row>
    <row r="1213" spans="1:45" ht="15" customHeight="1">
      <c r="A1213" s="359"/>
      <c r="B1213" s="359"/>
      <c r="C1213" s="359"/>
      <c r="D1213" s="359"/>
      <c r="E1213" s="359"/>
      <c r="F1213" s="359"/>
      <c r="G1213" s="359"/>
      <c r="H1213" s="359"/>
      <c r="I1213" s="359"/>
      <c r="J1213" s="359"/>
      <c r="K1213" s="359"/>
      <c r="L1213" s="359"/>
      <c r="M1213" s="359"/>
      <c r="N1213" s="359"/>
      <c r="O1213" s="359"/>
      <c r="P1213" s="359"/>
      <c r="Q1213" s="359"/>
      <c r="R1213" s="359"/>
      <c r="S1213" s="359"/>
      <c r="T1213" s="359"/>
      <c r="U1213" s="359"/>
      <c r="V1213" s="359"/>
      <c r="W1213" s="359"/>
      <c r="X1213" s="358"/>
      <c r="Y1213" s="358"/>
      <c r="Z1213" s="358"/>
      <c r="AA1213" s="358"/>
      <c r="AB1213" s="358"/>
      <c r="AC1213" s="358"/>
      <c r="AD1213" s="358"/>
      <c r="AE1213" s="358"/>
      <c r="AF1213" s="358"/>
      <c r="AG1213" s="358"/>
      <c r="AH1213" s="358"/>
      <c r="AI1213" s="358"/>
      <c r="AJ1213" s="358"/>
      <c r="AK1213" s="358"/>
      <c r="AR1213" s="327" t="s">
        <v>217</v>
      </c>
      <c r="AS1213" s="326" t="s">
        <v>1733</v>
      </c>
    </row>
    <row r="1214" spans="1:45" ht="15" customHeight="1">
      <c r="A1214" s="359"/>
      <c r="B1214" s="359"/>
      <c r="C1214" s="359"/>
      <c r="D1214" s="359"/>
      <c r="E1214" s="359"/>
      <c r="F1214" s="359"/>
      <c r="G1214" s="359"/>
      <c r="H1214" s="359"/>
      <c r="I1214" s="359"/>
      <c r="J1214" s="359"/>
      <c r="K1214" s="359"/>
      <c r="L1214" s="359"/>
      <c r="M1214" s="359"/>
      <c r="N1214" s="359"/>
      <c r="O1214" s="359"/>
      <c r="P1214" s="359"/>
      <c r="Q1214" s="359"/>
      <c r="R1214" s="359"/>
      <c r="S1214" s="359"/>
      <c r="T1214" s="359"/>
      <c r="U1214" s="359"/>
      <c r="V1214" s="359"/>
      <c r="W1214" s="359"/>
      <c r="X1214" s="358"/>
      <c r="Y1214" s="358"/>
      <c r="Z1214" s="358"/>
      <c r="AA1214" s="358"/>
      <c r="AB1214" s="358"/>
      <c r="AC1214" s="358"/>
      <c r="AD1214" s="358"/>
      <c r="AE1214" s="358"/>
      <c r="AF1214" s="358"/>
      <c r="AG1214" s="358"/>
      <c r="AH1214" s="358"/>
      <c r="AI1214" s="358"/>
      <c r="AJ1214" s="358"/>
      <c r="AK1214" s="358"/>
      <c r="AR1214" s="327" t="s">
        <v>218</v>
      </c>
      <c r="AS1214" s="326" t="s">
        <v>1733</v>
      </c>
    </row>
    <row r="1215" spans="1:45" ht="15" customHeight="1">
      <c r="A1215" s="359"/>
      <c r="B1215" s="359"/>
      <c r="C1215" s="359"/>
      <c r="D1215" s="359"/>
      <c r="E1215" s="359"/>
      <c r="F1215" s="359"/>
      <c r="G1215" s="359"/>
      <c r="H1215" s="359"/>
      <c r="I1215" s="359"/>
      <c r="J1215" s="359"/>
      <c r="K1215" s="359"/>
      <c r="L1215" s="359"/>
      <c r="M1215" s="359"/>
      <c r="N1215" s="359"/>
      <c r="O1215" s="359"/>
      <c r="P1215" s="359"/>
      <c r="Q1215" s="359"/>
      <c r="R1215" s="359"/>
      <c r="S1215" s="359"/>
      <c r="T1215" s="359"/>
      <c r="U1215" s="359"/>
      <c r="V1215" s="359"/>
      <c r="W1215" s="359"/>
      <c r="X1215" s="358"/>
      <c r="Y1215" s="358"/>
      <c r="Z1215" s="358"/>
      <c r="AA1215" s="358"/>
      <c r="AB1215" s="358"/>
      <c r="AC1215" s="358"/>
      <c r="AD1215" s="358"/>
      <c r="AE1215" s="358"/>
      <c r="AF1215" s="358"/>
      <c r="AG1215" s="358"/>
      <c r="AH1215" s="358"/>
      <c r="AI1215" s="358"/>
      <c r="AJ1215" s="358"/>
      <c r="AK1215" s="358"/>
      <c r="AR1215" s="327" t="s">
        <v>219</v>
      </c>
      <c r="AS1215" s="326" t="s">
        <v>1733</v>
      </c>
    </row>
    <row r="1216" spans="1:45" ht="15" customHeight="1">
      <c r="A1216" s="359"/>
      <c r="B1216" s="359"/>
      <c r="C1216" s="359"/>
      <c r="D1216" s="359"/>
      <c r="E1216" s="359"/>
      <c r="F1216" s="359"/>
      <c r="G1216" s="359"/>
      <c r="H1216" s="359"/>
      <c r="I1216" s="359"/>
      <c r="J1216" s="359"/>
      <c r="K1216" s="359"/>
      <c r="L1216" s="359"/>
      <c r="M1216" s="359"/>
      <c r="N1216" s="359"/>
      <c r="O1216" s="359"/>
      <c r="P1216" s="359"/>
      <c r="Q1216" s="359"/>
      <c r="R1216" s="359"/>
      <c r="S1216" s="359"/>
      <c r="T1216" s="359"/>
      <c r="U1216" s="359"/>
      <c r="V1216" s="359"/>
      <c r="W1216" s="359"/>
      <c r="X1216" s="358"/>
      <c r="Y1216" s="358"/>
      <c r="Z1216" s="358"/>
      <c r="AA1216" s="358"/>
      <c r="AB1216" s="358"/>
      <c r="AC1216" s="358"/>
      <c r="AD1216" s="358"/>
      <c r="AE1216" s="358"/>
      <c r="AF1216" s="358"/>
      <c r="AG1216" s="358"/>
      <c r="AH1216" s="358"/>
      <c r="AI1216" s="358"/>
      <c r="AJ1216" s="358"/>
      <c r="AK1216" s="358"/>
      <c r="AR1216" s="327" t="s">
        <v>220</v>
      </c>
      <c r="AS1216" s="326" t="s">
        <v>1733</v>
      </c>
    </row>
    <row r="1217" spans="1:45" ht="15" customHeight="1">
      <c r="A1217" s="359"/>
      <c r="B1217" s="359"/>
      <c r="C1217" s="359"/>
      <c r="D1217" s="359"/>
      <c r="E1217" s="359"/>
      <c r="F1217" s="359"/>
      <c r="G1217" s="359"/>
      <c r="H1217" s="359"/>
      <c r="I1217" s="359"/>
      <c r="J1217" s="359"/>
      <c r="K1217" s="359"/>
      <c r="L1217" s="359"/>
      <c r="M1217" s="359"/>
      <c r="N1217" s="359"/>
      <c r="O1217" s="359"/>
      <c r="P1217" s="359"/>
      <c r="Q1217" s="359"/>
      <c r="R1217" s="359"/>
      <c r="S1217" s="359"/>
      <c r="T1217" s="359"/>
      <c r="U1217" s="359"/>
      <c r="V1217" s="359"/>
      <c r="W1217" s="359"/>
      <c r="X1217" s="358"/>
      <c r="Y1217" s="358"/>
      <c r="Z1217" s="358"/>
      <c r="AA1217" s="358"/>
      <c r="AB1217" s="358"/>
      <c r="AC1217" s="358"/>
      <c r="AD1217" s="358"/>
      <c r="AE1217" s="358"/>
      <c r="AF1217" s="358"/>
      <c r="AG1217" s="358"/>
      <c r="AH1217" s="358"/>
      <c r="AI1217" s="358"/>
      <c r="AJ1217" s="358"/>
      <c r="AK1217" s="358"/>
      <c r="AR1217" s="327" t="s">
        <v>221</v>
      </c>
      <c r="AS1217" s="326" t="s">
        <v>1733</v>
      </c>
    </row>
    <row r="1218" spans="1:45" ht="15" customHeight="1">
      <c r="A1218" s="359"/>
      <c r="B1218" s="359"/>
      <c r="C1218" s="359"/>
      <c r="D1218" s="359"/>
      <c r="E1218" s="359"/>
      <c r="F1218" s="359"/>
      <c r="G1218" s="359"/>
      <c r="H1218" s="359"/>
      <c r="I1218" s="359"/>
      <c r="J1218" s="359"/>
      <c r="K1218" s="359"/>
      <c r="L1218" s="359"/>
      <c r="M1218" s="359"/>
      <c r="N1218" s="359"/>
      <c r="O1218" s="359"/>
      <c r="P1218" s="359"/>
      <c r="Q1218" s="359"/>
      <c r="R1218" s="359"/>
      <c r="S1218" s="359"/>
      <c r="T1218" s="359"/>
      <c r="U1218" s="359"/>
      <c r="V1218" s="359"/>
      <c r="W1218" s="359"/>
      <c r="X1218" s="358"/>
      <c r="Y1218" s="358"/>
      <c r="Z1218" s="358"/>
      <c r="AA1218" s="358"/>
      <c r="AB1218" s="358"/>
      <c r="AC1218" s="358"/>
      <c r="AD1218" s="358"/>
      <c r="AE1218" s="358"/>
      <c r="AF1218" s="358"/>
      <c r="AG1218" s="358"/>
      <c r="AH1218" s="358"/>
      <c r="AI1218" s="358"/>
      <c r="AJ1218" s="358"/>
      <c r="AK1218" s="358"/>
      <c r="AR1218" s="327" t="s">
        <v>222</v>
      </c>
      <c r="AS1218" s="326" t="s">
        <v>1733</v>
      </c>
    </row>
    <row r="1219" spans="1:45" ht="15" customHeight="1">
      <c r="A1219" s="359"/>
      <c r="B1219" s="359"/>
      <c r="C1219" s="359"/>
      <c r="D1219" s="359"/>
      <c r="E1219" s="359"/>
      <c r="F1219" s="359"/>
      <c r="G1219" s="359"/>
      <c r="H1219" s="359"/>
      <c r="I1219" s="359"/>
      <c r="J1219" s="359"/>
      <c r="K1219" s="359"/>
      <c r="L1219" s="359"/>
      <c r="M1219" s="359"/>
      <c r="N1219" s="359"/>
      <c r="O1219" s="359"/>
      <c r="P1219" s="359"/>
      <c r="Q1219" s="359"/>
      <c r="R1219" s="359"/>
      <c r="S1219" s="359"/>
      <c r="T1219" s="359"/>
      <c r="U1219" s="359"/>
      <c r="V1219" s="359"/>
      <c r="W1219" s="359"/>
      <c r="X1219" s="358"/>
      <c r="Y1219" s="358"/>
      <c r="Z1219" s="358"/>
      <c r="AA1219" s="358"/>
      <c r="AB1219" s="358"/>
      <c r="AC1219" s="358"/>
      <c r="AD1219" s="358"/>
      <c r="AE1219" s="358"/>
      <c r="AF1219" s="358"/>
      <c r="AG1219" s="358"/>
      <c r="AH1219" s="358"/>
      <c r="AI1219" s="358"/>
      <c r="AJ1219" s="358"/>
      <c r="AK1219" s="358"/>
      <c r="AR1219" s="327" t="s">
        <v>223</v>
      </c>
      <c r="AS1219" s="326" t="s">
        <v>1733</v>
      </c>
    </row>
    <row r="1220" spans="1:45" ht="15" customHeight="1">
      <c r="A1220" s="359"/>
      <c r="B1220" s="359"/>
      <c r="C1220" s="359"/>
      <c r="D1220" s="359"/>
      <c r="E1220" s="359"/>
      <c r="F1220" s="359"/>
      <c r="G1220" s="359"/>
      <c r="H1220" s="359"/>
      <c r="I1220" s="359"/>
      <c r="J1220" s="359"/>
      <c r="K1220" s="359"/>
      <c r="L1220" s="359"/>
      <c r="M1220" s="359"/>
      <c r="N1220" s="359"/>
      <c r="O1220" s="359"/>
      <c r="P1220" s="359"/>
      <c r="Q1220" s="359"/>
      <c r="R1220" s="359"/>
      <c r="S1220" s="359"/>
      <c r="T1220" s="359"/>
      <c r="U1220" s="359"/>
      <c r="V1220" s="359"/>
      <c r="W1220" s="359"/>
      <c r="X1220" s="358"/>
      <c r="Y1220" s="358"/>
      <c r="Z1220" s="358"/>
      <c r="AA1220" s="358"/>
      <c r="AB1220" s="358"/>
      <c r="AC1220" s="358"/>
      <c r="AD1220" s="358"/>
      <c r="AE1220" s="358"/>
      <c r="AF1220" s="358"/>
      <c r="AG1220" s="358"/>
      <c r="AH1220" s="358"/>
      <c r="AI1220" s="358"/>
      <c r="AJ1220" s="358"/>
      <c r="AK1220" s="358"/>
      <c r="AR1220" s="327" t="s">
        <v>224</v>
      </c>
      <c r="AS1220" s="326" t="s">
        <v>1733</v>
      </c>
    </row>
    <row r="1221" spans="1:45" ht="15" customHeight="1">
      <c r="A1221" s="359"/>
      <c r="B1221" s="359"/>
      <c r="C1221" s="359"/>
      <c r="D1221" s="359"/>
      <c r="E1221" s="359"/>
      <c r="F1221" s="359"/>
      <c r="G1221" s="359"/>
      <c r="H1221" s="359"/>
      <c r="I1221" s="359"/>
      <c r="J1221" s="359"/>
      <c r="K1221" s="359"/>
      <c r="L1221" s="359"/>
      <c r="M1221" s="359"/>
      <c r="N1221" s="359"/>
      <c r="O1221" s="359"/>
      <c r="P1221" s="359"/>
      <c r="Q1221" s="359"/>
      <c r="R1221" s="359"/>
      <c r="S1221" s="359"/>
      <c r="T1221" s="359"/>
      <c r="U1221" s="359"/>
      <c r="V1221" s="359"/>
      <c r="W1221" s="359"/>
      <c r="X1221" s="358"/>
      <c r="Y1221" s="358"/>
      <c r="Z1221" s="358"/>
      <c r="AA1221" s="358"/>
      <c r="AB1221" s="358"/>
      <c r="AC1221" s="358"/>
      <c r="AD1221" s="358"/>
      <c r="AE1221" s="358"/>
      <c r="AF1221" s="358"/>
      <c r="AG1221" s="358"/>
      <c r="AH1221" s="358"/>
      <c r="AI1221" s="358"/>
      <c r="AJ1221" s="358"/>
      <c r="AK1221" s="358"/>
      <c r="AR1221" s="327" t="s">
        <v>225</v>
      </c>
      <c r="AS1221" s="326" t="s">
        <v>1733</v>
      </c>
    </row>
    <row r="1222" spans="1:45" ht="15" customHeight="1">
      <c r="A1222" s="359"/>
      <c r="B1222" s="359"/>
      <c r="C1222" s="359"/>
      <c r="D1222" s="359"/>
      <c r="E1222" s="359"/>
      <c r="F1222" s="359"/>
      <c r="G1222" s="359"/>
      <c r="H1222" s="359"/>
      <c r="I1222" s="359"/>
      <c r="J1222" s="359"/>
      <c r="K1222" s="359"/>
      <c r="L1222" s="359"/>
      <c r="M1222" s="359"/>
      <c r="N1222" s="359"/>
      <c r="O1222" s="359"/>
      <c r="P1222" s="359"/>
      <c r="Q1222" s="359"/>
      <c r="R1222" s="359"/>
      <c r="S1222" s="359"/>
      <c r="T1222" s="359"/>
      <c r="U1222" s="359"/>
      <c r="V1222" s="359"/>
      <c r="W1222" s="359"/>
      <c r="X1222" s="358"/>
      <c r="Y1222" s="358"/>
      <c r="Z1222" s="358"/>
      <c r="AA1222" s="358"/>
      <c r="AB1222" s="358"/>
      <c r="AC1222" s="358"/>
      <c r="AD1222" s="358"/>
      <c r="AE1222" s="358"/>
      <c r="AF1222" s="358"/>
      <c r="AG1222" s="358"/>
      <c r="AH1222" s="358"/>
      <c r="AI1222" s="358"/>
      <c r="AJ1222" s="358"/>
      <c r="AK1222" s="358"/>
      <c r="AR1222" s="327" t="s">
        <v>226</v>
      </c>
      <c r="AS1222" s="326" t="s">
        <v>1733</v>
      </c>
    </row>
    <row r="1223" spans="1:45" ht="15" customHeight="1">
      <c r="A1223" s="359"/>
      <c r="B1223" s="359"/>
      <c r="C1223" s="359"/>
      <c r="D1223" s="359"/>
      <c r="E1223" s="359"/>
      <c r="F1223" s="359"/>
      <c r="G1223" s="359"/>
      <c r="H1223" s="359"/>
      <c r="I1223" s="359"/>
      <c r="J1223" s="359"/>
      <c r="K1223" s="359"/>
      <c r="L1223" s="359"/>
      <c r="M1223" s="359"/>
      <c r="N1223" s="359"/>
      <c r="O1223" s="359"/>
      <c r="P1223" s="359"/>
      <c r="Q1223" s="359"/>
      <c r="R1223" s="359"/>
      <c r="S1223" s="359"/>
      <c r="T1223" s="359"/>
      <c r="U1223" s="359"/>
      <c r="V1223" s="359"/>
      <c r="W1223" s="359"/>
      <c r="X1223" s="358"/>
      <c r="Y1223" s="358"/>
      <c r="Z1223" s="358"/>
      <c r="AA1223" s="358"/>
      <c r="AB1223" s="358"/>
      <c r="AC1223" s="358"/>
      <c r="AD1223" s="358"/>
      <c r="AE1223" s="358"/>
      <c r="AF1223" s="358"/>
      <c r="AG1223" s="358"/>
      <c r="AH1223" s="358"/>
      <c r="AI1223" s="358"/>
      <c r="AJ1223" s="358"/>
      <c r="AK1223" s="358"/>
      <c r="AR1223" s="327" t="s">
        <v>1019</v>
      </c>
      <c r="AS1223" s="326" t="s">
        <v>2335</v>
      </c>
    </row>
    <row r="1224" spans="1:45" ht="15" customHeight="1">
      <c r="A1224" s="359"/>
      <c r="B1224" s="359"/>
      <c r="C1224" s="359"/>
      <c r="D1224" s="359"/>
      <c r="E1224" s="359"/>
      <c r="F1224" s="359"/>
      <c r="G1224" s="359"/>
      <c r="H1224" s="359"/>
      <c r="I1224" s="359"/>
      <c r="J1224" s="359"/>
      <c r="K1224" s="359"/>
      <c r="L1224" s="359"/>
      <c r="M1224" s="359"/>
      <c r="N1224" s="359"/>
      <c r="O1224" s="359"/>
      <c r="P1224" s="359"/>
      <c r="Q1224" s="359"/>
      <c r="R1224" s="359"/>
      <c r="S1224" s="359"/>
      <c r="T1224" s="359"/>
      <c r="U1224" s="359"/>
      <c r="V1224" s="359"/>
      <c r="W1224" s="359"/>
      <c r="X1224" s="358"/>
      <c r="Y1224" s="358"/>
      <c r="Z1224" s="358"/>
      <c r="AA1224" s="358"/>
      <c r="AB1224" s="358"/>
      <c r="AC1224" s="358"/>
      <c r="AD1224" s="358"/>
      <c r="AE1224" s="358"/>
      <c r="AF1224" s="358"/>
      <c r="AG1224" s="358"/>
      <c r="AH1224" s="358"/>
      <c r="AI1224" s="358"/>
      <c r="AJ1224" s="358"/>
      <c r="AK1224" s="358"/>
      <c r="AR1224" s="327" t="s">
        <v>227</v>
      </c>
      <c r="AS1224" s="326" t="s">
        <v>1733</v>
      </c>
    </row>
    <row r="1225" spans="1:45" ht="15" customHeight="1">
      <c r="A1225" s="359"/>
      <c r="B1225" s="359"/>
      <c r="C1225" s="359"/>
      <c r="D1225" s="359"/>
      <c r="E1225" s="359"/>
      <c r="F1225" s="359"/>
      <c r="G1225" s="359"/>
      <c r="H1225" s="359"/>
      <c r="I1225" s="359"/>
      <c r="J1225" s="359"/>
      <c r="K1225" s="359"/>
      <c r="L1225" s="359"/>
      <c r="M1225" s="359"/>
      <c r="N1225" s="359"/>
      <c r="O1225" s="359"/>
      <c r="P1225" s="359"/>
      <c r="Q1225" s="359"/>
      <c r="R1225" s="359"/>
      <c r="S1225" s="359"/>
      <c r="T1225" s="359"/>
      <c r="U1225" s="359"/>
      <c r="V1225" s="359"/>
      <c r="W1225" s="359"/>
      <c r="X1225" s="358"/>
      <c r="Y1225" s="358"/>
      <c r="Z1225" s="358"/>
      <c r="AA1225" s="358"/>
      <c r="AB1225" s="358"/>
      <c r="AC1225" s="358"/>
      <c r="AD1225" s="358"/>
      <c r="AE1225" s="358"/>
      <c r="AF1225" s="358"/>
      <c r="AG1225" s="358"/>
      <c r="AH1225" s="358"/>
      <c r="AI1225" s="358"/>
      <c r="AJ1225" s="358"/>
      <c r="AK1225" s="358"/>
      <c r="AR1225" s="327" t="s">
        <v>228</v>
      </c>
      <c r="AS1225" s="326" t="s">
        <v>1733</v>
      </c>
    </row>
    <row r="1226" spans="1:45" ht="15" customHeight="1">
      <c r="A1226" s="359"/>
      <c r="B1226" s="359"/>
      <c r="C1226" s="359"/>
      <c r="D1226" s="359"/>
      <c r="E1226" s="359"/>
      <c r="F1226" s="359"/>
      <c r="G1226" s="359"/>
      <c r="H1226" s="359"/>
      <c r="I1226" s="359"/>
      <c r="J1226" s="359"/>
      <c r="K1226" s="359"/>
      <c r="L1226" s="359"/>
      <c r="M1226" s="359"/>
      <c r="N1226" s="359"/>
      <c r="O1226" s="359"/>
      <c r="P1226" s="359"/>
      <c r="Q1226" s="359"/>
      <c r="R1226" s="359"/>
      <c r="S1226" s="359"/>
      <c r="T1226" s="359"/>
      <c r="U1226" s="359"/>
      <c r="V1226" s="359"/>
      <c r="W1226" s="359"/>
      <c r="X1226" s="358"/>
      <c r="Y1226" s="358"/>
      <c r="Z1226" s="358"/>
      <c r="AA1226" s="358"/>
      <c r="AB1226" s="358"/>
      <c r="AC1226" s="358"/>
      <c r="AD1226" s="358"/>
      <c r="AE1226" s="358"/>
      <c r="AF1226" s="358"/>
      <c r="AG1226" s="358"/>
      <c r="AH1226" s="358"/>
      <c r="AI1226" s="358"/>
      <c r="AJ1226" s="358"/>
      <c r="AK1226" s="358"/>
      <c r="AR1226" s="327" t="s">
        <v>229</v>
      </c>
      <c r="AS1226" s="326" t="s">
        <v>1733</v>
      </c>
    </row>
    <row r="1227" spans="1:45" ht="15" customHeight="1">
      <c r="A1227" s="359"/>
      <c r="B1227" s="359"/>
      <c r="C1227" s="359"/>
      <c r="D1227" s="359"/>
      <c r="E1227" s="359"/>
      <c r="F1227" s="359"/>
      <c r="G1227" s="359"/>
      <c r="H1227" s="359"/>
      <c r="I1227" s="359"/>
      <c r="J1227" s="359"/>
      <c r="K1227" s="359"/>
      <c r="L1227" s="359"/>
      <c r="M1227" s="359"/>
      <c r="N1227" s="359"/>
      <c r="O1227" s="359"/>
      <c r="P1227" s="359"/>
      <c r="Q1227" s="359"/>
      <c r="R1227" s="359"/>
      <c r="S1227" s="359"/>
      <c r="T1227" s="359"/>
      <c r="U1227" s="359"/>
      <c r="V1227" s="359"/>
      <c r="W1227" s="359"/>
      <c r="X1227" s="358"/>
      <c r="Y1227" s="358"/>
      <c r="Z1227" s="358"/>
      <c r="AA1227" s="358"/>
      <c r="AB1227" s="358"/>
      <c r="AC1227" s="358"/>
      <c r="AD1227" s="358"/>
      <c r="AE1227" s="358"/>
      <c r="AF1227" s="358"/>
      <c r="AG1227" s="358"/>
      <c r="AH1227" s="358"/>
      <c r="AI1227" s="358"/>
      <c r="AJ1227" s="358"/>
      <c r="AK1227" s="358"/>
      <c r="AR1227" s="327" t="s">
        <v>230</v>
      </c>
      <c r="AS1227" s="326" t="s">
        <v>1733</v>
      </c>
    </row>
    <row r="1228" spans="1:45" ht="15" customHeight="1">
      <c r="A1228" s="359"/>
      <c r="B1228" s="359"/>
      <c r="C1228" s="359"/>
      <c r="D1228" s="359"/>
      <c r="E1228" s="359"/>
      <c r="F1228" s="359"/>
      <c r="G1228" s="359"/>
      <c r="H1228" s="359"/>
      <c r="I1228" s="359"/>
      <c r="J1228" s="359"/>
      <c r="K1228" s="359"/>
      <c r="L1228" s="359"/>
      <c r="M1228" s="359"/>
      <c r="N1228" s="359"/>
      <c r="O1228" s="359"/>
      <c r="P1228" s="359"/>
      <c r="Q1228" s="359"/>
      <c r="R1228" s="359"/>
      <c r="S1228" s="359"/>
      <c r="T1228" s="359"/>
      <c r="U1228" s="359"/>
      <c r="V1228" s="359"/>
      <c r="W1228" s="359"/>
      <c r="X1228" s="358"/>
      <c r="Y1228" s="358"/>
      <c r="Z1228" s="358"/>
      <c r="AA1228" s="358"/>
      <c r="AB1228" s="358"/>
      <c r="AC1228" s="358"/>
      <c r="AD1228" s="358"/>
      <c r="AE1228" s="358"/>
      <c r="AF1228" s="358"/>
      <c r="AG1228" s="358"/>
      <c r="AH1228" s="358"/>
      <c r="AI1228" s="358"/>
      <c r="AJ1228" s="358"/>
      <c r="AK1228" s="358"/>
      <c r="AR1228" s="327" t="s">
        <v>231</v>
      </c>
      <c r="AS1228" s="326" t="s">
        <v>1733</v>
      </c>
    </row>
    <row r="1229" spans="1:45" ht="15" customHeight="1">
      <c r="A1229" s="359"/>
      <c r="B1229" s="359"/>
      <c r="C1229" s="359"/>
      <c r="D1229" s="359"/>
      <c r="E1229" s="359"/>
      <c r="F1229" s="359"/>
      <c r="G1229" s="359"/>
      <c r="H1229" s="359"/>
      <c r="I1229" s="359"/>
      <c r="J1229" s="359"/>
      <c r="K1229" s="359"/>
      <c r="L1229" s="359"/>
      <c r="M1229" s="359"/>
      <c r="N1229" s="359"/>
      <c r="O1229" s="359"/>
      <c r="P1229" s="359"/>
      <c r="Q1229" s="359"/>
      <c r="R1229" s="359"/>
      <c r="S1229" s="359"/>
      <c r="T1229" s="359"/>
      <c r="U1229" s="359"/>
      <c r="V1229" s="359"/>
      <c r="W1229" s="359"/>
      <c r="X1229" s="358"/>
      <c r="Y1229" s="358"/>
      <c r="Z1229" s="358"/>
      <c r="AA1229" s="358"/>
      <c r="AB1229" s="358"/>
      <c r="AC1229" s="358"/>
      <c r="AD1229" s="358"/>
      <c r="AE1229" s="358"/>
      <c r="AF1229" s="358"/>
      <c r="AG1229" s="358"/>
      <c r="AH1229" s="358"/>
      <c r="AI1229" s="358"/>
      <c r="AJ1229" s="358"/>
      <c r="AK1229" s="358"/>
      <c r="AR1229" s="327" t="s">
        <v>232</v>
      </c>
      <c r="AS1229" s="326" t="s">
        <v>1733</v>
      </c>
    </row>
    <row r="1230" spans="1:45" ht="15" customHeight="1">
      <c r="A1230" s="359"/>
      <c r="B1230" s="359"/>
      <c r="C1230" s="359"/>
      <c r="D1230" s="359"/>
      <c r="E1230" s="359"/>
      <c r="F1230" s="359"/>
      <c r="G1230" s="359"/>
      <c r="H1230" s="359"/>
      <c r="I1230" s="359"/>
      <c r="J1230" s="359"/>
      <c r="K1230" s="359"/>
      <c r="L1230" s="359"/>
      <c r="M1230" s="359"/>
      <c r="N1230" s="359"/>
      <c r="O1230" s="359"/>
      <c r="P1230" s="359"/>
      <c r="Q1230" s="359"/>
      <c r="R1230" s="359"/>
      <c r="S1230" s="359"/>
      <c r="T1230" s="359"/>
      <c r="U1230" s="359"/>
      <c r="V1230" s="359"/>
      <c r="W1230" s="359"/>
      <c r="X1230" s="358"/>
      <c r="Y1230" s="358"/>
      <c r="Z1230" s="358"/>
      <c r="AA1230" s="358"/>
      <c r="AB1230" s="358"/>
      <c r="AC1230" s="358"/>
      <c r="AD1230" s="358"/>
      <c r="AE1230" s="358"/>
      <c r="AF1230" s="358"/>
      <c r="AG1230" s="358"/>
      <c r="AH1230" s="358"/>
      <c r="AI1230" s="358"/>
      <c r="AJ1230" s="358"/>
      <c r="AK1230" s="358"/>
      <c r="AR1230" s="327" t="s">
        <v>233</v>
      </c>
      <c r="AS1230" s="326" t="s">
        <v>1733</v>
      </c>
    </row>
    <row r="1231" spans="1:45" ht="15" customHeight="1">
      <c r="A1231" s="359"/>
      <c r="B1231" s="359"/>
      <c r="C1231" s="359"/>
      <c r="D1231" s="359"/>
      <c r="E1231" s="359"/>
      <c r="F1231" s="359"/>
      <c r="G1231" s="359"/>
      <c r="H1231" s="359"/>
      <c r="I1231" s="359"/>
      <c r="J1231" s="359"/>
      <c r="K1231" s="359"/>
      <c r="L1231" s="359"/>
      <c r="M1231" s="359"/>
      <c r="N1231" s="359"/>
      <c r="O1231" s="359"/>
      <c r="P1231" s="359"/>
      <c r="Q1231" s="359"/>
      <c r="R1231" s="359"/>
      <c r="S1231" s="359"/>
      <c r="T1231" s="359"/>
      <c r="U1231" s="359"/>
      <c r="V1231" s="359"/>
      <c r="W1231" s="359"/>
      <c r="X1231" s="358"/>
      <c r="Y1231" s="358"/>
      <c r="Z1231" s="358"/>
      <c r="AA1231" s="358"/>
      <c r="AB1231" s="358"/>
      <c r="AC1231" s="358"/>
      <c r="AD1231" s="358"/>
      <c r="AE1231" s="358"/>
      <c r="AF1231" s="358"/>
      <c r="AG1231" s="358"/>
      <c r="AH1231" s="358"/>
      <c r="AI1231" s="358"/>
      <c r="AJ1231" s="358"/>
      <c r="AK1231" s="358"/>
      <c r="AR1231" s="327" t="s">
        <v>234</v>
      </c>
      <c r="AS1231" s="326" t="s">
        <v>1733</v>
      </c>
    </row>
    <row r="1232" spans="1:45" ht="15" customHeight="1">
      <c r="A1232" s="359"/>
      <c r="B1232" s="359"/>
      <c r="C1232" s="359"/>
      <c r="D1232" s="359"/>
      <c r="E1232" s="359"/>
      <c r="F1232" s="359"/>
      <c r="G1232" s="359"/>
      <c r="H1232" s="359"/>
      <c r="I1232" s="359"/>
      <c r="J1232" s="359"/>
      <c r="K1232" s="359"/>
      <c r="L1232" s="359"/>
      <c r="M1232" s="359"/>
      <c r="N1232" s="359"/>
      <c r="O1232" s="359"/>
      <c r="P1232" s="359"/>
      <c r="Q1232" s="359"/>
      <c r="R1232" s="359"/>
      <c r="S1232" s="359"/>
      <c r="T1232" s="359"/>
      <c r="U1232" s="359"/>
      <c r="V1232" s="359"/>
      <c r="W1232" s="359"/>
      <c r="X1232" s="358"/>
      <c r="Y1232" s="358"/>
      <c r="Z1232" s="358"/>
      <c r="AA1232" s="358"/>
      <c r="AB1232" s="358"/>
      <c r="AC1232" s="358"/>
      <c r="AD1232" s="358"/>
      <c r="AE1232" s="358"/>
      <c r="AF1232" s="358"/>
      <c r="AG1232" s="358"/>
      <c r="AH1232" s="358"/>
      <c r="AI1232" s="358"/>
      <c r="AJ1232" s="358"/>
      <c r="AK1232" s="358"/>
      <c r="AR1232" s="327" t="s">
        <v>235</v>
      </c>
      <c r="AS1232" s="326" t="s">
        <v>1733</v>
      </c>
    </row>
    <row r="1233" spans="1:45" ht="15" customHeight="1">
      <c r="A1233" s="359"/>
      <c r="B1233" s="359"/>
      <c r="C1233" s="359"/>
      <c r="D1233" s="359"/>
      <c r="E1233" s="359"/>
      <c r="F1233" s="359"/>
      <c r="G1233" s="359"/>
      <c r="H1233" s="359"/>
      <c r="I1233" s="359"/>
      <c r="J1233" s="359"/>
      <c r="K1233" s="359"/>
      <c r="L1233" s="359"/>
      <c r="M1233" s="359"/>
      <c r="N1233" s="359"/>
      <c r="O1233" s="359"/>
      <c r="P1233" s="359"/>
      <c r="Q1233" s="359"/>
      <c r="R1233" s="359"/>
      <c r="S1233" s="359"/>
      <c r="T1233" s="359"/>
      <c r="U1233" s="359"/>
      <c r="V1233" s="359"/>
      <c r="W1233" s="359"/>
      <c r="X1233" s="358"/>
      <c r="Y1233" s="358"/>
      <c r="Z1233" s="358"/>
      <c r="AA1233" s="358"/>
      <c r="AB1233" s="358"/>
      <c r="AC1233" s="358"/>
      <c r="AD1233" s="358"/>
      <c r="AE1233" s="358"/>
      <c r="AF1233" s="358"/>
      <c r="AG1233" s="358"/>
      <c r="AH1233" s="358"/>
      <c r="AI1233" s="358"/>
      <c r="AJ1233" s="358"/>
      <c r="AK1233" s="358"/>
      <c r="AR1233" s="327" t="s">
        <v>236</v>
      </c>
      <c r="AS1233" s="326" t="s">
        <v>1733</v>
      </c>
    </row>
    <row r="1234" spans="1:45" ht="15" customHeight="1">
      <c r="A1234" s="359"/>
      <c r="B1234" s="359"/>
      <c r="C1234" s="359"/>
      <c r="D1234" s="359"/>
      <c r="E1234" s="359"/>
      <c r="F1234" s="359"/>
      <c r="G1234" s="359"/>
      <c r="H1234" s="359"/>
      <c r="I1234" s="359"/>
      <c r="J1234" s="359"/>
      <c r="K1234" s="359"/>
      <c r="L1234" s="359"/>
      <c r="M1234" s="359"/>
      <c r="N1234" s="359"/>
      <c r="O1234" s="359"/>
      <c r="P1234" s="359"/>
      <c r="Q1234" s="359"/>
      <c r="R1234" s="359"/>
      <c r="S1234" s="359"/>
      <c r="T1234" s="359"/>
      <c r="U1234" s="359"/>
      <c r="V1234" s="359"/>
      <c r="W1234" s="359"/>
      <c r="X1234" s="358"/>
      <c r="Y1234" s="358"/>
      <c r="Z1234" s="358"/>
      <c r="AA1234" s="358"/>
      <c r="AB1234" s="358"/>
      <c r="AC1234" s="358"/>
      <c r="AD1234" s="358"/>
      <c r="AE1234" s="358"/>
      <c r="AF1234" s="358"/>
      <c r="AG1234" s="358"/>
      <c r="AH1234" s="358"/>
      <c r="AI1234" s="358"/>
      <c r="AJ1234" s="358"/>
      <c r="AK1234" s="358"/>
      <c r="AR1234" s="327" t="s">
        <v>237</v>
      </c>
      <c r="AS1234" s="326" t="s">
        <v>1733</v>
      </c>
    </row>
    <row r="1235" spans="1:45" ht="15" customHeight="1">
      <c r="A1235" s="359"/>
      <c r="B1235" s="359"/>
      <c r="C1235" s="359"/>
      <c r="D1235" s="359"/>
      <c r="E1235" s="359"/>
      <c r="F1235" s="359"/>
      <c r="G1235" s="359"/>
      <c r="H1235" s="359"/>
      <c r="I1235" s="359"/>
      <c r="J1235" s="359"/>
      <c r="K1235" s="359"/>
      <c r="L1235" s="359"/>
      <c r="M1235" s="359"/>
      <c r="N1235" s="359"/>
      <c r="O1235" s="359"/>
      <c r="P1235" s="359"/>
      <c r="Q1235" s="359"/>
      <c r="R1235" s="359"/>
      <c r="S1235" s="359"/>
      <c r="T1235" s="359"/>
      <c r="U1235" s="359"/>
      <c r="V1235" s="359"/>
      <c r="W1235" s="359"/>
      <c r="X1235" s="358"/>
      <c r="Y1235" s="358"/>
      <c r="Z1235" s="358"/>
      <c r="AA1235" s="358"/>
      <c r="AB1235" s="358"/>
      <c r="AC1235" s="358"/>
      <c r="AD1235" s="358"/>
      <c r="AE1235" s="358"/>
      <c r="AF1235" s="358"/>
      <c r="AG1235" s="358"/>
      <c r="AH1235" s="358"/>
      <c r="AI1235" s="358"/>
      <c r="AJ1235" s="358"/>
      <c r="AK1235" s="358"/>
      <c r="AR1235" s="327" t="s">
        <v>238</v>
      </c>
      <c r="AS1235" s="326" t="s">
        <v>1733</v>
      </c>
    </row>
    <row r="1236" spans="1:45" ht="15" customHeight="1">
      <c r="A1236" s="359"/>
      <c r="B1236" s="359"/>
      <c r="C1236" s="359"/>
      <c r="D1236" s="359"/>
      <c r="E1236" s="359"/>
      <c r="F1236" s="359"/>
      <c r="G1236" s="359"/>
      <c r="H1236" s="359"/>
      <c r="I1236" s="359"/>
      <c r="J1236" s="359"/>
      <c r="K1236" s="359"/>
      <c r="L1236" s="359"/>
      <c r="M1236" s="359"/>
      <c r="N1236" s="359"/>
      <c r="O1236" s="359"/>
      <c r="P1236" s="359"/>
      <c r="Q1236" s="359"/>
      <c r="R1236" s="359"/>
      <c r="S1236" s="359"/>
      <c r="T1236" s="359"/>
      <c r="U1236" s="359"/>
      <c r="V1236" s="359"/>
      <c r="W1236" s="359"/>
      <c r="X1236" s="358"/>
      <c r="Y1236" s="358"/>
      <c r="Z1236" s="358"/>
      <c r="AA1236" s="358"/>
      <c r="AB1236" s="358"/>
      <c r="AC1236" s="358"/>
      <c r="AD1236" s="358"/>
      <c r="AE1236" s="358"/>
      <c r="AF1236" s="358"/>
      <c r="AG1236" s="358"/>
      <c r="AH1236" s="358"/>
      <c r="AI1236" s="358"/>
      <c r="AJ1236" s="358"/>
      <c r="AK1236" s="358"/>
      <c r="AR1236" s="327" t="s">
        <v>239</v>
      </c>
      <c r="AS1236" s="326" t="s">
        <v>1733</v>
      </c>
    </row>
    <row r="1237" spans="1:45" ht="15" customHeight="1">
      <c r="A1237" s="359"/>
      <c r="B1237" s="359"/>
      <c r="C1237" s="359"/>
      <c r="D1237" s="359"/>
      <c r="E1237" s="359"/>
      <c r="F1237" s="359"/>
      <c r="G1237" s="359"/>
      <c r="H1237" s="359"/>
      <c r="I1237" s="359"/>
      <c r="J1237" s="359"/>
      <c r="K1237" s="359"/>
      <c r="L1237" s="359"/>
      <c r="M1237" s="359"/>
      <c r="N1237" s="359"/>
      <c r="O1237" s="359"/>
      <c r="P1237" s="359"/>
      <c r="Q1237" s="359"/>
      <c r="R1237" s="359"/>
      <c r="S1237" s="359"/>
      <c r="T1237" s="359"/>
      <c r="U1237" s="359"/>
      <c r="V1237" s="359"/>
      <c r="W1237" s="359"/>
      <c r="X1237" s="358"/>
      <c r="Y1237" s="358"/>
      <c r="Z1237" s="358"/>
      <c r="AA1237" s="358"/>
      <c r="AB1237" s="358"/>
      <c r="AC1237" s="358"/>
      <c r="AD1237" s="358"/>
      <c r="AE1237" s="358"/>
      <c r="AF1237" s="358"/>
      <c r="AG1237" s="358"/>
      <c r="AH1237" s="358"/>
      <c r="AI1237" s="358"/>
      <c r="AJ1237" s="358"/>
      <c r="AK1237" s="358"/>
      <c r="AR1237" s="327" t="s">
        <v>240</v>
      </c>
      <c r="AS1237" s="326" t="s">
        <v>1733</v>
      </c>
    </row>
    <row r="1238" spans="1:45" ht="15" customHeight="1">
      <c r="A1238" s="359"/>
      <c r="B1238" s="359"/>
      <c r="C1238" s="359"/>
      <c r="D1238" s="359"/>
      <c r="E1238" s="359"/>
      <c r="F1238" s="359"/>
      <c r="G1238" s="359"/>
      <c r="H1238" s="359"/>
      <c r="I1238" s="359"/>
      <c r="J1238" s="359"/>
      <c r="K1238" s="359"/>
      <c r="L1238" s="359"/>
      <c r="M1238" s="359"/>
      <c r="N1238" s="359"/>
      <c r="O1238" s="359"/>
      <c r="P1238" s="359"/>
      <c r="Q1238" s="359"/>
      <c r="R1238" s="359"/>
      <c r="S1238" s="359"/>
      <c r="T1238" s="359"/>
      <c r="U1238" s="359"/>
      <c r="V1238" s="359"/>
      <c r="W1238" s="359"/>
      <c r="X1238" s="358"/>
      <c r="Y1238" s="358"/>
      <c r="Z1238" s="358"/>
      <c r="AA1238" s="358"/>
      <c r="AB1238" s="358"/>
      <c r="AC1238" s="358"/>
      <c r="AD1238" s="358"/>
      <c r="AE1238" s="358"/>
      <c r="AF1238" s="358"/>
      <c r="AG1238" s="358"/>
      <c r="AH1238" s="358"/>
      <c r="AI1238" s="358"/>
      <c r="AJ1238" s="358"/>
      <c r="AK1238" s="358"/>
      <c r="AR1238" s="327" t="s">
        <v>241</v>
      </c>
      <c r="AS1238" s="326" t="s">
        <v>1739</v>
      </c>
    </row>
    <row r="1239" spans="1:45" ht="15" customHeight="1">
      <c r="A1239" s="359"/>
      <c r="B1239" s="359"/>
      <c r="C1239" s="359"/>
      <c r="D1239" s="359"/>
      <c r="E1239" s="359"/>
      <c r="F1239" s="359"/>
      <c r="G1239" s="359"/>
      <c r="H1239" s="359"/>
      <c r="I1239" s="359"/>
      <c r="J1239" s="359"/>
      <c r="K1239" s="359"/>
      <c r="L1239" s="359"/>
      <c r="M1239" s="359"/>
      <c r="N1239" s="359"/>
      <c r="O1239" s="359"/>
      <c r="P1239" s="359"/>
      <c r="Q1239" s="359"/>
      <c r="R1239" s="359"/>
      <c r="S1239" s="359"/>
      <c r="T1239" s="359"/>
      <c r="U1239" s="359"/>
      <c r="V1239" s="359"/>
      <c r="W1239" s="359"/>
      <c r="X1239" s="358"/>
      <c r="Y1239" s="358"/>
      <c r="Z1239" s="358"/>
      <c r="AA1239" s="358"/>
      <c r="AB1239" s="358"/>
      <c r="AC1239" s="358"/>
      <c r="AD1239" s="358"/>
      <c r="AE1239" s="358"/>
      <c r="AF1239" s="358"/>
      <c r="AG1239" s="358"/>
      <c r="AH1239" s="358"/>
      <c r="AI1239" s="358"/>
      <c r="AJ1239" s="358"/>
      <c r="AK1239" s="358"/>
      <c r="AR1239" s="327" t="s">
        <v>242</v>
      </c>
      <c r="AS1239" s="326" t="s">
        <v>1733</v>
      </c>
    </row>
    <row r="1240" spans="1:45" ht="15" customHeight="1">
      <c r="A1240" s="359"/>
      <c r="B1240" s="359"/>
      <c r="C1240" s="359"/>
      <c r="D1240" s="359"/>
      <c r="E1240" s="359"/>
      <c r="F1240" s="359"/>
      <c r="G1240" s="359"/>
      <c r="H1240" s="359"/>
      <c r="I1240" s="359"/>
      <c r="J1240" s="359"/>
      <c r="K1240" s="359"/>
      <c r="L1240" s="359"/>
      <c r="M1240" s="359"/>
      <c r="N1240" s="359"/>
      <c r="O1240" s="359"/>
      <c r="P1240" s="359"/>
      <c r="Q1240" s="359"/>
      <c r="R1240" s="359"/>
      <c r="S1240" s="359"/>
      <c r="T1240" s="359"/>
      <c r="U1240" s="359"/>
      <c r="V1240" s="359"/>
      <c r="W1240" s="359"/>
      <c r="X1240" s="358"/>
      <c r="Y1240" s="358"/>
      <c r="Z1240" s="358"/>
      <c r="AA1240" s="358"/>
      <c r="AB1240" s="358"/>
      <c r="AC1240" s="358"/>
      <c r="AD1240" s="358"/>
      <c r="AE1240" s="358"/>
      <c r="AF1240" s="358"/>
      <c r="AG1240" s="358"/>
      <c r="AH1240" s="358"/>
      <c r="AI1240" s="358"/>
      <c r="AJ1240" s="358"/>
      <c r="AK1240" s="358"/>
      <c r="AR1240" s="327" t="s">
        <v>243</v>
      </c>
      <c r="AS1240" s="326" t="s">
        <v>1733</v>
      </c>
    </row>
    <row r="1241" spans="1:45" ht="15" customHeight="1">
      <c r="A1241" s="359"/>
      <c r="B1241" s="359"/>
      <c r="C1241" s="359"/>
      <c r="D1241" s="359"/>
      <c r="E1241" s="359"/>
      <c r="F1241" s="359"/>
      <c r="G1241" s="359"/>
      <c r="H1241" s="359"/>
      <c r="I1241" s="359"/>
      <c r="J1241" s="359"/>
      <c r="K1241" s="359"/>
      <c r="L1241" s="359"/>
      <c r="M1241" s="359"/>
      <c r="N1241" s="359"/>
      <c r="O1241" s="359"/>
      <c r="P1241" s="359"/>
      <c r="Q1241" s="359"/>
      <c r="R1241" s="359"/>
      <c r="S1241" s="359"/>
      <c r="T1241" s="359"/>
      <c r="U1241" s="359"/>
      <c r="V1241" s="359"/>
      <c r="W1241" s="359"/>
      <c r="X1241" s="358"/>
      <c r="Y1241" s="358"/>
      <c r="Z1241" s="358"/>
      <c r="AA1241" s="358"/>
      <c r="AB1241" s="358"/>
      <c r="AC1241" s="358"/>
      <c r="AD1241" s="358"/>
      <c r="AE1241" s="358"/>
      <c r="AF1241" s="358"/>
      <c r="AG1241" s="358"/>
      <c r="AH1241" s="358"/>
      <c r="AI1241" s="358"/>
      <c r="AJ1241" s="358"/>
      <c r="AK1241" s="358"/>
      <c r="AR1241" s="327" t="s">
        <v>244</v>
      </c>
      <c r="AS1241" s="326" t="s">
        <v>1733</v>
      </c>
    </row>
    <row r="1242" spans="1:45" ht="15" customHeight="1">
      <c r="A1242" s="359"/>
      <c r="B1242" s="359"/>
      <c r="C1242" s="359"/>
      <c r="D1242" s="359"/>
      <c r="E1242" s="359"/>
      <c r="F1242" s="359"/>
      <c r="G1242" s="359"/>
      <c r="H1242" s="359"/>
      <c r="I1242" s="359"/>
      <c r="J1242" s="359"/>
      <c r="K1242" s="359"/>
      <c r="L1242" s="359"/>
      <c r="M1242" s="359"/>
      <c r="N1242" s="359"/>
      <c r="O1242" s="359"/>
      <c r="P1242" s="359"/>
      <c r="Q1242" s="359"/>
      <c r="R1242" s="359"/>
      <c r="S1242" s="359"/>
      <c r="T1242" s="359"/>
      <c r="U1242" s="359"/>
      <c r="V1242" s="359"/>
      <c r="W1242" s="359"/>
      <c r="X1242" s="358"/>
      <c r="Y1242" s="358"/>
      <c r="Z1242" s="358"/>
      <c r="AA1242" s="358"/>
      <c r="AB1242" s="358"/>
      <c r="AC1242" s="358"/>
      <c r="AD1242" s="358"/>
      <c r="AE1242" s="358"/>
      <c r="AF1242" s="358"/>
      <c r="AG1242" s="358"/>
      <c r="AH1242" s="358"/>
      <c r="AI1242" s="358"/>
      <c r="AJ1242" s="358"/>
      <c r="AK1242" s="358"/>
      <c r="AR1242" s="327" t="s">
        <v>1020</v>
      </c>
      <c r="AS1242" s="326" t="s">
        <v>1827</v>
      </c>
    </row>
    <row r="1243" spans="1:45" ht="15" customHeight="1">
      <c r="A1243" s="359"/>
      <c r="B1243" s="359"/>
      <c r="C1243" s="359"/>
      <c r="D1243" s="359"/>
      <c r="E1243" s="359"/>
      <c r="F1243" s="359"/>
      <c r="G1243" s="359"/>
      <c r="H1243" s="359"/>
      <c r="I1243" s="359"/>
      <c r="J1243" s="359"/>
      <c r="K1243" s="359"/>
      <c r="L1243" s="359"/>
      <c r="M1243" s="359"/>
      <c r="N1243" s="359"/>
      <c r="O1243" s="359"/>
      <c r="P1243" s="359"/>
      <c r="Q1243" s="359"/>
      <c r="R1243" s="359"/>
      <c r="S1243" s="359"/>
      <c r="T1243" s="359"/>
      <c r="U1243" s="359"/>
      <c r="V1243" s="359"/>
      <c r="W1243" s="359"/>
      <c r="X1243" s="358"/>
      <c r="Y1243" s="358"/>
      <c r="Z1243" s="358"/>
      <c r="AA1243" s="358"/>
      <c r="AB1243" s="358"/>
      <c r="AC1243" s="358"/>
      <c r="AD1243" s="358"/>
      <c r="AE1243" s="358"/>
      <c r="AF1243" s="358"/>
      <c r="AG1243" s="358"/>
      <c r="AH1243" s="358"/>
      <c r="AI1243" s="358"/>
      <c r="AJ1243" s="358"/>
      <c r="AK1243" s="358"/>
      <c r="AR1243" s="327" t="s">
        <v>1021</v>
      </c>
      <c r="AS1243" s="326" t="s">
        <v>1827</v>
      </c>
    </row>
    <row r="1244" spans="1:45" ht="15" customHeight="1">
      <c r="A1244" s="359"/>
      <c r="B1244" s="359"/>
      <c r="C1244" s="359"/>
      <c r="D1244" s="359"/>
      <c r="E1244" s="359"/>
      <c r="F1244" s="359"/>
      <c r="G1244" s="359"/>
      <c r="H1244" s="359"/>
      <c r="I1244" s="359"/>
      <c r="J1244" s="359"/>
      <c r="K1244" s="359"/>
      <c r="L1244" s="359"/>
      <c r="M1244" s="359"/>
      <c r="N1244" s="359"/>
      <c r="O1244" s="359"/>
      <c r="P1244" s="359"/>
      <c r="Q1244" s="359"/>
      <c r="R1244" s="359"/>
      <c r="S1244" s="359"/>
      <c r="T1244" s="359"/>
      <c r="U1244" s="359"/>
      <c r="V1244" s="359"/>
      <c r="W1244" s="359"/>
      <c r="X1244" s="358"/>
      <c r="Y1244" s="358"/>
      <c r="Z1244" s="358"/>
      <c r="AA1244" s="358"/>
      <c r="AB1244" s="358"/>
      <c r="AC1244" s="358"/>
      <c r="AD1244" s="358"/>
      <c r="AE1244" s="358"/>
      <c r="AF1244" s="358"/>
      <c r="AG1244" s="358"/>
      <c r="AH1244" s="358"/>
      <c r="AI1244" s="358"/>
      <c r="AJ1244" s="358"/>
      <c r="AK1244" s="358"/>
      <c r="AR1244" s="327" t="s">
        <v>245</v>
      </c>
      <c r="AS1244" s="326" t="s">
        <v>1739</v>
      </c>
    </row>
    <row r="1245" spans="1:45" ht="15" customHeight="1">
      <c r="A1245" s="359"/>
      <c r="B1245" s="359"/>
      <c r="C1245" s="359"/>
      <c r="D1245" s="359"/>
      <c r="E1245" s="359"/>
      <c r="F1245" s="359"/>
      <c r="G1245" s="359"/>
      <c r="H1245" s="359"/>
      <c r="I1245" s="359"/>
      <c r="J1245" s="359"/>
      <c r="K1245" s="359"/>
      <c r="L1245" s="359"/>
      <c r="M1245" s="359"/>
      <c r="N1245" s="359"/>
      <c r="O1245" s="359"/>
      <c r="P1245" s="359"/>
      <c r="Q1245" s="359"/>
      <c r="R1245" s="359"/>
      <c r="S1245" s="359"/>
      <c r="T1245" s="359"/>
      <c r="U1245" s="359"/>
      <c r="V1245" s="359"/>
      <c r="W1245" s="359"/>
      <c r="X1245" s="358"/>
      <c r="Y1245" s="358"/>
      <c r="Z1245" s="358"/>
      <c r="AA1245" s="358"/>
      <c r="AB1245" s="358"/>
      <c r="AC1245" s="358"/>
      <c r="AD1245" s="358"/>
      <c r="AE1245" s="358"/>
      <c r="AF1245" s="358"/>
      <c r="AG1245" s="358"/>
      <c r="AH1245" s="358"/>
      <c r="AI1245" s="358"/>
      <c r="AJ1245" s="358"/>
      <c r="AK1245" s="358"/>
      <c r="AR1245" s="327" t="s">
        <v>246</v>
      </c>
      <c r="AS1245" s="326" t="s">
        <v>1739</v>
      </c>
    </row>
    <row r="1246" spans="1:45" ht="15" customHeight="1">
      <c r="A1246" s="359"/>
      <c r="B1246" s="359"/>
      <c r="C1246" s="359"/>
      <c r="D1246" s="359"/>
      <c r="E1246" s="359"/>
      <c r="F1246" s="359"/>
      <c r="G1246" s="359"/>
      <c r="H1246" s="359"/>
      <c r="I1246" s="359"/>
      <c r="J1246" s="359"/>
      <c r="K1246" s="359"/>
      <c r="L1246" s="359"/>
      <c r="M1246" s="359"/>
      <c r="N1246" s="359"/>
      <c r="O1246" s="359"/>
      <c r="P1246" s="359"/>
      <c r="Q1246" s="359"/>
      <c r="R1246" s="359"/>
      <c r="S1246" s="359"/>
      <c r="T1246" s="359"/>
      <c r="U1246" s="359"/>
      <c r="V1246" s="359"/>
      <c r="W1246" s="359"/>
      <c r="X1246" s="358"/>
      <c r="Y1246" s="358"/>
      <c r="Z1246" s="358"/>
      <c r="AA1246" s="358"/>
      <c r="AB1246" s="358"/>
      <c r="AC1246" s="358"/>
      <c r="AD1246" s="358"/>
      <c r="AE1246" s="358"/>
      <c r="AF1246" s="358"/>
      <c r="AG1246" s="358"/>
      <c r="AH1246" s="358"/>
      <c r="AI1246" s="358"/>
      <c r="AJ1246" s="358"/>
      <c r="AK1246" s="358"/>
      <c r="AR1246" s="327" t="s">
        <v>247</v>
      </c>
      <c r="AS1246" s="326" t="s">
        <v>1739</v>
      </c>
    </row>
    <row r="1247" spans="1:45" ht="15" customHeight="1">
      <c r="A1247" s="359"/>
      <c r="B1247" s="359"/>
      <c r="C1247" s="359"/>
      <c r="D1247" s="359"/>
      <c r="E1247" s="359"/>
      <c r="F1247" s="359"/>
      <c r="G1247" s="359"/>
      <c r="H1247" s="359"/>
      <c r="I1247" s="359"/>
      <c r="J1247" s="359"/>
      <c r="K1247" s="359"/>
      <c r="L1247" s="359"/>
      <c r="M1247" s="359"/>
      <c r="N1247" s="359"/>
      <c r="O1247" s="359"/>
      <c r="P1247" s="359"/>
      <c r="Q1247" s="359"/>
      <c r="R1247" s="359"/>
      <c r="S1247" s="359"/>
      <c r="T1247" s="359"/>
      <c r="U1247" s="359"/>
      <c r="V1247" s="359"/>
      <c r="W1247" s="359"/>
      <c r="X1247" s="358"/>
      <c r="Y1247" s="358"/>
      <c r="Z1247" s="358"/>
      <c r="AA1247" s="358"/>
      <c r="AB1247" s="358"/>
      <c r="AC1247" s="358"/>
      <c r="AD1247" s="358"/>
      <c r="AE1247" s="358"/>
      <c r="AF1247" s="358"/>
      <c r="AG1247" s="358"/>
      <c r="AH1247" s="358"/>
      <c r="AI1247" s="358"/>
      <c r="AJ1247" s="358"/>
      <c r="AK1247" s="358"/>
      <c r="AR1247" s="327" t="s">
        <v>248</v>
      </c>
      <c r="AS1247" s="326" t="s">
        <v>1733</v>
      </c>
    </row>
    <row r="1248" spans="1:45" ht="15" customHeight="1">
      <c r="A1248" s="359"/>
      <c r="B1248" s="359"/>
      <c r="C1248" s="359"/>
      <c r="D1248" s="359"/>
      <c r="E1248" s="359"/>
      <c r="F1248" s="359"/>
      <c r="G1248" s="359"/>
      <c r="H1248" s="359"/>
      <c r="I1248" s="359"/>
      <c r="J1248" s="359"/>
      <c r="K1248" s="359"/>
      <c r="L1248" s="359"/>
      <c r="M1248" s="359"/>
      <c r="N1248" s="359"/>
      <c r="O1248" s="359"/>
      <c r="P1248" s="359"/>
      <c r="Q1248" s="359"/>
      <c r="R1248" s="359"/>
      <c r="S1248" s="359"/>
      <c r="T1248" s="359"/>
      <c r="U1248" s="359"/>
      <c r="V1248" s="359"/>
      <c r="W1248" s="359"/>
      <c r="X1248" s="358"/>
      <c r="Y1248" s="358"/>
      <c r="Z1248" s="358"/>
      <c r="AA1248" s="358"/>
      <c r="AB1248" s="358"/>
      <c r="AC1248" s="358"/>
      <c r="AD1248" s="358"/>
      <c r="AE1248" s="358"/>
      <c r="AF1248" s="358"/>
      <c r="AG1248" s="358"/>
      <c r="AH1248" s="358"/>
      <c r="AI1248" s="358"/>
      <c r="AJ1248" s="358"/>
      <c r="AK1248" s="358"/>
      <c r="AR1248" s="327" t="s">
        <v>249</v>
      </c>
      <c r="AS1248" s="326" t="s">
        <v>1733</v>
      </c>
    </row>
    <row r="1249" spans="1:45" ht="15" customHeight="1">
      <c r="A1249" s="359"/>
      <c r="B1249" s="359"/>
      <c r="C1249" s="359"/>
      <c r="D1249" s="359"/>
      <c r="E1249" s="359"/>
      <c r="F1249" s="359"/>
      <c r="G1249" s="359"/>
      <c r="H1249" s="359"/>
      <c r="I1249" s="359"/>
      <c r="J1249" s="359"/>
      <c r="K1249" s="359"/>
      <c r="L1249" s="359"/>
      <c r="M1249" s="359"/>
      <c r="N1249" s="359"/>
      <c r="O1249" s="359"/>
      <c r="P1249" s="359"/>
      <c r="Q1249" s="359"/>
      <c r="R1249" s="359"/>
      <c r="S1249" s="359"/>
      <c r="T1249" s="359"/>
      <c r="U1249" s="359"/>
      <c r="V1249" s="359"/>
      <c r="W1249" s="359"/>
      <c r="X1249" s="358"/>
      <c r="Y1249" s="358"/>
      <c r="Z1249" s="358"/>
      <c r="AA1249" s="358"/>
      <c r="AB1249" s="358"/>
      <c r="AC1249" s="358"/>
      <c r="AD1249" s="358"/>
      <c r="AE1249" s="358"/>
      <c r="AF1249" s="358"/>
      <c r="AG1249" s="358"/>
      <c r="AH1249" s="358"/>
      <c r="AI1249" s="358"/>
      <c r="AJ1249" s="358"/>
      <c r="AK1249" s="358"/>
      <c r="AR1249" s="327" t="s">
        <v>250</v>
      </c>
      <c r="AS1249" s="326" t="s">
        <v>1733</v>
      </c>
    </row>
    <row r="1250" spans="1:45" ht="15" customHeight="1">
      <c r="A1250" s="359"/>
      <c r="B1250" s="359"/>
      <c r="C1250" s="359"/>
      <c r="D1250" s="359"/>
      <c r="E1250" s="359"/>
      <c r="F1250" s="359"/>
      <c r="G1250" s="359"/>
      <c r="H1250" s="359"/>
      <c r="I1250" s="359"/>
      <c r="J1250" s="359"/>
      <c r="K1250" s="359"/>
      <c r="L1250" s="359"/>
      <c r="M1250" s="359"/>
      <c r="N1250" s="359"/>
      <c r="O1250" s="359"/>
      <c r="P1250" s="359"/>
      <c r="Q1250" s="359"/>
      <c r="R1250" s="359"/>
      <c r="S1250" s="359"/>
      <c r="T1250" s="359"/>
      <c r="U1250" s="359"/>
      <c r="V1250" s="359"/>
      <c r="W1250" s="359"/>
      <c r="X1250" s="358"/>
      <c r="Y1250" s="358"/>
      <c r="Z1250" s="358"/>
      <c r="AA1250" s="358"/>
      <c r="AB1250" s="358"/>
      <c r="AC1250" s="358"/>
      <c r="AD1250" s="358"/>
      <c r="AE1250" s="358"/>
      <c r="AF1250" s="358"/>
      <c r="AG1250" s="358"/>
      <c r="AH1250" s="358"/>
      <c r="AI1250" s="358"/>
      <c r="AJ1250" s="358"/>
      <c r="AK1250" s="358"/>
      <c r="AR1250" s="327" t="s">
        <v>251</v>
      </c>
      <c r="AS1250" s="326" t="s">
        <v>1733</v>
      </c>
    </row>
    <row r="1251" spans="1:45" ht="15" customHeight="1">
      <c r="A1251" s="359"/>
      <c r="B1251" s="359"/>
      <c r="C1251" s="359"/>
      <c r="D1251" s="359"/>
      <c r="E1251" s="359"/>
      <c r="F1251" s="359"/>
      <c r="G1251" s="359"/>
      <c r="H1251" s="359"/>
      <c r="I1251" s="359"/>
      <c r="J1251" s="359"/>
      <c r="K1251" s="359"/>
      <c r="L1251" s="359"/>
      <c r="M1251" s="359"/>
      <c r="N1251" s="359"/>
      <c r="O1251" s="359"/>
      <c r="P1251" s="359"/>
      <c r="Q1251" s="359"/>
      <c r="R1251" s="359"/>
      <c r="S1251" s="359"/>
      <c r="T1251" s="359"/>
      <c r="U1251" s="359"/>
      <c r="V1251" s="359"/>
      <c r="W1251" s="359"/>
      <c r="X1251" s="358"/>
      <c r="Y1251" s="358"/>
      <c r="Z1251" s="358"/>
      <c r="AA1251" s="358"/>
      <c r="AB1251" s="358"/>
      <c r="AC1251" s="358"/>
      <c r="AD1251" s="358"/>
      <c r="AE1251" s="358"/>
      <c r="AF1251" s="358"/>
      <c r="AG1251" s="358"/>
      <c r="AH1251" s="358"/>
      <c r="AI1251" s="358"/>
      <c r="AJ1251" s="358"/>
      <c r="AK1251" s="358"/>
      <c r="AR1251" s="327" t="s">
        <v>252</v>
      </c>
      <c r="AS1251" s="326" t="s">
        <v>1733</v>
      </c>
    </row>
    <row r="1252" spans="1:45" ht="15" customHeight="1">
      <c r="A1252" s="359"/>
      <c r="B1252" s="359"/>
      <c r="C1252" s="359"/>
      <c r="D1252" s="359"/>
      <c r="E1252" s="359"/>
      <c r="F1252" s="359"/>
      <c r="G1252" s="359"/>
      <c r="H1252" s="359"/>
      <c r="I1252" s="359"/>
      <c r="J1252" s="359"/>
      <c r="K1252" s="359"/>
      <c r="L1252" s="359"/>
      <c r="M1252" s="359"/>
      <c r="N1252" s="359"/>
      <c r="O1252" s="359"/>
      <c r="P1252" s="359"/>
      <c r="Q1252" s="359"/>
      <c r="R1252" s="359"/>
      <c r="S1252" s="359"/>
      <c r="T1252" s="359"/>
      <c r="U1252" s="359"/>
      <c r="V1252" s="359"/>
      <c r="W1252" s="359"/>
      <c r="X1252" s="358"/>
      <c r="Y1252" s="358"/>
      <c r="Z1252" s="358"/>
      <c r="AA1252" s="358"/>
      <c r="AB1252" s="358"/>
      <c r="AC1252" s="358"/>
      <c r="AD1252" s="358"/>
      <c r="AE1252" s="358"/>
      <c r="AF1252" s="358"/>
      <c r="AG1252" s="358"/>
      <c r="AH1252" s="358"/>
      <c r="AI1252" s="358"/>
      <c r="AJ1252" s="358"/>
      <c r="AK1252" s="358"/>
      <c r="AR1252" s="327" t="s">
        <v>253</v>
      </c>
      <c r="AS1252" s="326" t="s">
        <v>1733</v>
      </c>
    </row>
    <row r="1253" spans="1:45" ht="15" customHeight="1">
      <c r="A1253" s="359"/>
      <c r="B1253" s="359"/>
      <c r="C1253" s="359"/>
      <c r="D1253" s="359"/>
      <c r="E1253" s="359"/>
      <c r="F1253" s="359"/>
      <c r="G1253" s="359"/>
      <c r="H1253" s="359"/>
      <c r="I1253" s="359"/>
      <c r="J1253" s="359"/>
      <c r="K1253" s="359"/>
      <c r="L1253" s="359"/>
      <c r="M1253" s="359"/>
      <c r="N1253" s="359"/>
      <c r="O1253" s="359"/>
      <c r="P1253" s="359"/>
      <c r="Q1253" s="359"/>
      <c r="R1253" s="359"/>
      <c r="S1253" s="359"/>
      <c r="T1253" s="359"/>
      <c r="U1253" s="359"/>
      <c r="V1253" s="359"/>
      <c r="W1253" s="359"/>
      <c r="X1253" s="358"/>
      <c r="Y1253" s="358"/>
      <c r="Z1253" s="358"/>
      <c r="AA1253" s="358"/>
      <c r="AB1253" s="358"/>
      <c r="AC1253" s="358"/>
      <c r="AD1253" s="358"/>
      <c r="AE1253" s="358"/>
      <c r="AF1253" s="358"/>
      <c r="AG1253" s="358"/>
      <c r="AH1253" s="358"/>
      <c r="AI1253" s="358"/>
      <c r="AJ1253" s="358"/>
      <c r="AK1253" s="358"/>
      <c r="AR1253" s="327" t="s">
        <v>254</v>
      </c>
      <c r="AS1253" s="326" t="s">
        <v>1733</v>
      </c>
    </row>
    <row r="1254" spans="1:45" ht="15" customHeight="1">
      <c r="A1254" s="359"/>
      <c r="B1254" s="359"/>
      <c r="C1254" s="359"/>
      <c r="D1254" s="359"/>
      <c r="E1254" s="359"/>
      <c r="F1254" s="359"/>
      <c r="G1254" s="359"/>
      <c r="H1254" s="359"/>
      <c r="I1254" s="359"/>
      <c r="J1254" s="359"/>
      <c r="K1254" s="359"/>
      <c r="L1254" s="359"/>
      <c r="M1254" s="359"/>
      <c r="N1254" s="359"/>
      <c r="O1254" s="359"/>
      <c r="P1254" s="359"/>
      <c r="Q1254" s="359"/>
      <c r="R1254" s="359"/>
      <c r="S1254" s="359"/>
      <c r="T1254" s="359"/>
      <c r="U1254" s="359"/>
      <c r="V1254" s="359"/>
      <c r="W1254" s="359"/>
      <c r="X1254" s="358"/>
      <c r="Y1254" s="358"/>
      <c r="Z1254" s="358"/>
      <c r="AA1254" s="358"/>
      <c r="AB1254" s="358"/>
      <c r="AC1254" s="358"/>
      <c r="AD1254" s="358"/>
      <c r="AE1254" s="358"/>
      <c r="AF1254" s="358"/>
      <c r="AG1254" s="358"/>
      <c r="AH1254" s="358"/>
      <c r="AI1254" s="358"/>
      <c r="AJ1254" s="358"/>
      <c r="AK1254" s="358"/>
      <c r="AR1254" s="327" t="s">
        <v>255</v>
      </c>
      <c r="AS1254" s="326" t="s">
        <v>1733</v>
      </c>
    </row>
    <row r="1255" spans="1:45" ht="15" customHeight="1">
      <c r="A1255" s="359"/>
      <c r="B1255" s="359"/>
      <c r="C1255" s="359"/>
      <c r="D1255" s="359"/>
      <c r="E1255" s="359"/>
      <c r="F1255" s="359"/>
      <c r="G1255" s="359"/>
      <c r="H1255" s="359"/>
      <c r="I1255" s="359"/>
      <c r="J1255" s="359"/>
      <c r="K1255" s="359"/>
      <c r="L1255" s="359"/>
      <c r="M1255" s="359"/>
      <c r="N1255" s="359"/>
      <c r="O1255" s="359"/>
      <c r="P1255" s="359"/>
      <c r="Q1255" s="359"/>
      <c r="R1255" s="359"/>
      <c r="S1255" s="359"/>
      <c r="T1255" s="359"/>
      <c r="U1255" s="359"/>
      <c r="V1255" s="359"/>
      <c r="W1255" s="359"/>
      <c r="X1255" s="358"/>
      <c r="Y1255" s="358"/>
      <c r="Z1255" s="358"/>
      <c r="AA1255" s="358"/>
      <c r="AB1255" s="358"/>
      <c r="AC1255" s="358"/>
      <c r="AD1255" s="358"/>
      <c r="AE1255" s="358"/>
      <c r="AF1255" s="358"/>
      <c r="AG1255" s="358"/>
      <c r="AH1255" s="358"/>
      <c r="AI1255" s="358"/>
      <c r="AJ1255" s="358"/>
      <c r="AK1255" s="358"/>
      <c r="AR1255" s="327" t="s">
        <v>256</v>
      </c>
      <c r="AS1255" s="326" t="s">
        <v>1733</v>
      </c>
    </row>
    <row r="1256" spans="1:45" ht="15" customHeight="1">
      <c r="A1256" s="359"/>
      <c r="B1256" s="359"/>
      <c r="C1256" s="359"/>
      <c r="D1256" s="359"/>
      <c r="E1256" s="359"/>
      <c r="F1256" s="359"/>
      <c r="G1256" s="359"/>
      <c r="H1256" s="359"/>
      <c r="I1256" s="359"/>
      <c r="J1256" s="359"/>
      <c r="K1256" s="359"/>
      <c r="L1256" s="359"/>
      <c r="M1256" s="359"/>
      <c r="N1256" s="359"/>
      <c r="O1256" s="359"/>
      <c r="P1256" s="359"/>
      <c r="Q1256" s="359"/>
      <c r="R1256" s="359"/>
      <c r="S1256" s="359"/>
      <c r="T1256" s="359"/>
      <c r="U1256" s="359"/>
      <c r="V1256" s="359"/>
      <c r="W1256" s="359"/>
      <c r="X1256" s="358"/>
      <c r="Y1256" s="358"/>
      <c r="Z1256" s="358"/>
      <c r="AA1256" s="358"/>
      <c r="AB1256" s="358"/>
      <c r="AC1256" s="358"/>
      <c r="AD1256" s="358"/>
      <c r="AE1256" s="358"/>
      <c r="AF1256" s="358"/>
      <c r="AG1256" s="358"/>
      <c r="AH1256" s="358"/>
      <c r="AI1256" s="358"/>
      <c r="AJ1256" s="358"/>
      <c r="AK1256" s="358"/>
      <c r="AR1256" s="327" t="s">
        <v>257</v>
      </c>
      <c r="AS1256" s="326" t="s">
        <v>1733</v>
      </c>
    </row>
    <row r="1257" spans="1:45" ht="15" customHeight="1">
      <c r="A1257" s="359"/>
      <c r="B1257" s="359"/>
      <c r="C1257" s="359"/>
      <c r="D1257" s="359"/>
      <c r="E1257" s="359"/>
      <c r="F1257" s="359"/>
      <c r="G1257" s="359"/>
      <c r="H1257" s="359"/>
      <c r="I1257" s="359"/>
      <c r="J1257" s="359"/>
      <c r="K1257" s="359"/>
      <c r="L1257" s="359"/>
      <c r="M1257" s="359"/>
      <c r="N1257" s="359"/>
      <c r="O1257" s="359"/>
      <c r="P1257" s="359"/>
      <c r="Q1257" s="359"/>
      <c r="R1257" s="359"/>
      <c r="S1257" s="359"/>
      <c r="T1257" s="359"/>
      <c r="U1257" s="359"/>
      <c r="V1257" s="359"/>
      <c r="W1257" s="359"/>
      <c r="X1257" s="358"/>
      <c r="Y1257" s="358"/>
      <c r="Z1257" s="358"/>
      <c r="AA1257" s="358"/>
      <c r="AB1257" s="358"/>
      <c r="AC1257" s="358"/>
      <c r="AD1257" s="358"/>
      <c r="AE1257" s="358"/>
      <c r="AF1257" s="358"/>
      <c r="AG1257" s="358"/>
      <c r="AH1257" s="358"/>
      <c r="AI1257" s="358"/>
      <c r="AJ1257" s="358"/>
      <c r="AK1257" s="358"/>
      <c r="AR1257" s="327" t="s">
        <v>258</v>
      </c>
      <c r="AS1257" s="326" t="s">
        <v>1733</v>
      </c>
    </row>
    <row r="1258" spans="1:45" ht="15" customHeight="1">
      <c r="A1258" s="359"/>
      <c r="B1258" s="359"/>
      <c r="C1258" s="359"/>
      <c r="D1258" s="359"/>
      <c r="E1258" s="359"/>
      <c r="F1258" s="359"/>
      <c r="G1258" s="359"/>
      <c r="H1258" s="359"/>
      <c r="I1258" s="359"/>
      <c r="J1258" s="359"/>
      <c r="K1258" s="359"/>
      <c r="L1258" s="359"/>
      <c r="M1258" s="359"/>
      <c r="N1258" s="359"/>
      <c r="O1258" s="359"/>
      <c r="P1258" s="359"/>
      <c r="Q1258" s="359"/>
      <c r="R1258" s="359"/>
      <c r="S1258" s="359"/>
      <c r="T1258" s="359"/>
      <c r="U1258" s="359"/>
      <c r="V1258" s="359"/>
      <c r="W1258" s="359"/>
      <c r="X1258" s="358"/>
      <c r="Y1258" s="358"/>
      <c r="Z1258" s="358"/>
      <c r="AA1258" s="358"/>
      <c r="AB1258" s="358"/>
      <c r="AC1258" s="358"/>
      <c r="AD1258" s="358"/>
      <c r="AE1258" s="358"/>
      <c r="AF1258" s="358"/>
      <c r="AG1258" s="358"/>
      <c r="AH1258" s="358"/>
      <c r="AI1258" s="358"/>
      <c r="AJ1258" s="358"/>
      <c r="AK1258" s="358"/>
      <c r="AR1258" s="327" t="s">
        <v>259</v>
      </c>
      <c r="AS1258" s="326" t="s">
        <v>1733</v>
      </c>
    </row>
    <row r="1259" spans="1:45" ht="15" customHeight="1">
      <c r="A1259" s="359"/>
      <c r="B1259" s="359"/>
      <c r="C1259" s="359"/>
      <c r="D1259" s="359"/>
      <c r="E1259" s="359"/>
      <c r="F1259" s="359"/>
      <c r="G1259" s="359"/>
      <c r="H1259" s="359"/>
      <c r="I1259" s="359"/>
      <c r="J1259" s="359"/>
      <c r="K1259" s="359"/>
      <c r="L1259" s="359"/>
      <c r="M1259" s="359"/>
      <c r="N1259" s="359"/>
      <c r="O1259" s="359"/>
      <c r="P1259" s="359"/>
      <c r="Q1259" s="359"/>
      <c r="R1259" s="359"/>
      <c r="S1259" s="359"/>
      <c r="T1259" s="359"/>
      <c r="U1259" s="359"/>
      <c r="V1259" s="359"/>
      <c r="W1259" s="359"/>
      <c r="X1259" s="358"/>
      <c r="Y1259" s="358"/>
      <c r="Z1259" s="358"/>
      <c r="AA1259" s="358"/>
      <c r="AB1259" s="358"/>
      <c r="AC1259" s="358"/>
      <c r="AD1259" s="358"/>
      <c r="AE1259" s="358"/>
      <c r="AF1259" s="358"/>
      <c r="AG1259" s="358"/>
      <c r="AH1259" s="358"/>
      <c r="AI1259" s="358"/>
      <c r="AJ1259" s="358"/>
      <c r="AK1259" s="358"/>
      <c r="AR1259" s="327" t="s">
        <v>260</v>
      </c>
      <c r="AS1259" s="326" t="s">
        <v>1733</v>
      </c>
    </row>
    <row r="1260" spans="1:45" ht="15" customHeight="1">
      <c r="A1260" s="359"/>
      <c r="B1260" s="359"/>
      <c r="C1260" s="359"/>
      <c r="D1260" s="359"/>
      <c r="E1260" s="359"/>
      <c r="F1260" s="359"/>
      <c r="G1260" s="359"/>
      <c r="H1260" s="359"/>
      <c r="I1260" s="359"/>
      <c r="J1260" s="359"/>
      <c r="K1260" s="359"/>
      <c r="L1260" s="359"/>
      <c r="M1260" s="359"/>
      <c r="N1260" s="359"/>
      <c r="O1260" s="359"/>
      <c r="P1260" s="359"/>
      <c r="Q1260" s="359"/>
      <c r="R1260" s="359"/>
      <c r="S1260" s="359"/>
      <c r="T1260" s="359"/>
      <c r="U1260" s="359"/>
      <c r="V1260" s="359"/>
      <c r="W1260" s="359"/>
      <c r="X1260" s="358"/>
      <c r="Y1260" s="358"/>
      <c r="Z1260" s="358"/>
      <c r="AA1260" s="358"/>
      <c r="AB1260" s="358"/>
      <c r="AC1260" s="358"/>
      <c r="AD1260" s="358"/>
      <c r="AE1260" s="358"/>
      <c r="AF1260" s="358"/>
      <c r="AG1260" s="358"/>
      <c r="AH1260" s="358"/>
      <c r="AI1260" s="358"/>
      <c r="AJ1260" s="358"/>
      <c r="AK1260" s="358"/>
      <c r="AR1260" s="327" t="s">
        <v>261</v>
      </c>
      <c r="AS1260" s="326" t="s">
        <v>1733</v>
      </c>
    </row>
    <row r="1261" spans="1:45" ht="15" customHeight="1">
      <c r="A1261" s="359"/>
      <c r="B1261" s="359"/>
      <c r="C1261" s="359"/>
      <c r="D1261" s="359"/>
      <c r="E1261" s="359"/>
      <c r="F1261" s="359"/>
      <c r="G1261" s="359"/>
      <c r="H1261" s="359"/>
      <c r="I1261" s="359"/>
      <c r="J1261" s="359"/>
      <c r="K1261" s="359"/>
      <c r="L1261" s="359"/>
      <c r="M1261" s="359"/>
      <c r="N1261" s="359"/>
      <c r="O1261" s="359"/>
      <c r="P1261" s="359"/>
      <c r="Q1261" s="359"/>
      <c r="R1261" s="359"/>
      <c r="S1261" s="359"/>
      <c r="T1261" s="359"/>
      <c r="U1261" s="359"/>
      <c r="V1261" s="359"/>
      <c r="W1261" s="359"/>
      <c r="X1261" s="358"/>
      <c r="Y1261" s="358"/>
      <c r="Z1261" s="358"/>
      <c r="AA1261" s="358"/>
      <c r="AB1261" s="358"/>
      <c r="AC1261" s="358"/>
      <c r="AD1261" s="358"/>
      <c r="AE1261" s="358"/>
      <c r="AF1261" s="358"/>
      <c r="AG1261" s="358"/>
      <c r="AH1261" s="358"/>
      <c r="AI1261" s="358"/>
      <c r="AJ1261" s="358"/>
      <c r="AK1261" s="358"/>
      <c r="AR1261" s="327" t="s">
        <v>262</v>
      </c>
      <c r="AS1261" s="326" t="s">
        <v>1733</v>
      </c>
    </row>
    <row r="1262" spans="1:45" ht="15" customHeight="1">
      <c r="A1262" s="359"/>
      <c r="B1262" s="359"/>
      <c r="C1262" s="359"/>
      <c r="D1262" s="359"/>
      <c r="E1262" s="359"/>
      <c r="F1262" s="359"/>
      <c r="G1262" s="359"/>
      <c r="H1262" s="359"/>
      <c r="I1262" s="359"/>
      <c r="J1262" s="359"/>
      <c r="K1262" s="359"/>
      <c r="L1262" s="359"/>
      <c r="M1262" s="359"/>
      <c r="N1262" s="359"/>
      <c r="O1262" s="359"/>
      <c r="P1262" s="359"/>
      <c r="Q1262" s="359"/>
      <c r="R1262" s="359"/>
      <c r="S1262" s="359"/>
      <c r="T1262" s="359"/>
      <c r="U1262" s="359"/>
      <c r="V1262" s="359"/>
      <c r="W1262" s="359"/>
      <c r="X1262" s="358"/>
      <c r="Y1262" s="358"/>
      <c r="Z1262" s="358"/>
      <c r="AA1262" s="358"/>
      <c r="AB1262" s="358"/>
      <c r="AC1262" s="358"/>
      <c r="AD1262" s="358"/>
      <c r="AE1262" s="358"/>
      <c r="AF1262" s="358"/>
      <c r="AG1262" s="358"/>
      <c r="AH1262" s="358"/>
      <c r="AI1262" s="358"/>
      <c r="AJ1262" s="358"/>
      <c r="AK1262" s="358"/>
      <c r="AR1262" s="327" t="s">
        <v>263</v>
      </c>
      <c r="AS1262" s="326" t="s">
        <v>1733</v>
      </c>
    </row>
    <row r="1263" spans="1:45" ht="15" customHeight="1">
      <c r="A1263" s="359"/>
      <c r="B1263" s="359"/>
      <c r="C1263" s="359"/>
      <c r="D1263" s="359"/>
      <c r="E1263" s="359"/>
      <c r="F1263" s="359"/>
      <c r="G1263" s="359"/>
      <c r="H1263" s="359"/>
      <c r="I1263" s="359"/>
      <c r="J1263" s="359"/>
      <c r="K1263" s="359"/>
      <c r="L1263" s="359"/>
      <c r="M1263" s="359"/>
      <c r="N1263" s="359"/>
      <c r="O1263" s="359"/>
      <c r="P1263" s="359"/>
      <c r="Q1263" s="359"/>
      <c r="R1263" s="359"/>
      <c r="S1263" s="359"/>
      <c r="T1263" s="359"/>
      <c r="U1263" s="359"/>
      <c r="V1263" s="359"/>
      <c r="W1263" s="359"/>
      <c r="X1263" s="358"/>
      <c r="Y1263" s="358"/>
      <c r="Z1263" s="358"/>
      <c r="AA1263" s="358"/>
      <c r="AB1263" s="358"/>
      <c r="AC1263" s="358"/>
      <c r="AD1263" s="358"/>
      <c r="AE1263" s="358"/>
      <c r="AF1263" s="358"/>
      <c r="AG1263" s="358"/>
      <c r="AH1263" s="358"/>
      <c r="AI1263" s="358"/>
      <c r="AJ1263" s="358"/>
      <c r="AK1263" s="358"/>
      <c r="AR1263" s="327" t="s">
        <v>264</v>
      </c>
      <c r="AS1263" s="326" t="s">
        <v>1733</v>
      </c>
    </row>
    <row r="1264" spans="1:45" ht="15" customHeight="1">
      <c r="A1264" s="359"/>
      <c r="B1264" s="359"/>
      <c r="C1264" s="359"/>
      <c r="D1264" s="359"/>
      <c r="E1264" s="359"/>
      <c r="F1264" s="359"/>
      <c r="G1264" s="359"/>
      <c r="H1264" s="359"/>
      <c r="I1264" s="359"/>
      <c r="J1264" s="359"/>
      <c r="K1264" s="359"/>
      <c r="L1264" s="359"/>
      <c r="M1264" s="359"/>
      <c r="N1264" s="359"/>
      <c r="O1264" s="359"/>
      <c r="P1264" s="359"/>
      <c r="Q1264" s="359"/>
      <c r="R1264" s="359"/>
      <c r="S1264" s="359"/>
      <c r="T1264" s="359"/>
      <c r="U1264" s="359"/>
      <c r="V1264" s="359"/>
      <c r="W1264" s="359"/>
      <c r="X1264" s="358"/>
      <c r="Y1264" s="358"/>
      <c r="Z1264" s="358"/>
      <c r="AA1264" s="358"/>
      <c r="AB1264" s="358"/>
      <c r="AC1264" s="358"/>
      <c r="AD1264" s="358"/>
      <c r="AE1264" s="358"/>
      <c r="AF1264" s="358"/>
      <c r="AG1264" s="358"/>
      <c r="AH1264" s="358"/>
      <c r="AI1264" s="358"/>
      <c r="AJ1264" s="358"/>
      <c r="AK1264" s="358"/>
      <c r="AR1264" s="327" t="s">
        <v>265</v>
      </c>
      <c r="AS1264" s="326" t="s">
        <v>1733</v>
      </c>
    </row>
    <row r="1265" spans="1:45" ht="15" customHeight="1">
      <c r="A1265" s="359"/>
      <c r="B1265" s="359"/>
      <c r="C1265" s="359"/>
      <c r="D1265" s="359"/>
      <c r="E1265" s="359"/>
      <c r="F1265" s="359"/>
      <c r="G1265" s="359"/>
      <c r="H1265" s="359"/>
      <c r="I1265" s="359"/>
      <c r="J1265" s="359"/>
      <c r="K1265" s="359"/>
      <c r="L1265" s="359"/>
      <c r="M1265" s="359"/>
      <c r="N1265" s="359"/>
      <c r="O1265" s="359"/>
      <c r="P1265" s="359"/>
      <c r="Q1265" s="359"/>
      <c r="R1265" s="359"/>
      <c r="S1265" s="359"/>
      <c r="T1265" s="359"/>
      <c r="U1265" s="359"/>
      <c r="V1265" s="359"/>
      <c r="W1265" s="359"/>
      <c r="X1265" s="358"/>
      <c r="Y1265" s="358"/>
      <c r="Z1265" s="358"/>
      <c r="AA1265" s="358"/>
      <c r="AB1265" s="358"/>
      <c r="AC1265" s="358"/>
      <c r="AD1265" s="358"/>
      <c r="AE1265" s="358"/>
      <c r="AF1265" s="358"/>
      <c r="AG1265" s="358"/>
      <c r="AH1265" s="358"/>
      <c r="AI1265" s="358"/>
      <c r="AJ1265" s="358"/>
      <c r="AK1265" s="358"/>
      <c r="AR1265" s="327" t="s">
        <v>266</v>
      </c>
      <c r="AS1265" s="326" t="s">
        <v>1733</v>
      </c>
    </row>
    <row r="1266" spans="1:45" ht="15" customHeight="1">
      <c r="A1266" s="359"/>
      <c r="B1266" s="359"/>
      <c r="C1266" s="359"/>
      <c r="D1266" s="359"/>
      <c r="E1266" s="359"/>
      <c r="F1266" s="359"/>
      <c r="G1266" s="359"/>
      <c r="H1266" s="359"/>
      <c r="I1266" s="359"/>
      <c r="J1266" s="359"/>
      <c r="K1266" s="359"/>
      <c r="L1266" s="359"/>
      <c r="M1266" s="359"/>
      <c r="N1266" s="359"/>
      <c r="O1266" s="359"/>
      <c r="P1266" s="359"/>
      <c r="Q1266" s="359"/>
      <c r="R1266" s="359"/>
      <c r="S1266" s="359"/>
      <c r="T1266" s="359"/>
      <c r="U1266" s="359"/>
      <c r="V1266" s="359"/>
      <c r="W1266" s="359"/>
      <c r="X1266" s="369"/>
      <c r="Y1266" s="369"/>
      <c r="Z1266" s="369"/>
      <c r="AA1266" s="358"/>
      <c r="AB1266" s="358"/>
      <c r="AC1266" s="358"/>
      <c r="AD1266" s="358"/>
      <c r="AE1266" s="358"/>
      <c r="AF1266" s="358"/>
      <c r="AG1266" s="358"/>
      <c r="AH1266" s="358"/>
      <c r="AI1266" s="358"/>
      <c r="AJ1266" s="358"/>
      <c r="AK1266" s="358"/>
      <c r="AR1266" s="327" t="s">
        <v>267</v>
      </c>
      <c r="AS1266" s="326" t="s">
        <v>1733</v>
      </c>
    </row>
    <row r="1267" spans="1:45" ht="15" customHeight="1">
      <c r="A1267" s="359"/>
      <c r="B1267" s="359"/>
      <c r="C1267" s="359"/>
      <c r="D1267" s="359"/>
      <c r="E1267" s="359"/>
      <c r="F1267" s="359"/>
      <c r="G1267" s="359"/>
      <c r="H1267" s="359"/>
      <c r="I1267" s="359"/>
      <c r="J1267" s="359"/>
      <c r="K1267" s="359"/>
      <c r="L1267" s="359"/>
      <c r="M1267" s="359"/>
      <c r="N1267" s="359"/>
      <c r="O1267" s="359"/>
      <c r="P1267" s="359"/>
      <c r="Q1267" s="359"/>
      <c r="R1267" s="359"/>
      <c r="S1267" s="359"/>
      <c r="T1267" s="359"/>
      <c r="U1267" s="359"/>
      <c r="V1267" s="359"/>
      <c r="W1267" s="359"/>
      <c r="X1267" s="358"/>
      <c r="Y1267" s="358"/>
      <c r="Z1267" s="358"/>
      <c r="AA1267" s="358"/>
      <c r="AB1267" s="358"/>
      <c r="AC1267" s="358"/>
      <c r="AD1267" s="358"/>
      <c r="AE1267" s="358"/>
      <c r="AF1267" s="358"/>
      <c r="AG1267" s="358"/>
      <c r="AH1267" s="358"/>
      <c r="AI1267" s="358"/>
      <c r="AJ1267" s="358"/>
      <c r="AK1267" s="358"/>
      <c r="AR1267" s="327" t="s">
        <v>268</v>
      </c>
      <c r="AS1267" s="326" t="s">
        <v>1733</v>
      </c>
    </row>
    <row r="1268" spans="1:45" ht="15" customHeight="1">
      <c r="A1268" s="359"/>
      <c r="B1268" s="359"/>
      <c r="C1268" s="359"/>
      <c r="D1268" s="359"/>
      <c r="E1268" s="359"/>
      <c r="F1268" s="359"/>
      <c r="G1268" s="359"/>
      <c r="H1268" s="359"/>
      <c r="I1268" s="359"/>
      <c r="J1268" s="359"/>
      <c r="K1268" s="359"/>
      <c r="L1268" s="359"/>
      <c r="M1268" s="359"/>
      <c r="N1268" s="359"/>
      <c r="O1268" s="359"/>
      <c r="P1268" s="359"/>
      <c r="Q1268" s="359"/>
      <c r="R1268" s="359"/>
      <c r="S1268" s="359"/>
      <c r="T1268" s="359"/>
      <c r="U1268" s="359"/>
      <c r="V1268" s="359"/>
      <c r="W1268" s="359"/>
      <c r="X1268" s="358"/>
      <c r="Y1268" s="358"/>
      <c r="Z1268" s="358"/>
      <c r="AA1268" s="358"/>
      <c r="AB1268" s="358"/>
      <c r="AC1268" s="358"/>
      <c r="AD1268" s="358"/>
      <c r="AE1268" s="358"/>
      <c r="AF1268" s="358"/>
      <c r="AG1268" s="358"/>
      <c r="AH1268" s="358"/>
      <c r="AI1268" s="358"/>
      <c r="AJ1268" s="358"/>
      <c r="AK1268" s="358"/>
      <c r="AR1268" s="327" t="s">
        <v>269</v>
      </c>
      <c r="AS1268" s="326" t="s">
        <v>1733</v>
      </c>
    </row>
    <row r="1269" spans="1:45" ht="15" customHeight="1">
      <c r="A1269" s="359"/>
      <c r="B1269" s="359"/>
      <c r="C1269" s="359"/>
      <c r="D1269" s="359"/>
      <c r="E1269" s="359"/>
      <c r="F1269" s="359"/>
      <c r="G1269" s="359"/>
      <c r="H1269" s="359"/>
      <c r="I1269" s="359"/>
      <c r="J1269" s="359"/>
      <c r="K1269" s="359"/>
      <c r="L1269" s="359"/>
      <c r="M1269" s="359"/>
      <c r="N1269" s="359"/>
      <c r="O1269" s="359"/>
      <c r="P1269" s="359"/>
      <c r="Q1269" s="359"/>
      <c r="R1269" s="359"/>
      <c r="S1269" s="359"/>
      <c r="T1269" s="359"/>
      <c r="U1269" s="359"/>
      <c r="V1269" s="359"/>
      <c r="W1269" s="359"/>
      <c r="X1269" s="358"/>
      <c r="Y1269" s="358"/>
      <c r="Z1269" s="358"/>
      <c r="AA1269" s="358"/>
      <c r="AB1269" s="358"/>
      <c r="AC1269" s="358"/>
      <c r="AD1269" s="358"/>
      <c r="AE1269" s="358"/>
      <c r="AF1269" s="358"/>
      <c r="AG1269" s="358"/>
      <c r="AH1269" s="358"/>
      <c r="AI1269" s="358"/>
      <c r="AJ1269" s="358"/>
      <c r="AK1269" s="358"/>
      <c r="AR1269" s="327" t="s">
        <v>270</v>
      </c>
      <c r="AS1269" s="326" t="s">
        <v>1733</v>
      </c>
    </row>
    <row r="1270" spans="1:45" ht="15" customHeight="1">
      <c r="A1270" s="359"/>
      <c r="B1270" s="359"/>
      <c r="C1270" s="359"/>
      <c r="D1270" s="359"/>
      <c r="E1270" s="359"/>
      <c r="F1270" s="359"/>
      <c r="G1270" s="359"/>
      <c r="H1270" s="359"/>
      <c r="I1270" s="359"/>
      <c r="J1270" s="359"/>
      <c r="K1270" s="359"/>
      <c r="L1270" s="359"/>
      <c r="M1270" s="359"/>
      <c r="N1270" s="359"/>
      <c r="O1270" s="359"/>
      <c r="P1270" s="359"/>
      <c r="Q1270" s="359"/>
      <c r="R1270" s="359"/>
      <c r="S1270" s="359"/>
      <c r="T1270" s="359"/>
      <c r="U1270" s="359"/>
      <c r="V1270" s="359"/>
      <c r="W1270" s="359"/>
      <c r="X1270" s="358"/>
      <c r="Y1270" s="358"/>
      <c r="Z1270" s="358"/>
      <c r="AA1270" s="369"/>
      <c r="AB1270" s="369"/>
      <c r="AC1270" s="369"/>
      <c r="AD1270" s="369"/>
      <c r="AE1270" s="369"/>
      <c r="AF1270" s="369"/>
      <c r="AG1270" s="369"/>
      <c r="AH1270" s="369"/>
      <c r="AI1270" s="369"/>
      <c r="AJ1270" s="369"/>
      <c r="AK1270" s="369"/>
      <c r="AR1270" s="368" t="s">
        <v>271</v>
      </c>
      <c r="AS1270" s="326" t="s">
        <v>1733</v>
      </c>
    </row>
    <row r="1271" spans="1:45" ht="15" customHeight="1">
      <c r="A1271" s="359"/>
      <c r="B1271" s="359"/>
      <c r="C1271" s="359"/>
      <c r="D1271" s="359"/>
      <c r="E1271" s="359"/>
      <c r="F1271" s="359"/>
      <c r="G1271" s="359"/>
      <c r="H1271" s="359"/>
      <c r="I1271" s="359"/>
      <c r="J1271" s="359"/>
      <c r="K1271" s="359"/>
      <c r="L1271" s="359"/>
      <c r="M1271" s="359"/>
      <c r="N1271" s="359"/>
      <c r="O1271" s="359"/>
      <c r="P1271" s="359"/>
      <c r="Q1271" s="359"/>
      <c r="R1271" s="359"/>
      <c r="S1271" s="359"/>
      <c r="T1271" s="359"/>
      <c r="U1271" s="359"/>
      <c r="V1271" s="359"/>
      <c r="W1271" s="359"/>
      <c r="X1271" s="358"/>
      <c r="Y1271" s="358"/>
      <c r="Z1271" s="358"/>
      <c r="AA1271" s="358"/>
      <c r="AB1271" s="358"/>
      <c r="AC1271" s="358"/>
      <c r="AD1271" s="358"/>
      <c r="AE1271" s="358"/>
      <c r="AF1271" s="358"/>
      <c r="AG1271" s="358"/>
      <c r="AH1271" s="358"/>
      <c r="AI1271" s="358"/>
      <c r="AJ1271" s="358"/>
      <c r="AK1271" s="358"/>
      <c r="AR1271" s="327" t="s">
        <v>272</v>
      </c>
      <c r="AS1271" s="326" t="s">
        <v>1733</v>
      </c>
    </row>
    <row r="1272" spans="1:45" ht="15" customHeight="1">
      <c r="A1272" s="359"/>
      <c r="B1272" s="359"/>
      <c r="C1272" s="359"/>
      <c r="D1272" s="359"/>
      <c r="E1272" s="359"/>
      <c r="F1272" s="359"/>
      <c r="G1272" s="359"/>
      <c r="H1272" s="359"/>
      <c r="I1272" s="359"/>
      <c r="J1272" s="359"/>
      <c r="K1272" s="359"/>
      <c r="L1272" s="359"/>
      <c r="M1272" s="359"/>
      <c r="N1272" s="359"/>
      <c r="O1272" s="359"/>
      <c r="P1272" s="359"/>
      <c r="Q1272" s="359"/>
      <c r="R1272" s="359"/>
      <c r="S1272" s="359"/>
      <c r="T1272" s="359"/>
      <c r="U1272" s="359"/>
      <c r="V1272" s="359"/>
      <c r="W1272" s="359"/>
      <c r="X1272" s="358"/>
      <c r="Y1272" s="358"/>
      <c r="Z1272" s="358"/>
      <c r="AA1272" s="358"/>
      <c r="AB1272" s="358"/>
      <c r="AC1272" s="358"/>
      <c r="AD1272" s="358"/>
      <c r="AE1272" s="358"/>
      <c r="AF1272" s="358"/>
      <c r="AG1272" s="358"/>
      <c r="AH1272" s="358"/>
      <c r="AI1272" s="358"/>
      <c r="AJ1272" s="358"/>
      <c r="AK1272" s="358"/>
      <c r="AR1272" s="327" t="s">
        <v>273</v>
      </c>
      <c r="AS1272" s="326" t="s">
        <v>1733</v>
      </c>
    </row>
    <row r="1273" spans="1:45" ht="15" customHeight="1">
      <c r="A1273" s="359"/>
      <c r="B1273" s="359"/>
      <c r="C1273" s="359"/>
      <c r="D1273" s="359"/>
      <c r="E1273" s="359"/>
      <c r="F1273" s="359"/>
      <c r="G1273" s="359"/>
      <c r="H1273" s="359"/>
      <c r="I1273" s="359"/>
      <c r="J1273" s="359"/>
      <c r="K1273" s="359"/>
      <c r="L1273" s="359"/>
      <c r="M1273" s="359"/>
      <c r="N1273" s="359"/>
      <c r="O1273" s="359"/>
      <c r="P1273" s="359"/>
      <c r="Q1273" s="359"/>
      <c r="R1273" s="359"/>
      <c r="S1273" s="359"/>
      <c r="T1273" s="359"/>
      <c r="U1273" s="359"/>
      <c r="V1273" s="359"/>
      <c r="W1273" s="359"/>
      <c r="X1273" s="358"/>
      <c r="Y1273" s="358"/>
      <c r="Z1273" s="358"/>
      <c r="AA1273" s="358"/>
      <c r="AB1273" s="358"/>
      <c r="AC1273" s="358"/>
      <c r="AD1273" s="358"/>
      <c r="AE1273" s="358"/>
      <c r="AF1273" s="358"/>
      <c r="AG1273" s="358"/>
      <c r="AH1273" s="358"/>
      <c r="AI1273" s="358"/>
      <c r="AJ1273" s="358"/>
      <c r="AK1273" s="358"/>
      <c r="AR1273" s="327" t="s">
        <v>274</v>
      </c>
      <c r="AS1273" s="326" t="s">
        <v>1733</v>
      </c>
    </row>
    <row r="1274" spans="1:45" ht="15" customHeight="1">
      <c r="A1274" s="359"/>
      <c r="B1274" s="359"/>
      <c r="C1274" s="359"/>
      <c r="D1274" s="359"/>
      <c r="E1274" s="359"/>
      <c r="F1274" s="359"/>
      <c r="G1274" s="359"/>
      <c r="H1274" s="359"/>
      <c r="I1274" s="359"/>
      <c r="J1274" s="359"/>
      <c r="K1274" s="359"/>
      <c r="L1274" s="359"/>
      <c r="M1274" s="359"/>
      <c r="N1274" s="359"/>
      <c r="O1274" s="359"/>
      <c r="P1274" s="359"/>
      <c r="Q1274" s="359"/>
      <c r="R1274" s="359"/>
      <c r="S1274" s="359"/>
      <c r="T1274" s="359"/>
      <c r="U1274" s="359"/>
      <c r="V1274" s="359"/>
      <c r="W1274" s="359"/>
      <c r="X1274" s="358"/>
      <c r="Y1274" s="358"/>
      <c r="Z1274" s="358"/>
      <c r="AA1274" s="358"/>
      <c r="AB1274" s="358"/>
      <c r="AC1274" s="358"/>
      <c r="AD1274" s="358"/>
      <c r="AE1274" s="358"/>
      <c r="AF1274" s="358"/>
      <c r="AG1274" s="358"/>
      <c r="AH1274" s="358"/>
      <c r="AI1274" s="358"/>
      <c r="AJ1274" s="358"/>
      <c r="AK1274" s="358"/>
      <c r="AR1274" s="327" t="s">
        <v>275</v>
      </c>
      <c r="AS1274" s="326" t="s">
        <v>1733</v>
      </c>
    </row>
    <row r="1275" spans="1:45" ht="15" customHeight="1">
      <c r="A1275" s="359"/>
      <c r="B1275" s="359"/>
      <c r="C1275" s="359"/>
      <c r="D1275" s="359"/>
      <c r="E1275" s="359"/>
      <c r="F1275" s="359"/>
      <c r="G1275" s="359"/>
      <c r="H1275" s="359"/>
      <c r="I1275" s="359"/>
      <c r="J1275" s="359"/>
      <c r="K1275" s="359"/>
      <c r="L1275" s="359"/>
      <c r="M1275" s="359"/>
      <c r="N1275" s="359"/>
      <c r="O1275" s="359"/>
      <c r="P1275" s="359"/>
      <c r="Q1275" s="359"/>
      <c r="R1275" s="359"/>
      <c r="S1275" s="359"/>
      <c r="T1275" s="359"/>
      <c r="U1275" s="359"/>
      <c r="V1275" s="359"/>
      <c r="W1275" s="359"/>
      <c r="X1275" s="358"/>
      <c r="Y1275" s="358"/>
      <c r="Z1275" s="358"/>
      <c r="AA1275" s="358"/>
      <c r="AB1275" s="358"/>
      <c r="AC1275" s="358"/>
      <c r="AD1275" s="358"/>
      <c r="AE1275" s="358"/>
      <c r="AF1275" s="358"/>
      <c r="AG1275" s="358"/>
      <c r="AH1275" s="358"/>
      <c r="AI1275" s="358"/>
      <c r="AJ1275" s="358"/>
      <c r="AK1275" s="358"/>
      <c r="AR1275" s="327" t="s">
        <v>276</v>
      </c>
      <c r="AS1275" s="326" t="s">
        <v>1733</v>
      </c>
    </row>
    <row r="1276" spans="1:45" ht="15" customHeight="1">
      <c r="A1276" s="359"/>
      <c r="B1276" s="359"/>
      <c r="C1276" s="359"/>
      <c r="D1276" s="359"/>
      <c r="E1276" s="359"/>
      <c r="F1276" s="359"/>
      <c r="G1276" s="359"/>
      <c r="H1276" s="359"/>
      <c r="I1276" s="359"/>
      <c r="J1276" s="359"/>
      <c r="K1276" s="359"/>
      <c r="L1276" s="359"/>
      <c r="M1276" s="359"/>
      <c r="N1276" s="359"/>
      <c r="O1276" s="359"/>
      <c r="P1276" s="359"/>
      <c r="Q1276" s="359"/>
      <c r="R1276" s="359"/>
      <c r="S1276" s="359"/>
      <c r="T1276" s="359"/>
      <c r="U1276" s="359"/>
      <c r="V1276" s="359"/>
      <c r="W1276" s="359"/>
      <c r="X1276" s="358"/>
      <c r="Y1276" s="358"/>
      <c r="Z1276" s="358"/>
      <c r="AA1276" s="358"/>
      <c r="AB1276" s="358"/>
      <c r="AC1276" s="358"/>
      <c r="AD1276" s="358"/>
      <c r="AE1276" s="358"/>
      <c r="AF1276" s="358"/>
      <c r="AG1276" s="358"/>
      <c r="AH1276" s="358"/>
      <c r="AI1276" s="358"/>
      <c r="AJ1276" s="358"/>
      <c r="AK1276" s="358"/>
      <c r="AR1276" s="327" t="s">
        <v>277</v>
      </c>
      <c r="AS1276" s="326" t="s">
        <v>1733</v>
      </c>
    </row>
    <row r="1277" spans="1:45" ht="15" customHeight="1">
      <c r="A1277" s="359"/>
      <c r="B1277" s="359"/>
      <c r="C1277" s="359"/>
      <c r="D1277" s="359"/>
      <c r="E1277" s="359"/>
      <c r="F1277" s="359"/>
      <c r="G1277" s="359"/>
      <c r="H1277" s="359"/>
      <c r="I1277" s="359"/>
      <c r="J1277" s="359"/>
      <c r="K1277" s="359"/>
      <c r="L1277" s="359"/>
      <c r="M1277" s="359"/>
      <c r="N1277" s="359"/>
      <c r="O1277" s="359"/>
      <c r="P1277" s="359"/>
      <c r="Q1277" s="359"/>
      <c r="R1277" s="359"/>
      <c r="S1277" s="359"/>
      <c r="T1277" s="359"/>
      <c r="U1277" s="359"/>
      <c r="V1277" s="359"/>
      <c r="W1277" s="359"/>
      <c r="X1277" s="358"/>
      <c r="Y1277" s="358"/>
      <c r="Z1277" s="358"/>
      <c r="AA1277" s="358"/>
      <c r="AB1277" s="358"/>
      <c r="AC1277" s="358"/>
      <c r="AD1277" s="358"/>
      <c r="AE1277" s="358"/>
      <c r="AF1277" s="358"/>
      <c r="AG1277" s="358"/>
      <c r="AH1277" s="358"/>
      <c r="AI1277" s="358"/>
      <c r="AJ1277" s="358"/>
      <c r="AK1277" s="358"/>
      <c r="AR1277" s="327" t="s">
        <v>278</v>
      </c>
      <c r="AS1277" s="326" t="s">
        <v>1733</v>
      </c>
    </row>
    <row r="1278" spans="1:45" ht="15" customHeight="1">
      <c r="A1278" s="359"/>
      <c r="B1278" s="359"/>
      <c r="C1278" s="359"/>
      <c r="D1278" s="359"/>
      <c r="E1278" s="359"/>
      <c r="F1278" s="359"/>
      <c r="G1278" s="359"/>
      <c r="H1278" s="359"/>
      <c r="I1278" s="359"/>
      <c r="J1278" s="359"/>
      <c r="K1278" s="359"/>
      <c r="L1278" s="359"/>
      <c r="M1278" s="359"/>
      <c r="N1278" s="359"/>
      <c r="O1278" s="359"/>
      <c r="P1278" s="359"/>
      <c r="Q1278" s="359"/>
      <c r="R1278" s="359"/>
      <c r="S1278" s="359"/>
      <c r="T1278" s="359"/>
      <c r="U1278" s="359"/>
      <c r="V1278" s="359"/>
      <c r="W1278" s="359"/>
      <c r="X1278" s="358"/>
      <c r="Y1278" s="358"/>
      <c r="Z1278" s="358"/>
      <c r="AA1278" s="358"/>
      <c r="AB1278" s="358"/>
      <c r="AC1278" s="358"/>
      <c r="AD1278" s="358"/>
      <c r="AE1278" s="358"/>
      <c r="AF1278" s="358"/>
      <c r="AG1278" s="358"/>
      <c r="AH1278" s="358"/>
      <c r="AI1278" s="358"/>
      <c r="AJ1278" s="358"/>
      <c r="AK1278" s="358"/>
      <c r="AR1278" s="327" t="s">
        <v>279</v>
      </c>
      <c r="AS1278" s="326" t="s">
        <v>1733</v>
      </c>
    </row>
    <row r="1279" spans="1:45" ht="15" customHeight="1">
      <c r="A1279" s="359"/>
      <c r="B1279" s="359"/>
      <c r="C1279" s="359"/>
      <c r="D1279" s="359"/>
      <c r="E1279" s="359"/>
      <c r="F1279" s="359"/>
      <c r="G1279" s="359"/>
      <c r="H1279" s="359"/>
      <c r="I1279" s="359"/>
      <c r="J1279" s="359"/>
      <c r="K1279" s="359"/>
      <c r="L1279" s="359"/>
      <c r="M1279" s="359"/>
      <c r="N1279" s="359"/>
      <c r="O1279" s="359"/>
      <c r="P1279" s="359"/>
      <c r="Q1279" s="359"/>
      <c r="R1279" s="359"/>
      <c r="S1279" s="359"/>
      <c r="T1279" s="359"/>
      <c r="U1279" s="359"/>
      <c r="V1279" s="359"/>
      <c r="W1279" s="359"/>
      <c r="X1279" s="358"/>
      <c r="Y1279" s="358"/>
      <c r="Z1279" s="358"/>
      <c r="AA1279" s="358"/>
      <c r="AB1279" s="358"/>
      <c r="AC1279" s="358"/>
      <c r="AD1279" s="358"/>
      <c r="AE1279" s="358"/>
      <c r="AF1279" s="358"/>
      <c r="AG1279" s="358"/>
      <c r="AH1279" s="358"/>
      <c r="AI1279" s="358"/>
      <c r="AJ1279" s="358"/>
      <c r="AK1279" s="358"/>
      <c r="AR1279" s="327" t="s">
        <v>280</v>
      </c>
      <c r="AS1279" s="326" t="s">
        <v>1733</v>
      </c>
    </row>
    <row r="1280" spans="1:45" ht="15" customHeight="1">
      <c r="A1280" s="359"/>
      <c r="B1280" s="359"/>
      <c r="C1280" s="359"/>
      <c r="D1280" s="359"/>
      <c r="E1280" s="359"/>
      <c r="F1280" s="359"/>
      <c r="G1280" s="359"/>
      <c r="H1280" s="359"/>
      <c r="I1280" s="359"/>
      <c r="J1280" s="359"/>
      <c r="K1280" s="359"/>
      <c r="L1280" s="359"/>
      <c r="M1280" s="359"/>
      <c r="N1280" s="359"/>
      <c r="O1280" s="359"/>
      <c r="P1280" s="359"/>
      <c r="Q1280" s="359"/>
      <c r="R1280" s="359"/>
      <c r="S1280" s="359"/>
      <c r="T1280" s="359"/>
      <c r="U1280" s="359"/>
      <c r="V1280" s="359"/>
      <c r="W1280" s="359"/>
      <c r="X1280" s="358"/>
      <c r="Y1280" s="358"/>
      <c r="Z1280" s="358"/>
      <c r="AA1280" s="358"/>
      <c r="AB1280" s="358"/>
      <c r="AC1280" s="358"/>
      <c r="AD1280" s="358"/>
      <c r="AE1280" s="358"/>
      <c r="AF1280" s="358"/>
      <c r="AG1280" s="358"/>
      <c r="AH1280" s="358"/>
      <c r="AI1280" s="358"/>
      <c r="AJ1280" s="358"/>
      <c r="AK1280" s="358"/>
      <c r="AR1280" s="327" t="s">
        <v>281</v>
      </c>
      <c r="AS1280" s="326" t="s">
        <v>1739</v>
      </c>
    </row>
    <row r="1281" spans="1:45" ht="15" customHeight="1">
      <c r="A1281" s="359"/>
      <c r="B1281" s="359"/>
      <c r="C1281" s="359"/>
      <c r="D1281" s="359"/>
      <c r="E1281" s="359"/>
      <c r="F1281" s="359"/>
      <c r="G1281" s="359"/>
      <c r="H1281" s="359"/>
      <c r="I1281" s="359"/>
      <c r="J1281" s="359"/>
      <c r="K1281" s="359"/>
      <c r="L1281" s="359"/>
      <c r="M1281" s="359"/>
      <c r="N1281" s="359"/>
      <c r="O1281" s="359"/>
      <c r="P1281" s="359"/>
      <c r="Q1281" s="359"/>
      <c r="R1281" s="359"/>
      <c r="S1281" s="359"/>
      <c r="T1281" s="359"/>
      <c r="U1281" s="359"/>
      <c r="V1281" s="359"/>
      <c r="W1281" s="359"/>
      <c r="X1281" s="358"/>
      <c r="Y1281" s="358"/>
      <c r="Z1281" s="358"/>
      <c r="AA1281" s="358"/>
      <c r="AB1281" s="358"/>
      <c r="AC1281" s="358"/>
      <c r="AD1281" s="358"/>
      <c r="AE1281" s="358"/>
      <c r="AF1281" s="358"/>
      <c r="AG1281" s="358"/>
      <c r="AH1281" s="358"/>
      <c r="AI1281" s="358"/>
      <c r="AJ1281" s="358"/>
      <c r="AK1281" s="358"/>
      <c r="AR1281" s="327" t="s">
        <v>282</v>
      </c>
      <c r="AS1281" s="326" t="s">
        <v>1739</v>
      </c>
    </row>
    <row r="1282" spans="1:45" ht="15" customHeight="1">
      <c r="A1282" s="359"/>
      <c r="B1282" s="359"/>
      <c r="C1282" s="359"/>
      <c r="D1282" s="359"/>
      <c r="E1282" s="359"/>
      <c r="F1282" s="359"/>
      <c r="G1282" s="359"/>
      <c r="H1282" s="359"/>
      <c r="I1282" s="359"/>
      <c r="J1282" s="359"/>
      <c r="K1282" s="359"/>
      <c r="L1282" s="359"/>
      <c r="M1282" s="359"/>
      <c r="N1282" s="359"/>
      <c r="O1282" s="359"/>
      <c r="P1282" s="359"/>
      <c r="Q1282" s="359"/>
      <c r="R1282" s="359"/>
      <c r="S1282" s="359"/>
      <c r="T1282" s="359"/>
      <c r="U1282" s="359"/>
      <c r="V1282" s="359"/>
      <c r="W1282" s="359"/>
      <c r="X1282" s="358"/>
      <c r="Y1282" s="358"/>
      <c r="Z1282" s="358"/>
      <c r="AA1282" s="358"/>
      <c r="AB1282" s="358"/>
      <c r="AC1282" s="358"/>
      <c r="AD1282" s="358"/>
      <c r="AE1282" s="358"/>
      <c r="AF1282" s="358"/>
      <c r="AG1282" s="358"/>
      <c r="AH1282" s="358"/>
      <c r="AI1282" s="358"/>
      <c r="AJ1282" s="358"/>
      <c r="AK1282" s="358"/>
      <c r="AR1282" s="327" t="s">
        <v>283</v>
      </c>
      <c r="AS1282" s="326" t="s">
        <v>1733</v>
      </c>
    </row>
    <row r="1283" spans="1:45" ht="15" customHeight="1">
      <c r="A1283" s="359"/>
      <c r="B1283" s="359"/>
      <c r="C1283" s="359"/>
      <c r="D1283" s="359"/>
      <c r="E1283" s="359"/>
      <c r="F1283" s="359"/>
      <c r="G1283" s="359"/>
      <c r="H1283" s="359"/>
      <c r="I1283" s="359"/>
      <c r="J1283" s="359"/>
      <c r="K1283" s="359"/>
      <c r="L1283" s="359"/>
      <c r="M1283" s="359"/>
      <c r="N1283" s="359"/>
      <c r="O1283" s="359"/>
      <c r="P1283" s="359"/>
      <c r="Q1283" s="359"/>
      <c r="R1283" s="359"/>
      <c r="S1283" s="359"/>
      <c r="T1283" s="359"/>
      <c r="U1283" s="359"/>
      <c r="V1283" s="359"/>
      <c r="W1283" s="359"/>
      <c r="X1283" s="358"/>
      <c r="Y1283" s="358"/>
      <c r="Z1283" s="358"/>
      <c r="AA1283" s="358"/>
      <c r="AB1283" s="358"/>
      <c r="AC1283" s="358"/>
      <c r="AD1283" s="358"/>
      <c r="AE1283" s="358"/>
      <c r="AF1283" s="358"/>
      <c r="AG1283" s="358"/>
      <c r="AH1283" s="358"/>
      <c r="AI1283" s="358"/>
      <c r="AJ1283" s="358"/>
      <c r="AK1283" s="358"/>
      <c r="AR1283" s="327" t="s">
        <v>284</v>
      </c>
      <c r="AS1283" s="326" t="s">
        <v>1733</v>
      </c>
    </row>
    <row r="1284" spans="1:45" ht="15" customHeight="1">
      <c r="A1284" s="359"/>
      <c r="B1284" s="359"/>
      <c r="C1284" s="359"/>
      <c r="D1284" s="359"/>
      <c r="E1284" s="359"/>
      <c r="F1284" s="359"/>
      <c r="G1284" s="359"/>
      <c r="H1284" s="359"/>
      <c r="I1284" s="359"/>
      <c r="J1284" s="359"/>
      <c r="K1284" s="359"/>
      <c r="L1284" s="359"/>
      <c r="M1284" s="359"/>
      <c r="N1284" s="359"/>
      <c r="O1284" s="359"/>
      <c r="P1284" s="359"/>
      <c r="Q1284" s="359"/>
      <c r="R1284" s="359"/>
      <c r="S1284" s="359"/>
      <c r="T1284" s="359"/>
      <c r="U1284" s="359"/>
      <c r="V1284" s="359"/>
      <c r="W1284" s="359"/>
      <c r="X1284" s="358"/>
      <c r="Y1284" s="358"/>
      <c r="Z1284" s="358"/>
      <c r="AA1284" s="358"/>
      <c r="AB1284" s="358"/>
      <c r="AC1284" s="358"/>
      <c r="AD1284" s="358"/>
      <c r="AE1284" s="358"/>
      <c r="AF1284" s="358"/>
      <c r="AG1284" s="358"/>
      <c r="AH1284" s="358"/>
      <c r="AI1284" s="358"/>
      <c r="AJ1284" s="358"/>
      <c r="AK1284" s="358"/>
      <c r="AR1284" s="327" t="s">
        <v>285</v>
      </c>
      <c r="AS1284" s="326" t="s">
        <v>1733</v>
      </c>
    </row>
    <row r="1285" spans="1:45" ht="15" customHeight="1">
      <c r="A1285" s="359"/>
      <c r="B1285" s="359"/>
      <c r="C1285" s="359"/>
      <c r="D1285" s="359"/>
      <c r="E1285" s="359"/>
      <c r="F1285" s="359"/>
      <c r="G1285" s="359"/>
      <c r="H1285" s="359"/>
      <c r="I1285" s="359"/>
      <c r="J1285" s="359"/>
      <c r="K1285" s="359"/>
      <c r="L1285" s="359"/>
      <c r="M1285" s="359"/>
      <c r="N1285" s="359"/>
      <c r="O1285" s="359"/>
      <c r="P1285" s="359"/>
      <c r="Q1285" s="359"/>
      <c r="R1285" s="359"/>
      <c r="S1285" s="359"/>
      <c r="T1285" s="359"/>
      <c r="U1285" s="359"/>
      <c r="V1285" s="359"/>
      <c r="W1285" s="359"/>
      <c r="X1285" s="358"/>
      <c r="Y1285" s="358"/>
      <c r="Z1285" s="358"/>
      <c r="AA1285" s="358"/>
      <c r="AB1285" s="358"/>
      <c r="AC1285" s="358"/>
      <c r="AD1285" s="358"/>
      <c r="AE1285" s="358"/>
      <c r="AF1285" s="358"/>
      <c r="AG1285" s="358"/>
      <c r="AH1285" s="358"/>
      <c r="AI1285" s="358"/>
      <c r="AJ1285" s="358"/>
      <c r="AK1285" s="358"/>
      <c r="AR1285" s="327" t="s">
        <v>286</v>
      </c>
      <c r="AS1285" s="326" t="s">
        <v>1739</v>
      </c>
    </row>
    <row r="1286" spans="1:45" ht="15" customHeight="1">
      <c r="A1286" s="359"/>
      <c r="B1286" s="359"/>
      <c r="C1286" s="359"/>
      <c r="D1286" s="359"/>
      <c r="E1286" s="359"/>
      <c r="F1286" s="359"/>
      <c r="G1286" s="359"/>
      <c r="H1286" s="359"/>
      <c r="I1286" s="359"/>
      <c r="J1286" s="359"/>
      <c r="K1286" s="359"/>
      <c r="L1286" s="359"/>
      <c r="M1286" s="359"/>
      <c r="N1286" s="359"/>
      <c r="O1286" s="359"/>
      <c r="P1286" s="359"/>
      <c r="Q1286" s="359"/>
      <c r="R1286" s="359"/>
      <c r="S1286" s="359"/>
      <c r="T1286" s="359"/>
      <c r="U1286" s="359"/>
      <c r="V1286" s="359"/>
      <c r="W1286" s="359"/>
      <c r="X1286" s="358"/>
      <c r="Y1286" s="358"/>
      <c r="Z1286" s="358"/>
      <c r="AA1286" s="358"/>
      <c r="AB1286" s="358"/>
      <c r="AC1286" s="358"/>
      <c r="AD1286" s="358"/>
      <c r="AE1286" s="358"/>
      <c r="AF1286" s="358"/>
      <c r="AG1286" s="358"/>
      <c r="AH1286" s="358"/>
      <c r="AI1286" s="358"/>
      <c r="AJ1286" s="358"/>
      <c r="AK1286" s="358"/>
      <c r="AR1286" s="327" t="s">
        <v>287</v>
      </c>
      <c r="AS1286" s="326" t="s">
        <v>1739</v>
      </c>
    </row>
    <row r="1287" spans="1:45" ht="15" customHeight="1">
      <c r="A1287" s="359"/>
      <c r="B1287" s="359"/>
      <c r="C1287" s="359"/>
      <c r="D1287" s="359"/>
      <c r="E1287" s="359"/>
      <c r="F1287" s="359"/>
      <c r="G1287" s="359"/>
      <c r="H1287" s="359"/>
      <c r="I1287" s="359"/>
      <c r="J1287" s="359"/>
      <c r="K1287" s="359"/>
      <c r="L1287" s="359"/>
      <c r="M1287" s="359"/>
      <c r="N1287" s="359"/>
      <c r="O1287" s="359"/>
      <c r="P1287" s="359"/>
      <c r="Q1287" s="359"/>
      <c r="R1287" s="359"/>
      <c r="S1287" s="359"/>
      <c r="T1287" s="359"/>
      <c r="U1287" s="359"/>
      <c r="V1287" s="359"/>
      <c r="W1287" s="359"/>
      <c r="X1287" s="358"/>
      <c r="Y1287" s="358"/>
      <c r="Z1287" s="358"/>
      <c r="AA1287" s="358"/>
      <c r="AB1287" s="358"/>
      <c r="AC1287" s="358"/>
      <c r="AD1287" s="358"/>
      <c r="AE1287" s="358"/>
      <c r="AF1287" s="358"/>
      <c r="AG1287" s="358"/>
      <c r="AH1287" s="358"/>
      <c r="AI1287" s="358"/>
      <c r="AJ1287" s="358"/>
      <c r="AK1287" s="358"/>
      <c r="AR1287" s="327" t="s">
        <v>288</v>
      </c>
      <c r="AS1287" s="326" t="s">
        <v>1739</v>
      </c>
    </row>
    <row r="1288" spans="1:45" ht="15" customHeight="1">
      <c r="A1288" s="359"/>
      <c r="B1288" s="359"/>
      <c r="C1288" s="359"/>
      <c r="D1288" s="359"/>
      <c r="E1288" s="359"/>
      <c r="F1288" s="359"/>
      <c r="G1288" s="359"/>
      <c r="H1288" s="359"/>
      <c r="I1288" s="359"/>
      <c r="J1288" s="359"/>
      <c r="K1288" s="359"/>
      <c r="L1288" s="359"/>
      <c r="M1288" s="359"/>
      <c r="N1288" s="359"/>
      <c r="O1288" s="359"/>
      <c r="P1288" s="359"/>
      <c r="Q1288" s="359"/>
      <c r="R1288" s="359"/>
      <c r="S1288" s="359"/>
      <c r="T1288" s="359"/>
      <c r="U1288" s="359"/>
      <c r="V1288" s="359"/>
      <c r="W1288" s="359"/>
      <c r="X1288" s="358"/>
      <c r="Y1288" s="358"/>
      <c r="Z1288" s="358"/>
      <c r="AA1288" s="358"/>
      <c r="AB1288" s="358"/>
      <c r="AC1288" s="358"/>
      <c r="AD1288" s="358"/>
      <c r="AE1288" s="358"/>
      <c r="AF1288" s="358"/>
      <c r="AG1288" s="358"/>
      <c r="AH1288" s="358"/>
      <c r="AI1288" s="358"/>
      <c r="AJ1288" s="358"/>
      <c r="AK1288" s="358"/>
      <c r="AR1288" s="327" t="s">
        <v>289</v>
      </c>
      <c r="AS1288" s="326" t="s">
        <v>1733</v>
      </c>
    </row>
    <row r="1289" spans="1:45" ht="15" customHeight="1">
      <c r="A1289" s="359"/>
      <c r="B1289" s="359"/>
      <c r="C1289" s="359"/>
      <c r="D1289" s="359"/>
      <c r="E1289" s="359"/>
      <c r="F1289" s="359"/>
      <c r="G1289" s="359"/>
      <c r="H1289" s="359"/>
      <c r="I1289" s="359"/>
      <c r="J1289" s="359"/>
      <c r="K1289" s="359"/>
      <c r="L1289" s="359"/>
      <c r="M1289" s="359"/>
      <c r="N1289" s="359"/>
      <c r="O1289" s="359"/>
      <c r="P1289" s="359"/>
      <c r="Q1289" s="359"/>
      <c r="R1289" s="359"/>
      <c r="S1289" s="359"/>
      <c r="T1289" s="359"/>
      <c r="U1289" s="359"/>
      <c r="V1289" s="359"/>
      <c r="W1289" s="359"/>
      <c r="X1289" s="358"/>
      <c r="Y1289" s="358"/>
      <c r="Z1289" s="358"/>
      <c r="AA1289" s="358"/>
      <c r="AB1289" s="358"/>
      <c r="AC1289" s="358"/>
      <c r="AD1289" s="358"/>
      <c r="AE1289" s="358"/>
      <c r="AF1289" s="358"/>
      <c r="AG1289" s="358"/>
      <c r="AH1289" s="358"/>
      <c r="AI1289" s="358"/>
      <c r="AJ1289" s="358"/>
      <c r="AK1289" s="358"/>
      <c r="AR1289" s="327" t="s">
        <v>290</v>
      </c>
      <c r="AS1289" s="326" t="s">
        <v>1733</v>
      </c>
    </row>
    <row r="1290" spans="1:45" ht="15" customHeight="1">
      <c r="A1290" s="359"/>
      <c r="B1290" s="359"/>
      <c r="C1290" s="359"/>
      <c r="D1290" s="359"/>
      <c r="E1290" s="359"/>
      <c r="F1290" s="359"/>
      <c r="G1290" s="359"/>
      <c r="H1290" s="359"/>
      <c r="I1290" s="359"/>
      <c r="J1290" s="359"/>
      <c r="K1290" s="359"/>
      <c r="L1290" s="359"/>
      <c r="M1290" s="359"/>
      <c r="N1290" s="359"/>
      <c r="O1290" s="359"/>
      <c r="P1290" s="359"/>
      <c r="Q1290" s="359"/>
      <c r="R1290" s="359"/>
      <c r="S1290" s="359"/>
      <c r="T1290" s="359"/>
      <c r="U1290" s="359"/>
      <c r="V1290" s="359"/>
      <c r="W1290" s="359"/>
      <c r="X1290" s="358"/>
      <c r="Y1290" s="358"/>
      <c r="Z1290" s="358"/>
      <c r="AA1290" s="358"/>
      <c r="AB1290" s="358"/>
      <c r="AC1290" s="358"/>
      <c r="AD1290" s="358"/>
      <c r="AE1290" s="358"/>
      <c r="AF1290" s="358"/>
      <c r="AG1290" s="358"/>
      <c r="AH1290" s="358"/>
      <c r="AI1290" s="358"/>
      <c r="AJ1290" s="358"/>
      <c r="AK1290" s="358"/>
      <c r="AR1290" s="327" t="s">
        <v>291</v>
      </c>
      <c r="AS1290" s="326" t="s">
        <v>1733</v>
      </c>
    </row>
    <row r="1291" spans="1:45" ht="15" customHeight="1">
      <c r="A1291" s="359"/>
      <c r="B1291" s="359"/>
      <c r="C1291" s="359"/>
      <c r="D1291" s="359"/>
      <c r="E1291" s="359"/>
      <c r="F1291" s="359"/>
      <c r="G1291" s="359"/>
      <c r="H1291" s="359"/>
      <c r="I1291" s="359"/>
      <c r="J1291" s="359"/>
      <c r="K1291" s="359"/>
      <c r="L1291" s="359"/>
      <c r="M1291" s="359"/>
      <c r="N1291" s="359"/>
      <c r="O1291" s="359"/>
      <c r="P1291" s="359"/>
      <c r="Q1291" s="359"/>
      <c r="R1291" s="359"/>
      <c r="S1291" s="359"/>
      <c r="T1291" s="359"/>
      <c r="U1291" s="359"/>
      <c r="V1291" s="359"/>
      <c r="W1291" s="359"/>
      <c r="X1291" s="358"/>
      <c r="Y1291" s="358"/>
      <c r="Z1291" s="358"/>
      <c r="AA1291" s="358"/>
      <c r="AB1291" s="358"/>
      <c r="AC1291" s="358"/>
      <c r="AD1291" s="358"/>
      <c r="AE1291" s="358"/>
      <c r="AF1291" s="358"/>
      <c r="AG1291" s="358"/>
      <c r="AH1291" s="358"/>
      <c r="AI1291" s="358"/>
      <c r="AJ1291" s="358"/>
      <c r="AK1291" s="358"/>
      <c r="AR1291" s="327" t="s">
        <v>292</v>
      </c>
      <c r="AS1291" s="326" t="s">
        <v>1733</v>
      </c>
    </row>
    <row r="1292" spans="1:45" ht="15" customHeight="1">
      <c r="A1292" s="359"/>
      <c r="B1292" s="359"/>
      <c r="C1292" s="359"/>
      <c r="D1292" s="359"/>
      <c r="E1292" s="359"/>
      <c r="F1292" s="359"/>
      <c r="G1292" s="359"/>
      <c r="H1292" s="359"/>
      <c r="I1292" s="359"/>
      <c r="J1292" s="359"/>
      <c r="K1292" s="359"/>
      <c r="L1292" s="359"/>
      <c r="M1292" s="359"/>
      <c r="N1292" s="359"/>
      <c r="O1292" s="359"/>
      <c r="P1292" s="359"/>
      <c r="Q1292" s="359"/>
      <c r="R1292" s="359"/>
      <c r="S1292" s="359"/>
      <c r="T1292" s="359"/>
      <c r="U1292" s="359"/>
      <c r="V1292" s="359"/>
      <c r="W1292" s="359"/>
      <c r="X1292" s="358"/>
      <c r="Y1292" s="358"/>
      <c r="Z1292" s="358"/>
      <c r="AA1292" s="358"/>
      <c r="AB1292" s="358"/>
      <c r="AC1292" s="358"/>
      <c r="AD1292" s="358"/>
      <c r="AE1292" s="358"/>
      <c r="AF1292" s="358"/>
      <c r="AG1292" s="358"/>
      <c r="AH1292" s="358"/>
      <c r="AI1292" s="358"/>
      <c r="AJ1292" s="358"/>
      <c r="AK1292" s="358"/>
      <c r="AR1292" s="327" t="s">
        <v>1022</v>
      </c>
      <c r="AS1292" s="326" t="s">
        <v>2133</v>
      </c>
    </row>
    <row r="1293" spans="1:45" ht="15" customHeight="1">
      <c r="A1293" s="359"/>
      <c r="B1293" s="359"/>
      <c r="C1293" s="359"/>
      <c r="D1293" s="359"/>
      <c r="E1293" s="359"/>
      <c r="F1293" s="359"/>
      <c r="G1293" s="359"/>
      <c r="H1293" s="359"/>
      <c r="I1293" s="359"/>
      <c r="J1293" s="359"/>
      <c r="K1293" s="359"/>
      <c r="L1293" s="359"/>
      <c r="M1293" s="359"/>
      <c r="N1293" s="359"/>
      <c r="O1293" s="359"/>
      <c r="P1293" s="359"/>
      <c r="Q1293" s="359"/>
      <c r="R1293" s="359"/>
      <c r="S1293" s="359"/>
      <c r="T1293" s="359"/>
      <c r="U1293" s="359"/>
      <c r="V1293" s="359"/>
      <c r="W1293" s="359"/>
      <c r="X1293" s="358"/>
      <c r="Y1293" s="358"/>
      <c r="Z1293" s="358"/>
      <c r="AA1293" s="358"/>
      <c r="AB1293" s="358"/>
      <c r="AC1293" s="358"/>
      <c r="AD1293" s="358"/>
      <c r="AE1293" s="358"/>
      <c r="AF1293" s="358"/>
      <c r="AG1293" s="358"/>
      <c r="AH1293" s="358"/>
      <c r="AI1293" s="358"/>
      <c r="AJ1293" s="358"/>
      <c r="AK1293" s="358"/>
      <c r="AR1293" s="327" t="s">
        <v>1023</v>
      </c>
      <c r="AS1293" s="326" t="s">
        <v>1827</v>
      </c>
    </row>
    <row r="1294" spans="1:45" ht="15" customHeight="1">
      <c r="A1294" s="359"/>
      <c r="B1294" s="359"/>
      <c r="C1294" s="359"/>
      <c r="D1294" s="359"/>
      <c r="E1294" s="359"/>
      <c r="F1294" s="359"/>
      <c r="G1294" s="359"/>
      <c r="H1294" s="359"/>
      <c r="I1294" s="359"/>
      <c r="J1294" s="359"/>
      <c r="K1294" s="359"/>
      <c r="L1294" s="359"/>
      <c r="M1294" s="359"/>
      <c r="N1294" s="359"/>
      <c r="O1294" s="359"/>
      <c r="P1294" s="359"/>
      <c r="Q1294" s="359"/>
      <c r="R1294" s="359"/>
      <c r="S1294" s="359"/>
      <c r="T1294" s="359"/>
      <c r="U1294" s="359"/>
      <c r="V1294" s="359"/>
      <c r="W1294" s="359"/>
      <c r="X1294" s="358"/>
      <c r="Y1294" s="358"/>
      <c r="Z1294" s="358"/>
      <c r="AA1294" s="358"/>
      <c r="AB1294" s="358"/>
      <c r="AC1294" s="358"/>
      <c r="AD1294" s="358"/>
      <c r="AE1294" s="358"/>
      <c r="AF1294" s="358"/>
      <c r="AG1294" s="358"/>
      <c r="AH1294" s="358"/>
      <c r="AI1294" s="358"/>
      <c r="AJ1294" s="358"/>
      <c r="AK1294" s="358"/>
      <c r="AR1294" s="327" t="s">
        <v>1024</v>
      </c>
      <c r="AS1294" s="326" t="s">
        <v>1827</v>
      </c>
    </row>
    <row r="1295" spans="1:45" ht="15" customHeight="1">
      <c r="A1295" s="359"/>
      <c r="B1295" s="359"/>
      <c r="C1295" s="359"/>
      <c r="D1295" s="359"/>
      <c r="E1295" s="359"/>
      <c r="F1295" s="359"/>
      <c r="G1295" s="359"/>
      <c r="H1295" s="359"/>
      <c r="I1295" s="359"/>
      <c r="J1295" s="359"/>
      <c r="K1295" s="359"/>
      <c r="L1295" s="359"/>
      <c r="M1295" s="359"/>
      <c r="N1295" s="359"/>
      <c r="O1295" s="359"/>
      <c r="P1295" s="359"/>
      <c r="Q1295" s="359"/>
      <c r="R1295" s="359"/>
      <c r="S1295" s="359"/>
      <c r="T1295" s="359"/>
      <c r="U1295" s="359"/>
      <c r="V1295" s="359"/>
      <c r="W1295" s="359"/>
      <c r="X1295" s="358"/>
      <c r="Y1295" s="358"/>
      <c r="Z1295" s="358"/>
      <c r="AA1295" s="358"/>
      <c r="AB1295" s="358"/>
      <c r="AC1295" s="358"/>
      <c r="AD1295" s="358"/>
      <c r="AE1295" s="358"/>
      <c r="AF1295" s="358"/>
      <c r="AG1295" s="358"/>
      <c r="AH1295" s="358"/>
      <c r="AI1295" s="358"/>
      <c r="AJ1295" s="358"/>
      <c r="AK1295" s="358"/>
      <c r="AR1295" s="327" t="s">
        <v>1025</v>
      </c>
      <c r="AS1295" s="326" t="s">
        <v>1827</v>
      </c>
    </row>
    <row r="1296" spans="1:45" ht="15" customHeight="1">
      <c r="A1296" s="359"/>
      <c r="B1296" s="359"/>
      <c r="C1296" s="359"/>
      <c r="D1296" s="359"/>
      <c r="E1296" s="359"/>
      <c r="F1296" s="359"/>
      <c r="G1296" s="359"/>
      <c r="H1296" s="359"/>
      <c r="I1296" s="359"/>
      <c r="J1296" s="359"/>
      <c r="K1296" s="359"/>
      <c r="L1296" s="359"/>
      <c r="M1296" s="359"/>
      <c r="N1296" s="359"/>
      <c r="O1296" s="359"/>
      <c r="P1296" s="359"/>
      <c r="Q1296" s="359"/>
      <c r="R1296" s="359"/>
      <c r="S1296" s="359"/>
      <c r="T1296" s="359"/>
      <c r="U1296" s="359"/>
      <c r="V1296" s="359"/>
      <c r="W1296" s="359"/>
      <c r="X1296" s="358"/>
      <c r="Y1296" s="358"/>
      <c r="Z1296" s="358"/>
      <c r="AA1296" s="358"/>
      <c r="AB1296" s="358"/>
      <c r="AC1296" s="358"/>
      <c r="AD1296" s="358"/>
      <c r="AE1296" s="358"/>
      <c r="AF1296" s="358"/>
      <c r="AG1296" s="358"/>
      <c r="AH1296" s="358"/>
      <c r="AI1296" s="358"/>
      <c r="AJ1296" s="358"/>
      <c r="AK1296" s="358"/>
      <c r="AR1296" s="327" t="s">
        <v>293</v>
      </c>
      <c r="AS1296" s="326" t="s">
        <v>1733</v>
      </c>
    </row>
    <row r="1297" spans="1:45" ht="15" customHeight="1">
      <c r="A1297" s="359"/>
      <c r="B1297" s="359"/>
      <c r="C1297" s="359"/>
      <c r="D1297" s="359"/>
      <c r="E1297" s="359"/>
      <c r="F1297" s="359"/>
      <c r="G1297" s="359"/>
      <c r="H1297" s="359"/>
      <c r="I1297" s="359"/>
      <c r="J1297" s="359"/>
      <c r="K1297" s="359"/>
      <c r="L1297" s="359"/>
      <c r="M1297" s="359"/>
      <c r="N1297" s="359"/>
      <c r="O1297" s="359"/>
      <c r="P1297" s="359"/>
      <c r="Q1297" s="359"/>
      <c r="R1297" s="359"/>
      <c r="S1297" s="359"/>
      <c r="T1297" s="359"/>
      <c r="U1297" s="359"/>
      <c r="V1297" s="359"/>
      <c r="W1297" s="359"/>
      <c r="X1297" s="358"/>
      <c r="Y1297" s="358"/>
      <c r="Z1297" s="358"/>
      <c r="AA1297" s="358"/>
      <c r="AB1297" s="358"/>
      <c r="AC1297" s="358"/>
      <c r="AD1297" s="358"/>
      <c r="AE1297" s="358"/>
      <c r="AF1297" s="358"/>
      <c r="AG1297" s="358"/>
      <c r="AH1297" s="358"/>
      <c r="AI1297" s="358"/>
      <c r="AJ1297" s="358"/>
      <c r="AK1297" s="358"/>
      <c r="AR1297" s="327" t="s">
        <v>294</v>
      </c>
      <c r="AS1297" s="326" t="s">
        <v>1733</v>
      </c>
    </row>
    <row r="1298" spans="1:45" ht="15" customHeight="1">
      <c r="A1298" s="359"/>
      <c r="B1298" s="359"/>
      <c r="C1298" s="359"/>
      <c r="D1298" s="359"/>
      <c r="E1298" s="359"/>
      <c r="F1298" s="359"/>
      <c r="G1298" s="359"/>
      <c r="H1298" s="359"/>
      <c r="I1298" s="359"/>
      <c r="J1298" s="359"/>
      <c r="K1298" s="359"/>
      <c r="L1298" s="359"/>
      <c r="M1298" s="359"/>
      <c r="N1298" s="359"/>
      <c r="O1298" s="359"/>
      <c r="P1298" s="359"/>
      <c r="Q1298" s="359"/>
      <c r="R1298" s="359"/>
      <c r="S1298" s="359"/>
      <c r="T1298" s="359"/>
      <c r="U1298" s="359"/>
      <c r="V1298" s="359"/>
      <c r="W1298" s="359"/>
      <c r="X1298" s="358"/>
      <c r="Y1298" s="358"/>
      <c r="Z1298" s="358"/>
      <c r="AA1298" s="358"/>
      <c r="AB1298" s="358"/>
      <c r="AC1298" s="358"/>
      <c r="AD1298" s="358"/>
      <c r="AE1298" s="358"/>
      <c r="AF1298" s="358"/>
      <c r="AG1298" s="358"/>
      <c r="AH1298" s="358"/>
      <c r="AI1298" s="358"/>
      <c r="AJ1298" s="358"/>
      <c r="AK1298" s="358"/>
      <c r="AR1298" s="327" t="s">
        <v>295</v>
      </c>
      <c r="AS1298" s="326" t="s">
        <v>1733</v>
      </c>
    </row>
    <row r="1299" spans="1:45" ht="15" customHeight="1">
      <c r="A1299" s="359"/>
      <c r="B1299" s="359"/>
      <c r="C1299" s="359"/>
      <c r="D1299" s="359"/>
      <c r="E1299" s="359"/>
      <c r="F1299" s="359"/>
      <c r="G1299" s="359"/>
      <c r="H1299" s="359"/>
      <c r="I1299" s="359"/>
      <c r="J1299" s="359"/>
      <c r="K1299" s="359"/>
      <c r="L1299" s="359"/>
      <c r="M1299" s="359"/>
      <c r="N1299" s="359"/>
      <c r="O1299" s="359"/>
      <c r="P1299" s="359"/>
      <c r="Q1299" s="359"/>
      <c r="R1299" s="359"/>
      <c r="S1299" s="359"/>
      <c r="T1299" s="359"/>
      <c r="U1299" s="359"/>
      <c r="V1299" s="359"/>
      <c r="W1299" s="359"/>
      <c r="X1299" s="358"/>
      <c r="Y1299" s="358"/>
      <c r="Z1299" s="358"/>
      <c r="AA1299" s="358"/>
      <c r="AB1299" s="358"/>
      <c r="AC1299" s="358"/>
      <c r="AD1299" s="358"/>
      <c r="AE1299" s="358"/>
      <c r="AF1299" s="358"/>
      <c r="AG1299" s="358"/>
      <c r="AH1299" s="358"/>
      <c r="AI1299" s="358"/>
      <c r="AJ1299" s="358"/>
      <c r="AK1299" s="358"/>
      <c r="AR1299" s="327" t="s">
        <v>296</v>
      </c>
      <c r="AS1299" s="326" t="s">
        <v>1733</v>
      </c>
    </row>
    <row r="1300" spans="1:45" ht="15" customHeight="1">
      <c r="A1300" s="359"/>
      <c r="B1300" s="359"/>
      <c r="C1300" s="359"/>
      <c r="D1300" s="359"/>
      <c r="E1300" s="359"/>
      <c r="F1300" s="359"/>
      <c r="G1300" s="359"/>
      <c r="H1300" s="359"/>
      <c r="I1300" s="359"/>
      <c r="J1300" s="359"/>
      <c r="K1300" s="359"/>
      <c r="L1300" s="359"/>
      <c r="M1300" s="359"/>
      <c r="N1300" s="359"/>
      <c r="O1300" s="359"/>
      <c r="P1300" s="359"/>
      <c r="Q1300" s="359"/>
      <c r="R1300" s="359"/>
      <c r="S1300" s="359"/>
      <c r="T1300" s="359"/>
      <c r="U1300" s="359"/>
      <c r="V1300" s="359"/>
      <c r="W1300" s="359"/>
      <c r="X1300" s="358"/>
      <c r="Y1300" s="358"/>
      <c r="Z1300" s="358"/>
      <c r="AA1300" s="358"/>
      <c r="AB1300" s="358"/>
      <c r="AC1300" s="358"/>
      <c r="AD1300" s="358"/>
      <c r="AE1300" s="358"/>
      <c r="AF1300" s="358"/>
      <c r="AG1300" s="358"/>
      <c r="AH1300" s="358"/>
      <c r="AI1300" s="358"/>
      <c r="AJ1300" s="358"/>
      <c r="AK1300" s="358"/>
      <c r="AR1300" s="327" t="s">
        <v>297</v>
      </c>
      <c r="AS1300" s="326" t="s">
        <v>1733</v>
      </c>
    </row>
    <row r="1301" spans="1:45" ht="15" customHeight="1">
      <c r="A1301" s="359"/>
      <c r="B1301" s="359"/>
      <c r="C1301" s="359"/>
      <c r="D1301" s="359"/>
      <c r="E1301" s="359"/>
      <c r="F1301" s="359"/>
      <c r="G1301" s="359"/>
      <c r="H1301" s="359"/>
      <c r="I1301" s="359"/>
      <c r="J1301" s="359"/>
      <c r="K1301" s="359"/>
      <c r="L1301" s="359"/>
      <c r="M1301" s="359"/>
      <c r="N1301" s="359"/>
      <c r="O1301" s="359"/>
      <c r="P1301" s="359"/>
      <c r="Q1301" s="359"/>
      <c r="R1301" s="359"/>
      <c r="S1301" s="359"/>
      <c r="T1301" s="359"/>
      <c r="U1301" s="359"/>
      <c r="V1301" s="359"/>
      <c r="W1301" s="359"/>
      <c r="X1301" s="358"/>
      <c r="Y1301" s="358"/>
      <c r="Z1301" s="358"/>
      <c r="AA1301" s="358"/>
      <c r="AB1301" s="358"/>
      <c r="AC1301" s="358"/>
      <c r="AD1301" s="358"/>
      <c r="AE1301" s="358"/>
      <c r="AF1301" s="358"/>
      <c r="AG1301" s="358"/>
      <c r="AH1301" s="358"/>
      <c r="AI1301" s="358"/>
      <c r="AJ1301" s="358"/>
      <c r="AK1301" s="358"/>
      <c r="AR1301" s="327" t="s">
        <v>298</v>
      </c>
      <c r="AS1301" s="326" t="s">
        <v>1733</v>
      </c>
    </row>
    <row r="1302" spans="1:45" ht="15" customHeight="1">
      <c r="A1302" s="359"/>
      <c r="B1302" s="359"/>
      <c r="C1302" s="359"/>
      <c r="D1302" s="359"/>
      <c r="E1302" s="359"/>
      <c r="F1302" s="359"/>
      <c r="G1302" s="359"/>
      <c r="H1302" s="359"/>
      <c r="I1302" s="359"/>
      <c r="J1302" s="359"/>
      <c r="K1302" s="359"/>
      <c r="L1302" s="359"/>
      <c r="M1302" s="359"/>
      <c r="N1302" s="359"/>
      <c r="O1302" s="359"/>
      <c r="P1302" s="359"/>
      <c r="Q1302" s="359"/>
      <c r="R1302" s="359"/>
      <c r="S1302" s="359"/>
      <c r="T1302" s="359"/>
      <c r="U1302" s="359"/>
      <c r="V1302" s="359"/>
      <c r="W1302" s="359"/>
      <c r="X1302" s="358"/>
      <c r="Y1302" s="358"/>
      <c r="Z1302" s="358"/>
      <c r="AA1302" s="358"/>
      <c r="AB1302" s="358"/>
      <c r="AC1302" s="358"/>
      <c r="AD1302" s="358"/>
      <c r="AE1302" s="358"/>
      <c r="AF1302" s="358"/>
      <c r="AG1302" s="358"/>
      <c r="AH1302" s="358"/>
      <c r="AI1302" s="358"/>
      <c r="AJ1302" s="358"/>
      <c r="AK1302" s="358"/>
      <c r="AR1302" s="327" t="s">
        <v>299</v>
      </c>
      <c r="AS1302" s="326" t="s">
        <v>1733</v>
      </c>
    </row>
    <row r="1303" spans="1:45" ht="15" customHeight="1">
      <c r="A1303" s="359"/>
      <c r="B1303" s="359"/>
      <c r="C1303" s="359"/>
      <c r="D1303" s="359"/>
      <c r="E1303" s="359"/>
      <c r="F1303" s="359"/>
      <c r="G1303" s="359"/>
      <c r="H1303" s="359"/>
      <c r="I1303" s="359"/>
      <c r="J1303" s="359"/>
      <c r="K1303" s="359"/>
      <c r="L1303" s="359"/>
      <c r="M1303" s="359"/>
      <c r="N1303" s="359"/>
      <c r="O1303" s="359"/>
      <c r="P1303" s="359"/>
      <c r="Q1303" s="359"/>
      <c r="R1303" s="359"/>
      <c r="S1303" s="359"/>
      <c r="T1303" s="359"/>
      <c r="U1303" s="359"/>
      <c r="V1303" s="359"/>
      <c r="W1303" s="359"/>
      <c r="X1303" s="358"/>
      <c r="Y1303" s="358"/>
      <c r="Z1303" s="358"/>
      <c r="AA1303" s="358"/>
      <c r="AB1303" s="358"/>
      <c r="AC1303" s="358"/>
      <c r="AD1303" s="358"/>
      <c r="AE1303" s="358"/>
      <c r="AF1303" s="358"/>
      <c r="AG1303" s="358"/>
      <c r="AH1303" s="358"/>
      <c r="AI1303" s="358"/>
      <c r="AJ1303" s="358"/>
      <c r="AK1303" s="358"/>
      <c r="AR1303" s="327" t="s">
        <v>300</v>
      </c>
      <c r="AS1303" s="326" t="s">
        <v>1733</v>
      </c>
    </row>
    <row r="1304" spans="1:45" ht="15" customHeight="1">
      <c r="A1304" s="359"/>
      <c r="B1304" s="359"/>
      <c r="C1304" s="359"/>
      <c r="D1304" s="359"/>
      <c r="E1304" s="359"/>
      <c r="F1304" s="359"/>
      <c r="G1304" s="359"/>
      <c r="H1304" s="359"/>
      <c r="I1304" s="359"/>
      <c r="J1304" s="359"/>
      <c r="K1304" s="359"/>
      <c r="L1304" s="359"/>
      <c r="M1304" s="359"/>
      <c r="N1304" s="359"/>
      <c r="O1304" s="359"/>
      <c r="P1304" s="359"/>
      <c r="Q1304" s="359"/>
      <c r="R1304" s="359"/>
      <c r="S1304" s="359"/>
      <c r="T1304" s="359"/>
      <c r="U1304" s="359"/>
      <c r="V1304" s="359"/>
      <c r="W1304" s="359"/>
      <c r="X1304" s="358"/>
      <c r="Y1304" s="358"/>
      <c r="Z1304" s="358"/>
      <c r="AA1304" s="358"/>
      <c r="AB1304" s="358"/>
      <c r="AC1304" s="358"/>
      <c r="AD1304" s="358"/>
      <c r="AE1304" s="358"/>
      <c r="AF1304" s="358"/>
      <c r="AG1304" s="358"/>
      <c r="AH1304" s="358"/>
      <c r="AI1304" s="358"/>
      <c r="AJ1304" s="358"/>
      <c r="AK1304" s="358"/>
      <c r="AR1304" s="327" t="s">
        <v>301</v>
      </c>
      <c r="AS1304" s="326" t="s">
        <v>1733</v>
      </c>
    </row>
    <row r="1305" spans="1:45" ht="15" customHeight="1">
      <c r="A1305" s="359"/>
      <c r="B1305" s="359"/>
      <c r="C1305" s="359"/>
      <c r="D1305" s="359"/>
      <c r="E1305" s="359"/>
      <c r="F1305" s="359"/>
      <c r="G1305" s="359"/>
      <c r="H1305" s="359"/>
      <c r="I1305" s="359"/>
      <c r="J1305" s="359"/>
      <c r="K1305" s="359"/>
      <c r="L1305" s="359"/>
      <c r="M1305" s="359"/>
      <c r="N1305" s="359"/>
      <c r="O1305" s="359"/>
      <c r="P1305" s="359"/>
      <c r="Q1305" s="359"/>
      <c r="R1305" s="359"/>
      <c r="S1305" s="359"/>
      <c r="T1305" s="359"/>
      <c r="U1305" s="359"/>
      <c r="V1305" s="359"/>
      <c r="W1305" s="359"/>
      <c r="X1305" s="358"/>
      <c r="Y1305" s="358"/>
      <c r="Z1305" s="358"/>
      <c r="AA1305" s="358"/>
      <c r="AB1305" s="358"/>
      <c r="AC1305" s="358"/>
      <c r="AD1305" s="358"/>
      <c r="AE1305" s="358"/>
      <c r="AF1305" s="358"/>
      <c r="AG1305" s="358"/>
      <c r="AH1305" s="358"/>
      <c r="AI1305" s="358"/>
      <c r="AJ1305" s="358"/>
      <c r="AK1305" s="358"/>
      <c r="AR1305" s="327" t="s">
        <v>302</v>
      </c>
      <c r="AS1305" s="326" t="s">
        <v>1733</v>
      </c>
    </row>
    <row r="1306" spans="1:45" ht="15" customHeight="1">
      <c r="A1306" s="359"/>
      <c r="B1306" s="359"/>
      <c r="C1306" s="359"/>
      <c r="D1306" s="359"/>
      <c r="E1306" s="359"/>
      <c r="F1306" s="359"/>
      <c r="G1306" s="359"/>
      <c r="H1306" s="359"/>
      <c r="I1306" s="359"/>
      <c r="J1306" s="359"/>
      <c r="K1306" s="359"/>
      <c r="L1306" s="359"/>
      <c r="M1306" s="359"/>
      <c r="N1306" s="359"/>
      <c r="O1306" s="359"/>
      <c r="P1306" s="359"/>
      <c r="Q1306" s="359"/>
      <c r="R1306" s="359"/>
      <c r="S1306" s="359"/>
      <c r="T1306" s="359"/>
      <c r="U1306" s="359"/>
      <c r="V1306" s="359"/>
      <c r="W1306" s="359"/>
      <c r="X1306" s="358"/>
      <c r="Y1306" s="358"/>
      <c r="Z1306" s="358"/>
      <c r="AA1306" s="358"/>
      <c r="AB1306" s="358"/>
      <c r="AC1306" s="358"/>
      <c r="AD1306" s="358"/>
      <c r="AE1306" s="358"/>
      <c r="AF1306" s="358"/>
      <c r="AG1306" s="358"/>
      <c r="AH1306" s="358"/>
      <c r="AI1306" s="358"/>
      <c r="AJ1306" s="358"/>
      <c r="AK1306" s="358"/>
      <c r="AR1306" s="327" t="s">
        <v>303</v>
      </c>
      <c r="AS1306" s="326" t="s">
        <v>1733</v>
      </c>
    </row>
    <row r="1307" spans="1:45" ht="15" customHeight="1">
      <c r="A1307" s="359"/>
      <c r="B1307" s="359"/>
      <c r="C1307" s="359"/>
      <c r="D1307" s="359"/>
      <c r="E1307" s="359"/>
      <c r="F1307" s="359"/>
      <c r="G1307" s="359"/>
      <c r="H1307" s="359"/>
      <c r="I1307" s="359"/>
      <c r="J1307" s="359"/>
      <c r="K1307" s="359"/>
      <c r="L1307" s="359"/>
      <c r="M1307" s="359"/>
      <c r="N1307" s="359"/>
      <c r="O1307" s="359"/>
      <c r="P1307" s="359"/>
      <c r="Q1307" s="359"/>
      <c r="R1307" s="359"/>
      <c r="S1307" s="359"/>
      <c r="T1307" s="359"/>
      <c r="U1307" s="359"/>
      <c r="V1307" s="359"/>
      <c r="W1307" s="359"/>
      <c r="X1307" s="358"/>
      <c r="Y1307" s="358"/>
      <c r="Z1307" s="358"/>
      <c r="AA1307" s="358"/>
      <c r="AB1307" s="358"/>
      <c r="AC1307" s="358"/>
      <c r="AD1307" s="358"/>
      <c r="AE1307" s="358"/>
      <c r="AF1307" s="358"/>
      <c r="AG1307" s="358"/>
      <c r="AH1307" s="358"/>
      <c r="AI1307" s="358"/>
      <c r="AJ1307" s="358"/>
      <c r="AK1307" s="358"/>
      <c r="AR1307" s="327" t="s">
        <v>304</v>
      </c>
      <c r="AS1307" s="326" t="s">
        <v>1733</v>
      </c>
    </row>
    <row r="1308" spans="1:45" ht="15" customHeight="1">
      <c r="A1308" s="359"/>
      <c r="B1308" s="359"/>
      <c r="C1308" s="359"/>
      <c r="D1308" s="359"/>
      <c r="E1308" s="359"/>
      <c r="F1308" s="359"/>
      <c r="G1308" s="359"/>
      <c r="H1308" s="359"/>
      <c r="I1308" s="359"/>
      <c r="J1308" s="359"/>
      <c r="K1308" s="359"/>
      <c r="L1308" s="359"/>
      <c r="M1308" s="359"/>
      <c r="N1308" s="359"/>
      <c r="O1308" s="359"/>
      <c r="P1308" s="359"/>
      <c r="Q1308" s="359"/>
      <c r="R1308" s="359"/>
      <c r="S1308" s="359"/>
      <c r="T1308" s="359"/>
      <c r="U1308" s="359"/>
      <c r="V1308" s="359"/>
      <c r="W1308" s="359"/>
      <c r="X1308" s="358"/>
      <c r="Y1308" s="358"/>
      <c r="Z1308" s="358"/>
      <c r="AA1308" s="358"/>
      <c r="AB1308" s="358"/>
      <c r="AC1308" s="358"/>
      <c r="AD1308" s="358"/>
      <c r="AE1308" s="358"/>
      <c r="AF1308" s="358"/>
      <c r="AG1308" s="358"/>
      <c r="AH1308" s="358"/>
      <c r="AI1308" s="358"/>
      <c r="AJ1308" s="358"/>
      <c r="AK1308" s="358"/>
      <c r="AR1308" s="327" t="s">
        <v>305</v>
      </c>
      <c r="AS1308" s="326" t="s">
        <v>1733</v>
      </c>
    </row>
    <row r="1309" spans="1:45" ht="15" customHeight="1">
      <c r="A1309" s="359"/>
      <c r="B1309" s="359"/>
      <c r="C1309" s="359"/>
      <c r="D1309" s="359"/>
      <c r="E1309" s="359"/>
      <c r="F1309" s="359"/>
      <c r="G1309" s="359"/>
      <c r="H1309" s="359"/>
      <c r="I1309" s="359"/>
      <c r="J1309" s="359"/>
      <c r="K1309" s="359"/>
      <c r="L1309" s="359"/>
      <c r="M1309" s="359"/>
      <c r="N1309" s="359"/>
      <c r="O1309" s="359"/>
      <c r="P1309" s="359"/>
      <c r="Q1309" s="359"/>
      <c r="R1309" s="359"/>
      <c r="S1309" s="359"/>
      <c r="T1309" s="359"/>
      <c r="U1309" s="359"/>
      <c r="V1309" s="359"/>
      <c r="W1309" s="359"/>
      <c r="X1309" s="358"/>
      <c r="Y1309" s="358"/>
      <c r="Z1309" s="358"/>
      <c r="AA1309" s="358"/>
      <c r="AB1309" s="358"/>
      <c r="AC1309" s="358"/>
      <c r="AD1309" s="358"/>
      <c r="AE1309" s="358"/>
      <c r="AF1309" s="358"/>
      <c r="AG1309" s="358"/>
      <c r="AH1309" s="358"/>
      <c r="AI1309" s="358"/>
      <c r="AJ1309" s="358"/>
      <c r="AK1309" s="358"/>
      <c r="AR1309" s="327" t="s">
        <v>1051</v>
      </c>
      <c r="AS1309" s="326" t="s">
        <v>1876</v>
      </c>
    </row>
    <row r="1310" spans="1:45" ht="15" customHeight="1">
      <c r="A1310" s="359"/>
      <c r="B1310" s="359"/>
      <c r="C1310" s="359"/>
      <c r="D1310" s="359"/>
      <c r="E1310" s="359"/>
      <c r="F1310" s="359"/>
      <c r="G1310" s="359"/>
      <c r="H1310" s="359"/>
      <c r="I1310" s="359"/>
      <c r="J1310" s="359"/>
      <c r="K1310" s="359"/>
      <c r="L1310" s="359"/>
      <c r="M1310" s="359"/>
      <c r="N1310" s="359"/>
      <c r="O1310" s="359"/>
      <c r="P1310" s="359"/>
      <c r="Q1310" s="359"/>
      <c r="R1310" s="359"/>
      <c r="S1310" s="359"/>
      <c r="T1310" s="359"/>
      <c r="U1310" s="359"/>
      <c r="V1310" s="359"/>
      <c r="W1310" s="359"/>
      <c r="X1310" s="358"/>
      <c r="Y1310" s="358"/>
      <c r="Z1310" s="358"/>
      <c r="AA1310" s="358"/>
      <c r="AB1310" s="358"/>
      <c r="AC1310" s="358"/>
      <c r="AD1310" s="358"/>
      <c r="AE1310" s="358"/>
      <c r="AF1310" s="358"/>
      <c r="AG1310" s="358"/>
      <c r="AH1310" s="358"/>
      <c r="AI1310" s="358"/>
      <c r="AJ1310" s="358"/>
      <c r="AK1310" s="358"/>
      <c r="AR1310" s="327" t="s">
        <v>306</v>
      </c>
      <c r="AS1310" s="326" t="s">
        <v>1739</v>
      </c>
    </row>
    <row r="1311" spans="1:45" ht="15" customHeight="1">
      <c r="A1311" s="359"/>
      <c r="B1311" s="359"/>
      <c r="C1311" s="359"/>
      <c r="D1311" s="359"/>
      <c r="E1311" s="359"/>
      <c r="F1311" s="359"/>
      <c r="G1311" s="359"/>
      <c r="H1311" s="359"/>
      <c r="I1311" s="359"/>
      <c r="J1311" s="359"/>
      <c r="K1311" s="359"/>
      <c r="L1311" s="359"/>
      <c r="M1311" s="359"/>
      <c r="N1311" s="359"/>
      <c r="O1311" s="359"/>
      <c r="P1311" s="359"/>
      <c r="Q1311" s="359"/>
      <c r="R1311" s="359"/>
      <c r="S1311" s="359"/>
      <c r="T1311" s="359"/>
      <c r="U1311" s="359"/>
      <c r="V1311" s="359"/>
      <c r="W1311" s="359"/>
      <c r="X1311" s="358"/>
      <c r="Y1311" s="358"/>
      <c r="Z1311" s="358"/>
      <c r="AA1311" s="358"/>
      <c r="AB1311" s="358"/>
      <c r="AC1311" s="358"/>
      <c r="AD1311" s="358"/>
      <c r="AE1311" s="358"/>
      <c r="AF1311" s="358"/>
      <c r="AG1311" s="358"/>
      <c r="AH1311" s="358"/>
      <c r="AI1311" s="358"/>
      <c r="AJ1311" s="358"/>
      <c r="AK1311" s="358"/>
      <c r="AR1311" s="327" t="s">
        <v>307</v>
      </c>
      <c r="AS1311" s="326" t="s">
        <v>1739</v>
      </c>
    </row>
    <row r="1312" spans="1:45" ht="15" customHeight="1">
      <c r="A1312" s="359"/>
      <c r="B1312" s="359"/>
      <c r="C1312" s="359"/>
      <c r="D1312" s="359"/>
      <c r="E1312" s="359"/>
      <c r="F1312" s="359"/>
      <c r="G1312" s="359"/>
      <c r="H1312" s="359"/>
      <c r="I1312" s="359"/>
      <c r="J1312" s="359"/>
      <c r="K1312" s="359"/>
      <c r="L1312" s="359"/>
      <c r="M1312" s="359"/>
      <c r="N1312" s="359"/>
      <c r="O1312" s="359"/>
      <c r="P1312" s="359"/>
      <c r="Q1312" s="359"/>
      <c r="R1312" s="359"/>
      <c r="S1312" s="359"/>
      <c r="T1312" s="359"/>
      <c r="U1312" s="359"/>
      <c r="V1312" s="359"/>
      <c r="W1312" s="359"/>
      <c r="X1312" s="358"/>
      <c r="Y1312" s="358"/>
      <c r="Z1312" s="358"/>
      <c r="AA1312" s="358"/>
      <c r="AB1312" s="358"/>
      <c r="AC1312" s="358"/>
      <c r="AD1312" s="358"/>
      <c r="AE1312" s="358"/>
      <c r="AF1312" s="358"/>
      <c r="AG1312" s="358"/>
      <c r="AH1312" s="358"/>
      <c r="AI1312" s="358"/>
      <c r="AJ1312" s="358"/>
      <c r="AK1312" s="358"/>
      <c r="AR1312" s="327" t="s">
        <v>308</v>
      </c>
      <c r="AS1312" s="326" t="s">
        <v>1733</v>
      </c>
    </row>
    <row r="1313" spans="1:45" ht="15" customHeight="1">
      <c r="A1313" s="359"/>
      <c r="B1313" s="359"/>
      <c r="C1313" s="359"/>
      <c r="D1313" s="359"/>
      <c r="E1313" s="359"/>
      <c r="F1313" s="359"/>
      <c r="G1313" s="359"/>
      <c r="H1313" s="359"/>
      <c r="I1313" s="359"/>
      <c r="J1313" s="359"/>
      <c r="K1313" s="359"/>
      <c r="L1313" s="359"/>
      <c r="M1313" s="359"/>
      <c r="N1313" s="359"/>
      <c r="O1313" s="359"/>
      <c r="P1313" s="359"/>
      <c r="Q1313" s="359"/>
      <c r="R1313" s="359"/>
      <c r="S1313" s="359"/>
      <c r="T1313" s="359"/>
      <c r="U1313" s="359"/>
      <c r="V1313" s="359"/>
      <c r="W1313" s="359"/>
      <c r="X1313" s="358"/>
      <c r="Y1313" s="358"/>
      <c r="Z1313" s="358"/>
      <c r="AA1313" s="358"/>
      <c r="AB1313" s="358"/>
      <c r="AC1313" s="358"/>
      <c r="AD1313" s="358"/>
      <c r="AE1313" s="358"/>
      <c r="AF1313" s="358"/>
      <c r="AG1313" s="358"/>
      <c r="AH1313" s="358"/>
      <c r="AI1313" s="358"/>
      <c r="AJ1313" s="358"/>
      <c r="AK1313" s="358"/>
      <c r="AR1313" s="327" t="s">
        <v>309</v>
      </c>
      <c r="AS1313" s="326" t="s">
        <v>1733</v>
      </c>
    </row>
    <row r="1314" spans="1:45" ht="15" customHeight="1">
      <c r="A1314" s="359"/>
      <c r="B1314" s="359"/>
      <c r="C1314" s="359"/>
      <c r="D1314" s="359"/>
      <c r="E1314" s="359"/>
      <c r="F1314" s="359"/>
      <c r="G1314" s="359"/>
      <c r="H1314" s="359"/>
      <c r="I1314" s="359"/>
      <c r="J1314" s="359"/>
      <c r="K1314" s="359"/>
      <c r="L1314" s="359"/>
      <c r="M1314" s="359"/>
      <c r="N1314" s="359"/>
      <c r="O1314" s="359"/>
      <c r="P1314" s="359"/>
      <c r="Q1314" s="359"/>
      <c r="R1314" s="359"/>
      <c r="S1314" s="359"/>
      <c r="T1314" s="359"/>
      <c r="U1314" s="359"/>
      <c r="V1314" s="359"/>
      <c r="W1314" s="359"/>
      <c r="X1314" s="358"/>
      <c r="Y1314" s="358"/>
      <c r="Z1314" s="358"/>
      <c r="AA1314" s="358"/>
      <c r="AB1314" s="358"/>
      <c r="AC1314" s="358"/>
      <c r="AD1314" s="358"/>
      <c r="AE1314" s="358"/>
      <c r="AF1314" s="358"/>
      <c r="AG1314" s="358"/>
      <c r="AH1314" s="358"/>
      <c r="AI1314" s="358"/>
      <c r="AJ1314" s="358"/>
      <c r="AK1314" s="358"/>
      <c r="AR1314" s="327" t="s">
        <v>310</v>
      </c>
      <c r="AS1314" s="326" t="s">
        <v>1733</v>
      </c>
    </row>
    <row r="1315" spans="1:45" ht="15" customHeight="1">
      <c r="A1315" s="359"/>
      <c r="B1315" s="359"/>
      <c r="C1315" s="359"/>
      <c r="D1315" s="359"/>
      <c r="E1315" s="359"/>
      <c r="F1315" s="359"/>
      <c r="G1315" s="359"/>
      <c r="H1315" s="359"/>
      <c r="I1315" s="359"/>
      <c r="J1315" s="359"/>
      <c r="K1315" s="359"/>
      <c r="L1315" s="359"/>
      <c r="M1315" s="359"/>
      <c r="N1315" s="359"/>
      <c r="O1315" s="359"/>
      <c r="P1315" s="359"/>
      <c r="Q1315" s="359"/>
      <c r="R1315" s="359"/>
      <c r="S1315" s="359"/>
      <c r="T1315" s="359"/>
      <c r="U1315" s="359"/>
      <c r="V1315" s="359"/>
      <c r="W1315" s="359"/>
      <c r="X1315" s="358"/>
      <c r="Y1315" s="358"/>
      <c r="Z1315" s="358"/>
      <c r="AA1315" s="358"/>
      <c r="AB1315" s="358"/>
      <c r="AC1315" s="358"/>
      <c r="AD1315" s="358"/>
      <c r="AE1315" s="358"/>
      <c r="AF1315" s="358"/>
      <c r="AG1315" s="358"/>
      <c r="AH1315" s="358"/>
      <c r="AI1315" s="358"/>
      <c r="AJ1315" s="358"/>
      <c r="AK1315" s="358"/>
      <c r="AR1315" s="327" t="s">
        <v>311</v>
      </c>
      <c r="AS1315" s="326" t="s">
        <v>1733</v>
      </c>
    </row>
    <row r="1316" spans="1:45" ht="15" customHeight="1">
      <c r="A1316" s="359"/>
      <c r="B1316" s="359"/>
      <c r="C1316" s="359"/>
      <c r="D1316" s="359"/>
      <c r="E1316" s="359"/>
      <c r="F1316" s="359"/>
      <c r="G1316" s="359"/>
      <c r="H1316" s="359"/>
      <c r="I1316" s="359"/>
      <c r="J1316" s="359"/>
      <c r="K1316" s="359"/>
      <c r="L1316" s="359"/>
      <c r="M1316" s="359"/>
      <c r="N1316" s="359"/>
      <c r="O1316" s="359"/>
      <c r="P1316" s="359"/>
      <c r="Q1316" s="359"/>
      <c r="R1316" s="359"/>
      <c r="S1316" s="359"/>
      <c r="T1316" s="359"/>
      <c r="U1316" s="359"/>
      <c r="V1316" s="359"/>
      <c r="W1316" s="359"/>
      <c r="X1316" s="358"/>
      <c r="Y1316" s="358"/>
      <c r="Z1316" s="358"/>
      <c r="AA1316" s="358"/>
      <c r="AB1316" s="358"/>
      <c r="AC1316" s="358"/>
      <c r="AD1316" s="358"/>
      <c r="AE1316" s="358"/>
      <c r="AF1316" s="358"/>
      <c r="AG1316" s="358"/>
      <c r="AH1316" s="358"/>
      <c r="AI1316" s="358"/>
      <c r="AJ1316" s="358"/>
      <c r="AK1316" s="358"/>
      <c r="AR1316" s="327" t="s">
        <v>312</v>
      </c>
      <c r="AS1316" s="326" t="s">
        <v>1733</v>
      </c>
    </row>
    <row r="1317" spans="1:45" ht="15" customHeight="1">
      <c r="A1317" s="359"/>
      <c r="B1317" s="359"/>
      <c r="C1317" s="359"/>
      <c r="D1317" s="359"/>
      <c r="E1317" s="359"/>
      <c r="F1317" s="359"/>
      <c r="G1317" s="359"/>
      <c r="H1317" s="359"/>
      <c r="I1317" s="359"/>
      <c r="J1317" s="359"/>
      <c r="K1317" s="359"/>
      <c r="L1317" s="359"/>
      <c r="M1317" s="359"/>
      <c r="N1317" s="359"/>
      <c r="O1317" s="359"/>
      <c r="P1317" s="359"/>
      <c r="Q1317" s="359"/>
      <c r="R1317" s="359"/>
      <c r="S1317" s="359"/>
      <c r="T1317" s="359"/>
      <c r="U1317" s="359"/>
      <c r="V1317" s="359"/>
      <c r="W1317" s="359"/>
      <c r="X1317" s="358"/>
      <c r="Y1317" s="358"/>
      <c r="Z1317" s="358"/>
      <c r="AA1317" s="358"/>
      <c r="AB1317" s="358"/>
      <c r="AC1317" s="358"/>
      <c r="AD1317" s="358"/>
      <c r="AE1317" s="358"/>
      <c r="AF1317" s="358"/>
      <c r="AG1317" s="358"/>
      <c r="AH1317" s="358"/>
      <c r="AI1317" s="358"/>
      <c r="AJ1317" s="358"/>
      <c r="AK1317" s="358"/>
      <c r="AR1317" s="327" t="s">
        <v>313</v>
      </c>
      <c r="AS1317" s="326" t="s">
        <v>1733</v>
      </c>
    </row>
    <row r="1318" spans="1:45" ht="15" customHeight="1">
      <c r="A1318" s="359"/>
      <c r="B1318" s="359"/>
      <c r="C1318" s="359"/>
      <c r="D1318" s="359"/>
      <c r="E1318" s="359"/>
      <c r="F1318" s="359"/>
      <c r="G1318" s="359"/>
      <c r="H1318" s="359"/>
      <c r="I1318" s="359"/>
      <c r="J1318" s="359"/>
      <c r="K1318" s="359"/>
      <c r="L1318" s="359"/>
      <c r="M1318" s="359"/>
      <c r="N1318" s="359"/>
      <c r="O1318" s="359"/>
      <c r="P1318" s="359"/>
      <c r="Q1318" s="359"/>
      <c r="R1318" s="359"/>
      <c r="S1318" s="359"/>
      <c r="T1318" s="359"/>
      <c r="U1318" s="359"/>
      <c r="V1318" s="359"/>
      <c r="W1318" s="359"/>
      <c r="X1318" s="358"/>
      <c r="Y1318" s="358"/>
      <c r="Z1318" s="358"/>
      <c r="AA1318" s="358"/>
      <c r="AB1318" s="358"/>
      <c r="AC1318" s="358"/>
      <c r="AD1318" s="358"/>
      <c r="AE1318" s="358"/>
      <c r="AF1318" s="358"/>
      <c r="AG1318" s="358"/>
      <c r="AH1318" s="358"/>
      <c r="AI1318" s="358"/>
      <c r="AJ1318" s="358"/>
      <c r="AK1318" s="358"/>
      <c r="AR1318" s="327" t="s">
        <v>314</v>
      </c>
      <c r="AS1318" s="326" t="s">
        <v>1733</v>
      </c>
    </row>
    <row r="1319" spans="1:45" ht="15" customHeight="1">
      <c r="A1319" s="359"/>
      <c r="B1319" s="359"/>
      <c r="C1319" s="359"/>
      <c r="D1319" s="359"/>
      <c r="E1319" s="359"/>
      <c r="F1319" s="359"/>
      <c r="G1319" s="359"/>
      <c r="H1319" s="359"/>
      <c r="I1319" s="359"/>
      <c r="J1319" s="359"/>
      <c r="K1319" s="359"/>
      <c r="L1319" s="359"/>
      <c r="M1319" s="359"/>
      <c r="N1319" s="359"/>
      <c r="O1319" s="359"/>
      <c r="P1319" s="359"/>
      <c r="Q1319" s="359"/>
      <c r="R1319" s="359"/>
      <c r="S1319" s="359"/>
      <c r="T1319" s="359"/>
      <c r="U1319" s="359"/>
      <c r="V1319" s="359"/>
      <c r="W1319" s="359"/>
      <c r="X1319" s="358"/>
      <c r="Y1319" s="358"/>
      <c r="Z1319" s="358"/>
      <c r="AA1319" s="358"/>
      <c r="AB1319" s="358"/>
      <c r="AC1319" s="358"/>
      <c r="AD1319" s="358"/>
      <c r="AE1319" s="358"/>
      <c r="AF1319" s="358"/>
      <c r="AG1319" s="358"/>
      <c r="AH1319" s="358"/>
      <c r="AI1319" s="358"/>
      <c r="AJ1319" s="358"/>
      <c r="AK1319" s="358"/>
      <c r="AR1319" s="327" t="s">
        <v>315</v>
      </c>
      <c r="AS1319" s="326" t="s">
        <v>1733</v>
      </c>
    </row>
    <row r="1320" spans="1:45" ht="15" customHeight="1">
      <c r="A1320" s="359"/>
      <c r="B1320" s="359"/>
      <c r="C1320" s="359"/>
      <c r="D1320" s="359"/>
      <c r="E1320" s="359"/>
      <c r="F1320" s="359"/>
      <c r="G1320" s="359"/>
      <c r="H1320" s="359"/>
      <c r="I1320" s="359"/>
      <c r="J1320" s="359"/>
      <c r="K1320" s="359"/>
      <c r="L1320" s="359"/>
      <c r="M1320" s="359"/>
      <c r="N1320" s="359"/>
      <c r="O1320" s="359"/>
      <c r="P1320" s="359"/>
      <c r="Q1320" s="359"/>
      <c r="R1320" s="359"/>
      <c r="S1320" s="359"/>
      <c r="T1320" s="359"/>
      <c r="U1320" s="359"/>
      <c r="V1320" s="359"/>
      <c r="W1320" s="359"/>
      <c r="X1320" s="358"/>
      <c r="Y1320" s="358"/>
      <c r="Z1320" s="358"/>
      <c r="AA1320" s="358"/>
      <c r="AB1320" s="358"/>
      <c r="AC1320" s="358"/>
      <c r="AD1320" s="358"/>
      <c r="AE1320" s="358"/>
      <c r="AF1320" s="358"/>
      <c r="AG1320" s="358"/>
      <c r="AH1320" s="358"/>
      <c r="AI1320" s="358"/>
      <c r="AJ1320" s="358"/>
      <c r="AK1320" s="358"/>
      <c r="AR1320" s="327" t="s">
        <v>316</v>
      </c>
      <c r="AS1320" s="326" t="s">
        <v>1733</v>
      </c>
    </row>
    <row r="1321" spans="1:45" ht="15" customHeight="1">
      <c r="A1321" s="359"/>
      <c r="B1321" s="359"/>
      <c r="C1321" s="359"/>
      <c r="D1321" s="359"/>
      <c r="E1321" s="359"/>
      <c r="F1321" s="359"/>
      <c r="G1321" s="359"/>
      <c r="H1321" s="359"/>
      <c r="I1321" s="359"/>
      <c r="J1321" s="359"/>
      <c r="K1321" s="359"/>
      <c r="L1321" s="359"/>
      <c r="M1321" s="359"/>
      <c r="N1321" s="359"/>
      <c r="O1321" s="359"/>
      <c r="P1321" s="359"/>
      <c r="Q1321" s="359"/>
      <c r="R1321" s="359"/>
      <c r="S1321" s="359"/>
      <c r="T1321" s="359"/>
      <c r="U1321" s="359"/>
      <c r="V1321" s="359"/>
      <c r="W1321" s="359"/>
      <c r="X1321" s="358"/>
      <c r="Y1321" s="358"/>
      <c r="Z1321" s="358"/>
      <c r="AA1321" s="358"/>
      <c r="AB1321" s="358"/>
      <c r="AC1321" s="358"/>
      <c r="AD1321" s="358"/>
      <c r="AE1321" s="358"/>
      <c r="AF1321" s="358"/>
      <c r="AG1321" s="358"/>
      <c r="AH1321" s="358"/>
      <c r="AI1321" s="358"/>
      <c r="AJ1321" s="358"/>
      <c r="AK1321" s="358"/>
      <c r="AR1321" s="327" t="s">
        <v>317</v>
      </c>
      <c r="AS1321" s="326" t="s">
        <v>1733</v>
      </c>
    </row>
    <row r="1322" spans="1:45" ht="15" customHeight="1">
      <c r="A1322" s="359"/>
      <c r="B1322" s="359"/>
      <c r="C1322" s="359"/>
      <c r="D1322" s="359"/>
      <c r="E1322" s="359"/>
      <c r="F1322" s="359"/>
      <c r="G1322" s="359"/>
      <c r="H1322" s="359"/>
      <c r="I1322" s="359"/>
      <c r="J1322" s="359"/>
      <c r="K1322" s="359"/>
      <c r="L1322" s="359"/>
      <c r="M1322" s="359"/>
      <c r="N1322" s="359"/>
      <c r="O1322" s="359"/>
      <c r="P1322" s="359"/>
      <c r="Q1322" s="359"/>
      <c r="R1322" s="359"/>
      <c r="S1322" s="359"/>
      <c r="T1322" s="359"/>
      <c r="U1322" s="359"/>
      <c r="V1322" s="359"/>
      <c r="W1322" s="359"/>
      <c r="X1322" s="358"/>
      <c r="Y1322" s="358"/>
      <c r="Z1322" s="358"/>
      <c r="AA1322" s="358"/>
      <c r="AB1322" s="358"/>
      <c r="AC1322" s="358"/>
      <c r="AD1322" s="358"/>
      <c r="AE1322" s="358"/>
      <c r="AF1322" s="358"/>
      <c r="AG1322" s="358"/>
      <c r="AH1322" s="358"/>
      <c r="AI1322" s="358"/>
      <c r="AJ1322" s="358"/>
      <c r="AK1322" s="358"/>
      <c r="AR1322" s="327" t="s">
        <v>318</v>
      </c>
      <c r="AS1322" s="326" t="s">
        <v>1733</v>
      </c>
    </row>
    <row r="1323" spans="1:45" ht="15" customHeight="1">
      <c r="A1323" s="359"/>
      <c r="B1323" s="359"/>
      <c r="C1323" s="359"/>
      <c r="D1323" s="359"/>
      <c r="E1323" s="359"/>
      <c r="F1323" s="359"/>
      <c r="G1323" s="359"/>
      <c r="H1323" s="359"/>
      <c r="I1323" s="359"/>
      <c r="J1323" s="359"/>
      <c r="K1323" s="359"/>
      <c r="L1323" s="359"/>
      <c r="M1323" s="359"/>
      <c r="N1323" s="359"/>
      <c r="O1323" s="359"/>
      <c r="P1323" s="359"/>
      <c r="Q1323" s="359"/>
      <c r="R1323" s="359"/>
      <c r="S1323" s="359"/>
      <c r="T1323" s="359"/>
      <c r="U1323" s="359"/>
      <c r="V1323" s="359"/>
      <c r="W1323" s="359"/>
      <c r="X1323" s="358"/>
      <c r="Y1323" s="358"/>
      <c r="Z1323" s="358"/>
      <c r="AA1323" s="358"/>
      <c r="AB1323" s="358"/>
      <c r="AC1323" s="358"/>
      <c r="AD1323" s="358"/>
      <c r="AE1323" s="358"/>
      <c r="AF1323" s="358"/>
      <c r="AG1323" s="358"/>
      <c r="AH1323" s="358"/>
      <c r="AI1323" s="358"/>
      <c r="AJ1323" s="358"/>
      <c r="AK1323" s="358"/>
      <c r="AR1323" s="327" t="s">
        <v>319</v>
      </c>
      <c r="AS1323" s="326" t="s">
        <v>1733</v>
      </c>
    </row>
    <row r="1324" spans="1:45" ht="15" customHeight="1">
      <c r="A1324" s="359"/>
      <c r="B1324" s="359"/>
      <c r="C1324" s="359"/>
      <c r="D1324" s="359"/>
      <c r="E1324" s="359"/>
      <c r="F1324" s="359"/>
      <c r="G1324" s="359"/>
      <c r="H1324" s="359"/>
      <c r="I1324" s="359"/>
      <c r="J1324" s="359"/>
      <c r="K1324" s="359"/>
      <c r="L1324" s="359"/>
      <c r="M1324" s="359"/>
      <c r="N1324" s="359"/>
      <c r="O1324" s="359"/>
      <c r="P1324" s="359"/>
      <c r="Q1324" s="359"/>
      <c r="R1324" s="359"/>
      <c r="S1324" s="359"/>
      <c r="T1324" s="359"/>
      <c r="U1324" s="359"/>
      <c r="V1324" s="359"/>
      <c r="W1324" s="359"/>
      <c r="X1324" s="358"/>
      <c r="Y1324" s="358"/>
      <c r="Z1324" s="358"/>
      <c r="AA1324" s="358"/>
      <c r="AB1324" s="358"/>
      <c r="AC1324" s="358"/>
      <c r="AD1324" s="358"/>
      <c r="AE1324" s="358"/>
      <c r="AF1324" s="358"/>
      <c r="AG1324" s="358"/>
      <c r="AH1324" s="358"/>
      <c r="AI1324" s="358"/>
      <c r="AJ1324" s="358"/>
      <c r="AK1324" s="358"/>
      <c r="AR1324" s="327" t="s">
        <v>320</v>
      </c>
      <c r="AS1324" s="326" t="s">
        <v>1733</v>
      </c>
    </row>
    <row r="1325" spans="1:45" ht="15" customHeight="1">
      <c r="A1325" s="359"/>
      <c r="B1325" s="359"/>
      <c r="C1325" s="359"/>
      <c r="D1325" s="359"/>
      <c r="E1325" s="359"/>
      <c r="F1325" s="359"/>
      <c r="G1325" s="359"/>
      <c r="H1325" s="359"/>
      <c r="I1325" s="359"/>
      <c r="J1325" s="359"/>
      <c r="K1325" s="359"/>
      <c r="L1325" s="359"/>
      <c r="M1325" s="359"/>
      <c r="N1325" s="359"/>
      <c r="O1325" s="359"/>
      <c r="P1325" s="359"/>
      <c r="Q1325" s="359"/>
      <c r="R1325" s="359"/>
      <c r="S1325" s="359"/>
      <c r="T1325" s="359"/>
      <c r="U1325" s="359"/>
      <c r="V1325" s="359"/>
      <c r="W1325" s="359"/>
      <c r="X1325" s="358"/>
      <c r="Y1325" s="358"/>
      <c r="Z1325" s="358"/>
      <c r="AA1325" s="358"/>
      <c r="AB1325" s="358"/>
      <c r="AC1325" s="358"/>
      <c r="AD1325" s="358"/>
      <c r="AE1325" s="358"/>
      <c r="AF1325" s="358"/>
      <c r="AG1325" s="358"/>
      <c r="AH1325" s="358"/>
      <c r="AI1325" s="358"/>
      <c r="AJ1325" s="358"/>
      <c r="AK1325" s="358"/>
      <c r="AR1325" s="327" t="s">
        <v>321</v>
      </c>
      <c r="AS1325" s="326" t="s">
        <v>1733</v>
      </c>
    </row>
    <row r="1326" spans="1:45" ht="15" customHeight="1">
      <c r="A1326" s="359"/>
      <c r="B1326" s="359"/>
      <c r="C1326" s="359"/>
      <c r="D1326" s="359"/>
      <c r="E1326" s="359"/>
      <c r="F1326" s="359"/>
      <c r="G1326" s="359"/>
      <c r="H1326" s="359"/>
      <c r="I1326" s="359"/>
      <c r="J1326" s="359"/>
      <c r="K1326" s="359"/>
      <c r="L1326" s="359"/>
      <c r="M1326" s="359"/>
      <c r="N1326" s="359"/>
      <c r="O1326" s="359"/>
      <c r="P1326" s="359"/>
      <c r="Q1326" s="359"/>
      <c r="R1326" s="359"/>
      <c r="S1326" s="359"/>
      <c r="T1326" s="359"/>
      <c r="U1326" s="359"/>
      <c r="V1326" s="359"/>
      <c r="W1326" s="359"/>
      <c r="X1326" s="358"/>
      <c r="Y1326" s="358"/>
      <c r="Z1326" s="358"/>
      <c r="AA1326" s="358"/>
      <c r="AB1326" s="358"/>
      <c r="AC1326" s="358"/>
      <c r="AD1326" s="358"/>
      <c r="AE1326" s="358"/>
      <c r="AF1326" s="358"/>
      <c r="AG1326" s="358"/>
      <c r="AH1326" s="358"/>
      <c r="AI1326" s="358"/>
      <c r="AJ1326" s="358"/>
      <c r="AK1326" s="358"/>
      <c r="AR1326" s="327" t="s">
        <v>322</v>
      </c>
      <c r="AS1326" s="326" t="s">
        <v>1733</v>
      </c>
    </row>
    <row r="1327" spans="1:45" ht="15" customHeight="1">
      <c r="A1327" s="359"/>
      <c r="B1327" s="359"/>
      <c r="C1327" s="359"/>
      <c r="D1327" s="359"/>
      <c r="E1327" s="359"/>
      <c r="F1327" s="359"/>
      <c r="G1327" s="359"/>
      <c r="H1327" s="359"/>
      <c r="I1327" s="359"/>
      <c r="J1327" s="359"/>
      <c r="K1327" s="359"/>
      <c r="L1327" s="359"/>
      <c r="M1327" s="359"/>
      <c r="N1327" s="359"/>
      <c r="O1327" s="359"/>
      <c r="P1327" s="359"/>
      <c r="Q1327" s="359"/>
      <c r="R1327" s="359"/>
      <c r="S1327" s="359"/>
      <c r="T1327" s="359"/>
      <c r="U1327" s="359"/>
      <c r="V1327" s="359"/>
      <c r="W1327" s="359"/>
      <c r="X1327" s="358"/>
      <c r="Y1327" s="358"/>
      <c r="Z1327" s="358"/>
      <c r="AA1327" s="358"/>
      <c r="AB1327" s="358"/>
      <c r="AC1327" s="358"/>
      <c r="AD1327" s="358"/>
      <c r="AE1327" s="358"/>
      <c r="AF1327" s="358"/>
      <c r="AG1327" s="358"/>
      <c r="AH1327" s="358"/>
      <c r="AI1327" s="358"/>
      <c r="AJ1327" s="358"/>
      <c r="AK1327" s="358"/>
      <c r="AR1327" s="327" t="s">
        <v>323</v>
      </c>
      <c r="AS1327" s="326" t="s">
        <v>1733</v>
      </c>
    </row>
    <row r="1328" spans="1:45" ht="15" customHeight="1">
      <c r="A1328" s="359"/>
      <c r="B1328" s="359"/>
      <c r="C1328" s="359"/>
      <c r="D1328" s="359"/>
      <c r="E1328" s="359"/>
      <c r="F1328" s="359"/>
      <c r="G1328" s="359"/>
      <c r="H1328" s="359"/>
      <c r="I1328" s="359"/>
      <c r="J1328" s="359"/>
      <c r="K1328" s="359"/>
      <c r="L1328" s="359"/>
      <c r="M1328" s="359"/>
      <c r="N1328" s="359"/>
      <c r="O1328" s="359"/>
      <c r="P1328" s="359"/>
      <c r="Q1328" s="359"/>
      <c r="R1328" s="359"/>
      <c r="S1328" s="359"/>
      <c r="T1328" s="359"/>
      <c r="U1328" s="359"/>
      <c r="V1328" s="359"/>
      <c r="W1328" s="359"/>
      <c r="X1328" s="358"/>
      <c r="Y1328" s="358"/>
      <c r="Z1328" s="358"/>
      <c r="AA1328" s="358"/>
      <c r="AB1328" s="358"/>
      <c r="AC1328" s="358"/>
      <c r="AD1328" s="358"/>
      <c r="AE1328" s="358"/>
      <c r="AF1328" s="358"/>
      <c r="AG1328" s="358"/>
      <c r="AH1328" s="358"/>
      <c r="AI1328" s="358"/>
      <c r="AJ1328" s="358"/>
      <c r="AK1328" s="358"/>
      <c r="AR1328" s="327" t="s">
        <v>324</v>
      </c>
      <c r="AS1328" s="326" t="s">
        <v>1733</v>
      </c>
    </row>
    <row r="1329" spans="1:45" ht="15" customHeight="1">
      <c r="A1329" s="359"/>
      <c r="B1329" s="359"/>
      <c r="C1329" s="359"/>
      <c r="D1329" s="359"/>
      <c r="E1329" s="359"/>
      <c r="F1329" s="359"/>
      <c r="G1329" s="359"/>
      <c r="H1329" s="359"/>
      <c r="I1329" s="359"/>
      <c r="J1329" s="359"/>
      <c r="K1329" s="359"/>
      <c r="L1329" s="359"/>
      <c r="M1329" s="359"/>
      <c r="N1329" s="359"/>
      <c r="O1329" s="359"/>
      <c r="P1329" s="359"/>
      <c r="Q1329" s="359"/>
      <c r="R1329" s="359"/>
      <c r="S1329" s="359"/>
      <c r="T1329" s="359"/>
      <c r="U1329" s="359"/>
      <c r="V1329" s="359"/>
      <c r="W1329" s="359"/>
      <c r="X1329" s="358"/>
      <c r="Y1329" s="358"/>
      <c r="Z1329" s="358"/>
      <c r="AA1329" s="358"/>
      <c r="AB1329" s="358"/>
      <c r="AC1329" s="358"/>
      <c r="AD1329" s="358"/>
      <c r="AE1329" s="358"/>
      <c r="AF1329" s="358"/>
      <c r="AG1329" s="358"/>
      <c r="AH1329" s="358"/>
      <c r="AI1329" s="358"/>
      <c r="AJ1329" s="358"/>
      <c r="AK1329" s="358"/>
      <c r="AR1329" s="327" t="s">
        <v>325</v>
      </c>
      <c r="AS1329" s="326" t="s">
        <v>1733</v>
      </c>
    </row>
    <row r="1330" spans="1:45" ht="15" customHeight="1">
      <c r="A1330" s="359"/>
      <c r="B1330" s="359"/>
      <c r="C1330" s="359"/>
      <c r="D1330" s="359"/>
      <c r="E1330" s="359"/>
      <c r="F1330" s="359"/>
      <c r="G1330" s="359"/>
      <c r="H1330" s="359"/>
      <c r="I1330" s="359"/>
      <c r="J1330" s="359"/>
      <c r="K1330" s="359"/>
      <c r="L1330" s="359"/>
      <c r="M1330" s="359"/>
      <c r="N1330" s="359"/>
      <c r="O1330" s="359"/>
      <c r="P1330" s="359"/>
      <c r="Q1330" s="359"/>
      <c r="R1330" s="359"/>
      <c r="S1330" s="359"/>
      <c r="T1330" s="359"/>
      <c r="U1330" s="359"/>
      <c r="V1330" s="359"/>
      <c r="W1330" s="359"/>
      <c r="X1330" s="358"/>
      <c r="Y1330" s="358"/>
      <c r="Z1330" s="358"/>
      <c r="AA1330" s="358"/>
      <c r="AB1330" s="358"/>
      <c r="AC1330" s="358"/>
      <c r="AD1330" s="358"/>
      <c r="AE1330" s="358"/>
      <c r="AF1330" s="358"/>
      <c r="AG1330" s="358"/>
      <c r="AH1330" s="358"/>
      <c r="AI1330" s="358"/>
      <c r="AJ1330" s="358"/>
      <c r="AK1330" s="358"/>
      <c r="AR1330" s="327" t="s">
        <v>326</v>
      </c>
      <c r="AS1330" s="326" t="s">
        <v>1733</v>
      </c>
    </row>
    <row r="1331" spans="1:45" ht="15" customHeight="1">
      <c r="A1331" s="359"/>
      <c r="B1331" s="359"/>
      <c r="C1331" s="359"/>
      <c r="D1331" s="359"/>
      <c r="E1331" s="359"/>
      <c r="F1331" s="359"/>
      <c r="G1331" s="359"/>
      <c r="H1331" s="359"/>
      <c r="I1331" s="359"/>
      <c r="J1331" s="359"/>
      <c r="K1331" s="359"/>
      <c r="L1331" s="359"/>
      <c r="M1331" s="359"/>
      <c r="N1331" s="359"/>
      <c r="O1331" s="359"/>
      <c r="P1331" s="359"/>
      <c r="Q1331" s="359"/>
      <c r="R1331" s="359"/>
      <c r="S1331" s="359"/>
      <c r="T1331" s="359"/>
      <c r="U1331" s="359"/>
      <c r="V1331" s="359"/>
      <c r="W1331" s="359"/>
      <c r="X1331" s="358"/>
      <c r="Y1331" s="358"/>
      <c r="Z1331" s="358"/>
      <c r="AA1331" s="358"/>
      <c r="AB1331" s="358"/>
      <c r="AC1331" s="358"/>
      <c r="AD1331" s="358"/>
      <c r="AE1331" s="358"/>
      <c r="AF1331" s="358"/>
      <c r="AG1331" s="358"/>
      <c r="AH1331" s="358"/>
      <c r="AI1331" s="358"/>
      <c r="AJ1331" s="358"/>
      <c r="AK1331" s="358"/>
      <c r="AR1331" s="327" t="s">
        <v>327</v>
      </c>
      <c r="AS1331" s="326" t="s">
        <v>1739</v>
      </c>
    </row>
    <row r="1332" spans="1:45" ht="15" customHeight="1">
      <c r="A1332" s="359"/>
      <c r="B1332" s="359"/>
      <c r="C1332" s="359"/>
      <c r="D1332" s="359"/>
      <c r="E1332" s="359"/>
      <c r="F1332" s="359"/>
      <c r="G1332" s="359"/>
      <c r="H1332" s="359"/>
      <c r="I1332" s="359"/>
      <c r="J1332" s="359"/>
      <c r="K1332" s="359"/>
      <c r="L1332" s="359"/>
      <c r="M1332" s="359"/>
      <c r="N1332" s="359"/>
      <c r="O1332" s="359"/>
      <c r="P1332" s="359"/>
      <c r="Q1332" s="359"/>
      <c r="R1332" s="359"/>
      <c r="S1332" s="359"/>
      <c r="T1332" s="359"/>
      <c r="U1332" s="359"/>
      <c r="V1332" s="359"/>
      <c r="W1332" s="359"/>
      <c r="X1332" s="358"/>
      <c r="Y1332" s="358"/>
      <c r="Z1332" s="358"/>
      <c r="AA1332" s="358"/>
      <c r="AB1332" s="358"/>
      <c r="AC1332" s="358"/>
      <c r="AD1332" s="358"/>
      <c r="AE1332" s="358"/>
      <c r="AF1332" s="358"/>
      <c r="AG1332" s="358"/>
      <c r="AH1332" s="358"/>
      <c r="AI1332" s="358"/>
      <c r="AJ1332" s="358"/>
      <c r="AK1332" s="358"/>
      <c r="AR1332" s="327" t="s">
        <v>328</v>
      </c>
      <c r="AS1332" s="326" t="s">
        <v>1739</v>
      </c>
    </row>
    <row r="1333" spans="1:45" ht="15" customHeight="1">
      <c r="A1333" s="359"/>
      <c r="B1333" s="359"/>
      <c r="C1333" s="359"/>
      <c r="D1333" s="359"/>
      <c r="E1333" s="359"/>
      <c r="F1333" s="359"/>
      <c r="G1333" s="359"/>
      <c r="H1333" s="359"/>
      <c r="I1333" s="359"/>
      <c r="J1333" s="359"/>
      <c r="K1333" s="359"/>
      <c r="L1333" s="359"/>
      <c r="M1333" s="359"/>
      <c r="N1333" s="359"/>
      <c r="O1333" s="359"/>
      <c r="P1333" s="359"/>
      <c r="Q1333" s="359"/>
      <c r="R1333" s="359"/>
      <c r="S1333" s="359"/>
      <c r="T1333" s="359"/>
      <c r="U1333" s="359"/>
      <c r="V1333" s="359"/>
      <c r="W1333" s="359"/>
      <c r="X1333" s="358"/>
      <c r="Y1333" s="358"/>
      <c r="Z1333" s="358"/>
      <c r="AA1333" s="358"/>
      <c r="AB1333" s="358"/>
      <c r="AC1333" s="358"/>
      <c r="AD1333" s="358"/>
      <c r="AE1333" s="358"/>
      <c r="AF1333" s="358"/>
      <c r="AG1333" s="358"/>
      <c r="AH1333" s="358"/>
      <c r="AI1333" s="358"/>
      <c r="AJ1333" s="358"/>
      <c r="AK1333" s="358"/>
      <c r="AR1333" s="327" t="s">
        <v>329</v>
      </c>
      <c r="AS1333" s="326" t="s">
        <v>1733</v>
      </c>
    </row>
    <row r="1334" spans="1:45" ht="15" customHeight="1">
      <c r="A1334" s="359"/>
      <c r="B1334" s="359"/>
      <c r="C1334" s="359"/>
      <c r="D1334" s="359"/>
      <c r="E1334" s="359"/>
      <c r="F1334" s="359"/>
      <c r="G1334" s="359"/>
      <c r="H1334" s="359"/>
      <c r="I1334" s="359"/>
      <c r="J1334" s="359"/>
      <c r="K1334" s="359"/>
      <c r="L1334" s="359"/>
      <c r="M1334" s="359"/>
      <c r="N1334" s="359"/>
      <c r="O1334" s="359"/>
      <c r="P1334" s="359"/>
      <c r="Q1334" s="359"/>
      <c r="R1334" s="359"/>
      <c r="S1334" s="359"/>
      <c r="T1334" s="359"/>
      <c r="U1334" s="359"/>
      <c r="V1334" s="359"/>
      <c r="W1334" s="359"/>
      <c r="X1334" s="358"/>
      <c r="Y1334" s="358"/>
      <c r="Z1334" s="358"/>
      <c r="AA1334" s="358"/>
      <c r="AB1334" s="358"/>
      <c r="AC1334" s="358"/>
      <c r="AD1334" s="358"/>
      <c r="AE1334" s="358"/>
      <c r="AF1334" s="358"/>
      <c r="AG1334" s="358"/>
      <c r="AH1334" s="358"/>
      <c r="AI1334" s="358"/>
      <c r="AJ1334" s="358"/>
      <c r="AK1334" s="358"/>
      <c r="AR1334" s="327" t="s">
        <v>330</v>
      </c>
      <c r="AS1334" s="326" t="s">
        <v>1739</v>
      </c>
    </row>
    <row r="1335" spans="1:45" ht="15" customHeight="1">
      <c r="A1335" s="359"/>
      <c r="B1335" s="359"/>
      <c r="C1335" s="359"/>
      <c r="D1335" s="359"/>
      <c r="E1335" s="359"/>
      <c r="F1335" s="359"/>
      <c r="G1335" s="359"/>
      <c r="H1335" s="359"/>
      <c r="I1335" s="359"/>
      <c r="J1335" s="359"/>
      <c r="K1335" s="359"/>
      <c r="L1335" s="359"/>
      <c r="M1335" s="359"/>
      <c r="N1335" s="359"/>
      <c r="O1335" s="359"/>
      <c r="P1335" s="359"/>
      <c r="Q1335" s="359"/>
      <c r="R1335" s="359"/>
      <c r="S1335" s="359"/>
      <c r="T1335" s="359"/>
      <c r="U1335" s="359"/>
      <c r="V1335" s="359"/>
      <c r="W1335" s="359"/>
      <c r="X1335" s="358"/>
      <c r="Y1335" s="358"/>
      <c r="Z1335" s="358"/>
      <c r="AA1335" s="358"/>
      <c r="AB1335" s="358"/>
      <c r="AC1335" s="358"/>
      <c r="AD1335" s="358"/>
      <c r="AE1335" s="358"/>
      <c r="AF1335" s="358"/>
      <c r="AG1335" s="358"/>
      <c r="AH1335" s="358"/>
      <c r="AI1335" s="358"/>
      <c r="AJ1335" s="358"/>
      <c r="AK1335" s="358"/>
      <c r="AR1335" s="327" t="s">
        <v>331</v>
      </c>
      <c r="AS1335" s="326" t="s">
        <v>1739</v>
      </c>
    </row>
    <row r="1336" spans="1:45" ht="15" customHeight="1">
      <c r="A1336" s="359"/>
      <c r="B1336" s="359"/>
      <c r="C1336" s="359"/>
      <c r="D1336" s="359"/>
      <c r="E1336" s="359"/>
      <c r="F1336" s="359"/>
      <c r="G1336" s="359"/>
      <c r="H1336" s="359"/>
      <c r="I1336" s="359"/>
      <c r="J1336" s="359"/>
      <c r="K1336" s="359"/>
      <c r="L1336" s="359"/>
      <c r="M1336" s="359"/>
      <c r="N1336" s="359"/>
      <c r="O1336" s="359"/>
      <c r="P1336" s="359"/>
      <c r="Q1336" s="359"/>
      <c r="R1336" s="359"/>
      <c r="S1336" s="359"/>
      <c r="T1336" s="359"/>
      <c r="U1336" s="359"/>
      <c r="V1336" s="359"/>
      <c r="W1336" s="359"/>
      <c r="X1336" s="358"/>
      <c r="Y1336" s="358"/>
      <c r="Z1336" s="358"/>
      <c r="AA1336" s="358"/>
      <c r="AB1336" s="358"/>
      <c r="AC1336" s="358"/>
      <c r="AD1336" s="358"/>
      <c r="AE1336" s="358"/>
      <c r="AF1336" s="358"/>
      <c r="AG1336" s="358"/>
      <c r="AH1336" s="358"/>
      <c r="AI1336" s="358"/>
      <c r="AJ1336" s="358"/>
      <c r="AK1336" s="358"/>
      <c r="AR1336" s="327" t="s">
        <v>332</v>
      </c>
      <c r="AS1336" s="326" t="s">
        <v>1733</v>
      </c>
    </row>
    <row r="1337" spans="1:45" ht="15" customHeight="1">
      <c r="A1337" s="359"/>
      <c r="B1337" s="359"/>
      <c r="C1337" s="359"/>
      <c r="D1337" s="359"/>
      <c r="E1337" s="359"/>
      <c r="F1337" s="359"/>
      <c r="G1337" s="359"/>
      <c r="H1337" s="359"/>
      <c r="I1337" s="359"/>
      <c r="J1337" s="359"/>
      <c r="K1337" s="359"/>
      <c r="L1337" s="359"/>
      <c r="M1337" s="359"/>
      <c r="N1337" s="359"/>
      <c r="O1337" s="359"/>
      <c r="P1337" s="359"/>
      <c r="Q1337" s="359"/>
      <c r="R1337" s="359"/>
      <c r="S1337" s="359"/>
      <c r="T1337" s="359"/>
      <c r="U1337" s="359"/>
      <c r="V1337" s="359"/>
      <c r="W1337" s="359"/>
      <c r="X1337" s="358"/>
      <c r="Y1337" s="358"/>
      <c r="Z1337" s="358"/>
      <c r="AA1337" s="358"/>
      <c r="AB1337" s="358"/>
      <c r="AC1337" s="358"/>
      <c r="AD1337" s="358"/>
      <c r="AE1337" s="358"/>
      <c r="AF1337" s="358"/>
      <c r="AG1337" s="358"/>
      <c r="AH1337" s="358"/>
      <c r="AI1337" s="358"/>
      <c r="AJ1337" s="358"/>
      <c r="AK1337" s="358"/>
      <c r="AR1337" s="327" t="s">
        <v>333</v>
      </c>
      <c r="AS1337" s="326" t="s">
        <v>1739</v>
      </c>
    </row>
    <row r="1338" spans="1:45" ht="15" customHeight="1">
      <c r="A1338" s="359"/>
      <c r="B1338" s="359"/>
      <c r="C1338" s="359"/>
      <c r="D1338" s="359"/>
      <c r="E1338" s="359"/>
      <c r="F1338" s="359"/>
      <c r="G1338" s="359"/>
      <c r="H1338" s="359"/>
      <c r="I1338" s="359"/>
      <c r="J1338" s="359"/>
      <c r="K1338" s="359"/>
      <c r="L1338" s="359"/>
      <c r="M1338" s="359"/>
      <c r="N1338" s="359"/>
      <c r="O1338" s="359"/>
      <c r="P1338" s="359"/>
      <c r="Q1338" s="359"/>
      <c r="R1338" s="359"/>
      <c r="S1338" s="359"/>
      <c r="T1338" s="359"/>
      <c r="U1338" s="359"/>
      <c r="V1338" s="359"/>
      <c r="W1338" s="359"/>
      <c r="X1338" s="358"/>
      <c r="Y1338" s="358"/>
      <c r="Z1338" s="358"/>
      <c r="AA1338" s="358"/>
      <c r="AB1338" s="358"/>
      <c r="AC1338" s="358"/>
      <c r="AD1338" s="358"/>
      <c r="AE1338" s="358"/>
      <c r="AF1338" s="358"/>
      <c r="AG1338" s="358"/>
      <c r="AH1338" s="358"/>
      <c r="AI1338" s="358"/>
      <c r="AJ1338" s="358"/>
      <c r="AK1338" s="358"/>
      <c r="AR1338" s="327" t="s">
        <v>334</v>
      </c>
      <c r="AS1338" s="326" t="s">
        <v>1739</v>
      </c>
    </row>
    <row r="1339" spans="1:45" ht="15" customHeight="1">
      <c r="A1339" s="359"/>
      <c r="B1339" s="359"/>
      <c r="C1339" s="359"/>
      <c r="D1339" s="359"/>
      <c r="E1339" s="359"/>
      <c r="F1339" s="359"/>
      <c r="G1339" s="359"/>
      <c r="H1339" s="359"/>
      <c r="I1339" s="359"/>
      <c r="J1339" s="359"/>
      <c r="K1339" s="359"/>
      <c r="L1339" s="359"/>
      <c r="M1339" s="359"/>
      <c r="N1339" s="359"/>
      <c r="O1339" s="359"/>
      <c r="P1339" s="359"/>
      <c r="Q1339" s="359"/>
      <c r="R1339" s="359"/>
      <c r="S1339" s="359"/>
      <c r="T1339" s="359"/>
      <c r="U1339" s="359"/>
      <c r="V1339" s="359"/>
      <c r="W1339" s="359"/>
      <c r="X1339" s="358"/>
      <c r="Y1339" s="358"/>
      <c r="Z1339" s="358"/>
      <c r="AA1339" s="358"/>
      <c r="AB1339" s="358"/>
      <c r="AC1339" s="358"/>
      <c r="AD1339" s="358"/>
      <c r="AE1339" s="358"/>
      <c r="AF1339" s="358"/>
      <c r="AG1339" s="358"/>
      <c r="AH1339" s="358"/>
      <c r="AI1339" s="358"/>
      <c r="AJ1339" s="358"/>
      <c r="AK1339" s="358"/>
      <c r="AR1339" s="327" t="s">
        <v>335</v>
      </c>
      <c r="AS1339" s="326" t="s">
        <v>1739</v>
      </c>
    </row>
    <row r="1340" spans="1:45" ht="15" customHeight="1">
      <c r="A1340" s="359"/>
      <c r="B1340" s="359"/>
      <c r="C1340" s="359"/>
      <c r="D1340" s="359"/>
      <c r="E1340" s="359"/>
      <c r="F1340" s="359"/>
      <c r="G1340" s="359"/>
      <c r="H1340" s="359"/>
      <c r="I1340" s="359"/>
      <c r="J1340" s="359"/>
      <c r="K1340" s="359"/>
      <c r="L1340" s="359"/>
      <c r="M1340" s="359"/>
      <c r="N1340" s="359"/>
      <c r="O1340" s="359"/>
      <c r="P1340" s="359"/>
      <c r="Q1340" s="359"/>
      <c r="R1340" s="359"/>
      <c r="S1340" s="359"/>
      <c r="T1340" s="359"/>
      <c r="U1340" s="359"/>
      <c r="V1340" s="359"/>
      <c r="W1340" s="359"/>
      <c r="X1340" s="358"/>
      <c r="Y1340" s="358"/>
      <c r="Z1340" s="358"/>
      <c r="AA1340" s="358"/>
      <c r="AB1340" s="358"/>
      <c r="AC1340" s="358"/>
      <c r="AD1340" s="358"/>
      <c r="AE1340" s="358"/>
      <c r="AF1340" s="358"/>
      <c r="AG1340" s="358"/>
      <c r="AH1340" s="358"/>
      <c r="AI1340" s="358"/>
      <c r="AJ1340" s="358"/>
      <c r="AK1340" s="358"/>
      <c r="AR1340" s="327" t="s">
        <v>336</v>
      </c>
      <c r="AS1340" s="326" t="s">
        <v>1733</v>
      </c>
    </row>
    <row r="1341" spans="1:45" ht="15" customHeight="1">
      <c r="A1341" s="359"/>
      <c r="B1341" s="359"/>
      <c r="C1341" s="359"/>
      <c r="D1341" s="359"/>
      <c r="E1341" s="359"/>
      <c r="F1341" s="359"/>
      <c r="G1341" s="359"/>
      <c r="H1341" s="359"/>
      <c r="I1341" s="359"/>
      <c r="J1341" s="359"/>
      <c r="K1341" s="359"/>
      <c r="L1341" s="359"/>
      <c r="M1341" s="359"/>
      <c r="N1341" s="359"/>
      <c r="O1341" s="359"/>
      <c r="P1341" s="359"/>
      <c r="Q1341" s="359"/>
      <c r="R1341" s="359"/>
      <c r="S1341" s="359"/>
      <c r="T1341" s="359"/>
      <c r="U1341" s="359"/>
      <c r="V1341" s="359"/>
      <c r="W1341" s="359"/>
      <c r="X1341" s="358"/>
      <c r="Y1341" s="358"/>
      <c r="Z1341" s="358"/>
      <c r="AA1341" s="358"/>
      <c r="AB1341" s="358"/>
      <c r="AC1341" s="358"/>
      <c r="AD1341" s="358"/>
      <c r="AE1341" s="358"/>
      <c r="AF1341" s="358"/>
      <c r="AG1341" s="358"/>
      <c r="AH1341" s="358"/>
      <c r="AI1341" s="358"/>
      <c r="AJ1341" s="358"/>
      <c r="AK1341" s="358"/>
      <c r="AR1341" s="327" t="s">
        <v>337</v>
      </c>
      <c r="AS1341" s="326" t="s">
        <v>1733</v>
      </c>
    </row>
    <row r="1342" spans="1:45" ht="15" customHeight="1">
      <c r="A1342" s="359"/>
      <c r="B1342" s="359"/>
      <c r="C1342" s="359"/>
      <c r="D1342" s="359"/>
      <c r="E1342" s="359"/>
      <c r="F1342" s="359"/>
      <c r="G1342" s="359"/>
      <c r="H1342" s="359"/>
      <c r="I1342" s="359"/>
      <c r="J1342" s="359"/>
      <c r="K1342" s="359"/>
      <c r="L1342" s="359"/>
      <c r="M1342" s="359"/>
      <c r="N1342" s="359"/>
      <c r="O1342" s="359"/>
      <c r="P1342" s="359"/>
      <c r="Q1342" s="359"/>
      <c r="R1342" s="359"/>
      <c r="S1342" s="359"/>
      <c r="T1342" s="359"/>
      <c r="U1342" s="359"/>
      <c r="V1342" s="359"/>
      <c r="W1342" s="359"/>
      <c r="X1342" s="358"/>
      <c r="Y1342" s="358"/>
      <c r="Z1342" s="358"/>
      <c r="AA1342" s="358"/>
      <c r="AB1342" s="358"/>
      <c r="AC1342" s="358"/>
      <c r="AD1342" s="358"/>
      <c r="AE1342" s="358"/>
      <c r="AF1342" s="358"/>
      <c r="AG1342" s="358"/>
      <c r="AH1342" s="358"/>
      <c r="AI1342" s="358"/>
      <c r="AJ1342" s="358"/>
      <c r="AK1342" s="358"/>
      <c r="AR1342" s="327" t="s">
        <v>338</v>
      </c>
      <c r="AS1342" s="326" t="s">
        <v>1733</v>
      </c>
    </row>
    <row r="1343" spans="1:45" ht="15" customHeight="1">
      <c r="A1343" s="359"/>
      <c r="B1343" s="359"/>
      <c r="C1343" s="359"/>
      <c r="D1343" s="359"/>
      <c r="E1343" s="359"/>
      <c r="F1343" s="359"/>
      <c r="G1343" s="359"/>
      <c r="H1343" s="359"/>
      <c r="I1343" s="359"/>
      <c r="J1343" s="359"/>
      <c r="K1343" s="359"/>
      <c r="L1343" s="359"/>
      <c r="M1343" s="359"/>
      <c r="N1343" s="359"/>
      <c r="O1343" s="359"/>
      <c r="P1343" s="359"/>
      <c r="Q1343" s="359"/>
      <c r="R1343" s="359"/>
      <c r="S1343" s="359"/>
      <c r="T1343" s="359"/>
      <c r="U1343" s="359"/>
      <c r="V1343" s="359"/>
      <c r="W1343" s="359"/>
      <c r="X1343" s="358"/>
      <c r="Y1343" s="358"/>
      <c r="Z1343" s="358"/>
      <c r="AA1343" s="358"/>
      <c r="AB1343" s="358"/>
      <c r="AC1343" s="358"/>
      <c r="AD1343" s="358"/>
      <c r="AE1343" s="358"/>
      <c r="AF1343" s="358"/>
      <c r="AG1343" s="358"/>
      <c r="AH1343" s="358"/>
      <c r="AI1343" s="358"/>
      <c r="AJ1343" s="358"/>
      <c r="AK1343" s="358"/>
      <c r="AR1343" s="327" t="s">
        <v>339</v>
      </c>
      <c r="AS1343" s="326" t="s">
        <v>1733</v>
      </c>
    </row>
    <row r="1344" spans="1:45" ht="15" customHeight="1">
      <c r="A1344" s="359"/>
      <c r="B1344" s="359"/>
      <c r="C1344" s="359"/>
      <c r="D1344" s="359"/>
      <c r="E1344" s="359"/>
      <c r="F1344" s="359"/>
      <c r="G1344" s="359"/>
      <c r="H1344" s="359"/>
      <c r="I1344" s="359"/>
      <c r="J1344" s="359"/>
      <c r="K1344" s="359"/>
      <c r="L1344" s="359"/>
      <c r="M1344" s="359"/>
      <c r="N1344" s="359"/>
      <c r="O1344" s="359"/>
      <c r="P1344" s="359"/>
      <c r="Q1344" s="359"/>
      <c r="R1344" s="359"/>
      <c r="S1344" s="359"/>
      <c r="T1344" s="359"/>
      <c r="U1344" s="359"/>
      <c r="V1344" s="359"/>
      <c r="W1344" s="359"/>
      <c r="X1344" s="358"/>
      <c r="Y1344" s="358"/>
      <c r="Z1344" s="358"/>
      <c r="AA1344" s="358"/>
      <c r="AB1344" s="358"/>
      <c r="AC1344" s="358"/>
      <c r="AD1344" s="358"/>
      <c r="AE1344" s="358"/>
      <c r="AF1344" s="358"/>
      <c r="AG1344" s="358"/>
      <c r="AH1344" s="358"/>
      <c r="AI1344" s="358"/>
      <c r="AJ1344" s="358"/>
      <c r="AK1344" s="358"/>
      <c r="AR1344" s="327" t="s">
        <v>340</v>
      </c>
      <c r="AS1344" s="326" t="s">
        <v>1733</v>
      </c>
    </row>
    <row r="1345" spans="1:45" ht="15" customHeight="1">
      <c r="A1345" s="359"/>
      <c r="B1345" s="359"/>
      <c r="C1345" s="359"/>
      <c r="D1345" s="359"/>
      <c r="E1345" s="359"/>
      <c r="F1345" s="359"/>
      <c r="G1345" s="359"/>
      <c r="H1345" s="359"/>
      <c r="I1345" s="359"/>
      <c r="J1345" s="359"/>
      <c r="K1345" s="359"/>
      <c r="L1345" s="359"/>
      <c r="M1345" s="359"/>
      <c r="N1345" s="359"/>
      <c r="O1345" s="359"/>
      <c r="P1345" s="359"/>
      <c r="Q1345" s="359"/>
      <c r="R1345" s="359"/>
      <c r="S1345" s="359"/>
      <c r="T1345" s="359"/>
      <c r="U1345" s="359"/>
      <c r="V1345" s="359"/>
      <c r="W1345" s="359"/>
      <c r="X1345" s="358"/>
      <c r="Y1345" s="358"/>
      <c r="Z1345" s="358"/>
      <c r="AA1345" s="358"/>
      <c r="AB1345" s="358"/>
      <c r="AC1345" s="358"/>
      <c r="AD1345" s="358"/>
      <c r="AE1345" s="358"/>
      <c r="AF1345" s="358"/>
      <c r="AG1345" s="358"/>
      <c r="AH1345" s="358"/>
      <c r="AI1345" s="358"/>
      <c r="AJ1345" s="358"/>
      <c r="AK1345" s="358"/>
      <c r="AR1345" s="327" t="s">
        <v>341</v>
      </c>
      <c r="AS1345" s="326" t="s">
        <v>1733</v>
      </c>
    </row>
    <row r="1346" spans="1:45" ht="15" customHeight="1">
      <c r="A1346" s="359"/>
      <c r="B1346" s="359"/>
      <c r="C1346" s="359"/>
      <c r="D1346" s="359"/>
      <c r="E1346" s="359"/>
      <c r="F1346" s="359"/>
      <c r="G1346" s="359"/>
      <c r="H1346" s="359"/>
      <c r="I1346" s="359"/>
      <c r="J1346" s="359"/>
      <c r="K1346" s="359"/>
      <c r="L1346" s="359"/>
      <c r="M1346" s="359"/>
      <c r="N1346" s="359"/>
      <c r="O1346" s="359"/>
      <c r="P1346" s="359"/>
      <c r="Q1346" s="359"/>
      <c r="R1346" s="359"/>
      <c r="S1346" s="359"/>
      <c r="T1346" s="359"/>
      <c r="U1346" s="359"/>
      <c r="V1346" s="359"/>
      <c r="W1346" s="359"/>
      <c r="X1346" s="358"/>
      <c r="Y1346" s="358"/>
      <c r="Z1346" s="358"/>
      <c r="AA1346" s="358"/>
      <c r="AB1346" s="358"/>
      <c r="AC1346" s="358"/>
      <c r="AD1346" s="358"/>
      <c r="AE1346" s="358"/>
      <c r="AF1346" s="358"/>
      <c r="AG1346" s="358"/>
      <c r="AH1346" s="358"/>
      <c r="AI1346" s="358"/>
      <c r="AJ1346" s="358"/>
      <c r="AK1346" s="358"/>
      <c r="AR1346" s="327" t="s">
        <v>342</v>
      </c>
      <c r="AS1346" s="326" t="s">
        <v>1733</v>
      </c>
    </row>
    <row r="1347" spans="1:45" ht="15" customHeight="1">
      <c r="A1347" s="359"/>
      <c r="B1347" s="359"/>
      <c r="C1347" s="359"/>
      <c r="D1347" s="359"/>
      <c r="E1347" s="359"/>
      <c r="F1347" s="359"/>
      <c r="G1347" s="359"/>
      <c r="H1347" s="359"/>
      <c r="I1347" s="359"/>
      <c r="J1347" s="359"/>
      <c r="K1347" s="359"/>
      <c r="L1347" s="359"/>
      <c r="M1347" s="359"/>
      <c r="N1347" s="359"/>
      <c r="O1347" s="359"/>
      <c r="P1347" s="359"/>
      <c r="Q1347" s="359"/>
      <c r="R1347" s="359"/>
      <c r="S1347" s="359"/>
      <c r="T1347" s="359"/>
      <c r="U1347" s="359"/>
      <c r="V1347" s="359"/>
      <c r="W1347" s="359"/>
      <c r="X1347" s="358"/>
      <c r="Y1347" s="358"/>
      <c r="Z1347" s="358"/>
      <c r="AA1347" s="358"/>
      <c r="AB1347" s="358"/>
      <c r="AC1347" s="358"/>
      <c r="AD1347" s="358"/>
      <c r="AE1347" s="358"/>
      <c r="AF1347" s="358"/>
      <c r="AG1347" s="358"/>
      <c r="AH1347" s="358"/>
      <c r="AI1347" s="358"/>
      <c r="AJ1347" s="358"/>
      <c r="AK1347" s="358"/>
      <c r="AR1347" s="327" t="s">
        <v>343</v>
      </c>
      <c r="AS1347" s="326" t="s">
        <v>1733</v>
      </c>
    </row>
    <row r="1348" spans="1:45" ht="15" customHeight="1">
      <c r="A1348" s="359"/>
      <c r="B1348" s="359"/>
      <c r="C1348" s="359"/>
      <c r="D1348" s="359"/>
      <c r="E1348" s="359"/>
      <c r="F1348" s="359"/>
      <c r="G1348" s="359"/>
      <c r="H1348" s="359"/>
      <c r="I1348" s="359"/>
      <c r="J1348" s="359"/>
      <c r="K1348" s="359"/>
      <c r="L1348" s="359"/>
      <c r="M1348" s="359"/>
      <c r="N1348" s="359"/>
      <c r="O1348" s="359"/>
      <c r="P1348" s="359"/>
      <c r="Q1348" s="359"/>
      <c r="R1348" s="359"/>
      <c r="S1348" s="359"/>
      <c r="T1348" s="359"/>
      <c r="U1348" s="359"/>
      <c r="V1348" s="359"/>
      <c r="W1348" s="359"/>
      <c r="X1348" s="358"/>
      <c r="Y1348" s="358"/>
      <c r="Z1348" s="358"/>
      <c r="AA1348" s="358"/>
      <c r="AB1348" s="358"/>
      <c r="AC1348" s="358"/>
      <c r="AD1348" s="358"/>
      <c r="AE1348" s="358"/>
      <c r="AF1348" s="358"/>
      <c r="AG1348" s="358"/>
      <c r="AH1348" s="358"/>
      <c r="AI1348" s="358"/>
      <c r="AJ1348" s="358"/>
      <c r="AK1348" s="358"/>
      <c r="AR1348" s="327" t="s">
        <v>344</v>
      </c>
      <c r="AS1348" s="326" t="s">
        <v>1733</v>
      </c>
    </row>
    <row r="1349" spans="1:45" ht="15" customHeight="1">
      <c r="A1349" s="359"/>
      <c r="B1349" s="359"/>
      <c r="C1349" s="359"/>
      <c r="D1349" s="359"/>
      <c r="E1349" s="359"/>
      <c r="F1349" s="359"/>
      <c r="G1349" s="359"/>
      <c r="H1349" s="359"/>
      <c r="I1349" s="359"/>
      <c r="J1349" s="359"/>
      <c r="K1349" s="359"/>
      <c r="L1349" s="359"/>
      <c r="M1349" s="359"/>
      <c r="N1349" s="359"/>
      <c r="O1349" s="359"/>
      <c r="P1349" s="359"/>
      <c r="Q1349" s="359"/>
      <c r="R1349" s="359"/>
      <c r="S1349" s="359"/>
      <c r="T1349" s="359"/>
      <c r="U1349" s="359"/>
      <c r="V1349" s="359"/>
      <c r="W1349" s="359"/>
      <c r="X1349" s="358"/>
      <c r="Y1349" s="358"/>
      <c r="Z1349" s="358"/>
      <c r="AA1349" s="358"/>
      <c r="AB1349" s="358"/>
      <c r="AC1349" s="358"/>
      <c r="AD1349" s="358"/>
      <c r="AE1349" s="358"/>
      <c r="AF1349" s="358"/>
      <c r="AG1349" s="358"/>
      <c r="AH1349" s="358"/>
      <c r="AI1349" s="358"/>
      <c r="AJ1349" s="358"/>
      <c r="AK1349" s="358"/>
      <c r="AR1349" s="327" t="s">
        <v>345</v>
      </c>
      <c r="AS1349" s="326" t="s">
        <v>1733</v>
      </c>
    </row>
    <row r="1350" spans="1:45" ht="15" customHeight="1">
      <c r="A1350" s="359"/>
      <c r="B1350" s="359"/>
      <c r="C1350" s="359"/>
      <c r="D1350" s="359"/>
      <c r="E1350" s="359"/>
      <c r="F1350" s="359"/>
      <c r="G1350" s="359"/>
      <c r="H1350" s="359"/>
      <c r="I1350" s="359"/>
      <c r="J1350" s="359"/>
      <c r="K1350" s="359"/>
      <c r="L1350" s="359"/>
      <c r="M1350" s="359"/>
      <c r="N1350" s="359"/>
      <c r="O1350" s="359"/>
      <c r="P1350" s="359"/>
      <c r="Q1350" s="359"/>
      <c r="R1350" s="359"/>
      <c r="S1350" s="359"/>
      <c r="T1350" s="359"/>
      <c r="U1350" s="359"/>
      <c r="V1350" s="359"/>
      <c r="W1350" s="359"/>
      <c r="X1350" s="358"/>
      <c r="Y1350" s="358"/>
      <c r="Z1350" s="358"/>
      <c r="AA1350" s="358"/>
      <c r="AB1350" s="358"/>
      <c r="AC1350" s="358"/>
      <c r="AD1350" s="358"/>
      <c r="AE1350" s="358"/>
      <c r="AF1350" s="358"/>
      <c r="AG1350" s="358"/>
      <c r="AH1350" s="358"/>
      <c r="AI1350" s="358"/>
      <c r="AJ1350" s="358"/>
      <c r="AK1350" s="358"/>
      <c r="AR1350" s="327" t="s">
        <v>346</v>
      </c>
      <c r="AS1350" s="326" t="s">
        <v>1733</v>
      </c>
    </row>
    <row r="1351" spans="1:45" ht="15" customHeight="1">
      <c r="A1351" s="359"/>
      <c r="B1351" s="359"/>
      <c r="C1351" s="359"/>
      <c r="D1351" s="359"/>
      <c r="E1351" s="359"/>
      <c r="F1351" s="359"/>
      <c r="G1351" s="359"/>
      <c r="H1351" s="359"/>
      <c r="I1351" s="359"/>
      <c r="J1351" s="359"/>
      <c r="K1351" s="359"/>
      <c r="L1351" s="359"/>
      <c r="M1351" s="359"/>
      <c r="N1351" s="359"/>
      <c r="O1351" s="359"/>
      <c r="P1351" s="359"/>
      <c r="Q1351" s="359"/>
      <c r="R1351" s="359"/>
      <c r="S1351" s="359"/>
      <c r="T1351" s="359"/>
      <c r="U1351" s="359"/>
      <c r="V1351" s="359"/>
      <c r="W1351" s="359"/>
      <c r="X1351" s="358"/>
      <c r="Y1351" s="358"/>
      <c r="Z1351" s="358"/>
      <c r="AA1351" s="358"/>
      <c r="AB1351" s="358"/>
      <c r="AC1351" s="358"/>
      <c r="AD1351" s="358"/>
      <c r="AE1351" s="358"/>
      <c r="AF1351" s="358"/>
      <c r="AG1351" s="358"/>
      <c r="AH1351" s="358"/>
      <c r="AI1351" s="358"/>
      <c r="AJ1351" s="358"/>
      <c r="AK1351" s="358"/>
      <c r="AR1351" s="327" t="s">
        <v>347</v>
      </c>
      <c r="AS1351" s="326" t="s">
        <v>1733</v>
      </c>
    </row>
    <row r="1352" spans="1:45" ht="15" customHeight="1">
      <c r="A1352" s="359"/>
      <c r="B1352" s="359"/>
      <c r="C1352" s="359"/>
      <c r="D1352" s="359"/>
      <c r="E1352" s="359"/>
      <c r="F1352" s="359"/>
      <c r="G1352" s="359"/>
      <c r="H1352" s="359"/>
      <c r="I1352" s="359"/>
      <c r="J1352" s="359"/>
      <c r="K1352" s="359"/>
      <c r="L1352" s="359"/>
      <c r="M1352" s="359"/>
      <c r="N1352" s="359"/>
      <c r="O1352" s="359"/>
      <c r="P1352" s="359"/>
      <c r="Q1352" s="359"/>
      <c r="R1352" s="359"/>
      <c r="S1352" s="359"/>
      <c r="T1352" s="359"/>
      <c r="U1352" s="359"/>
      <c r="V1352" s="359"/>
      <c r="W1352" s="359"/>
      <c r="X1352" s="358"/>
      <c r="Y1352" s="358"/>
      <c r="Z1352" s="358"/>
      <c r="AA1352" s="358"/>
      <c r="AB1352" s="358"/>
      <c r="AC1352" s="358"/>
      <c r="AD1352" s="358"/>
      <c r="AE1352" s="358"/>
      <c r="AF1352" s="358"/>
      <c r="AG1352" s="358"/>
      <c r="AH1352" s="358"/>
      <c r="AI1352" s="358"/>
      <c r="AJ1352" s="358"/>
      <c r="AK1352" s="358"/>
      <c r="AR1352" s="327" t="s">
        <v>348</v>
      </c>
      <c r="AS1352" s="326" t="s">
        <v>1733</v>
      </c>
    </row>
    <row r="1353" spans="1:45" ht="15" customHeight="1">
      <c r="A1353" s="359"/>
      <c r="B1353" s="359"/>
      <c r="C1353" s="359"/>
      <c r="D1353" s="359"/>
      <c r="E1353" s="359"/>
      <c r="F1353" s="359"/>
      <c r="G1353" s="359"/>
      <c r="H1353" s="359"/>
      <c r="I1353" s="359"/>
      <c r="J1353" s="359"/>
      <c r="K1353" s="359"/>
      <c r="L1353" s="359"/>
      <c r="M1353" s="359"/>
      <c r="N1353" s="359"/>
      <c r="O1353" s="359"/>
      <c r="P1353" s="359"/>
      <c r="Q1353" s="359"/>
      <c r="R1353" s="359"/>
      <c r="S1353" s="359"/>
      <c r="T1353" s="359"/>
      <c r="U1353" s="359"/>
      <c r="V1353" s="359"/>
      <c r="W1353" s="359"/>
      <c r="X1353" s="358"/>
      <c r="Y1353" s="358"/>
      <c r="Z1353" s="358"/>
      <c r="AA1353" s="358"/>
      <c r="AB1353" s="358"/>
      <c r="AC1353" s="358"/>
      <c r="AD1353" s="358"/>
      <c r="AE1353" s="358"/>
      <c r="AF1353" s="358"/>
      <c r="AG1353" s="358"/>
      <c r="AH1353" s="358"/>
      <c r="AI1353" s="358"/>
      <c r="AJ1353" s="358"/>
      <c r="AK1353" s="358"/>
      <c r="AR1353" s="327" t="s">
        <v>349</v>
      </c>
      <c r="AS1353" s="326" t="s">
        <v>1733</v>
      </c>
    </row>
    <row r="1354" spans="1:45" ht="15" customHeight="1">
      <c r="A1354" s="359"/>
      <c r="B1354" s="359"/>
      <c r="C1354" s="359"/>
      <c r="D1354" s="359"/>
      <c r="E1354" s="359"/>
      <c r="F1354" s="359"/>
      <c r="G1354" s="359"/>
      <c r="H1354" s="359"/>
      <c r="I1354" s="359"/>
      <c r="J1354" s="359"/>
      <c r="K1354" s="359"/>
      <c r="L1354" s="359"/>
      <c r="M1354" s="359"/>
      <c r="N1354" s="359"/>
      <c r="O1354" s="359"/>
      <c r="P1354" s="359"/>
      <c r="Q1354" s="359"/>
      <c r="R1354" s="359"/>
      <c r="S1354" s="359"/>
      <c r="T1354" s="359"/>
      <c r="U1354" s="359"/>
      <c r="V1354" s="359"/>
      <c r="W1354" s="359"/>
      <c r="X1354" s="358"/>
      <c r="Y1354" s="358"/>
      <c r="Z1354" s="358"/>
      <c r="AA1354" s="358"/>
      <c r="AB1354" s="358"/>
      <c r="AC1354" s="358"/>
      <c r="AD1354" s="358"/>
      <c r="AE1354" s="358"/>
      <c r="AF1354" s="358"/>
      <c r="AG1354" s="358"/>
      <c r="AH1354" s="358"/>
      <c r="AI1354" s="358"/>
      <c r="AJ1354" s="358"/>
      <c r="AK1354" s="358"/>
      <c r="AR1354" s="327" t="s">
        <v>350</v>
      </c>
      <c r="AS1354" s="326" t="s">
        <v>1733</v>
      </c>
    </row>
    <row r="1355" spans="1:45" ht="15" customHeight="1">
      <c r="A1355" s="359"/>
      <c r="B1355" s="359"/>
      <c r="C1355" s="359"/>
      <c r="D1355" s="359"/>
      <c r="E1355" s="359"/>
      <c r="F1355" s="359"/>
      <c r="G1355" s="359"/>
      <c r="H1355" s="359"/>
      <c r="I1355" s="359"/>
      <c r="J1355" s="359"/>
      <c r="K1355" s="359"/>
      <c r="L1355" s="359"/>
      <c r="M1355" s="359"/>
      <c r="N1355" s="359"/>
      <c r="O1355" s="359"/>
      <c r="P1355" s="359"/>
      <c r="Q1355" s="359"/>
      <c r="R1355" s="359"/>
      <c r="S1355" s="359"/>
      <c r="T1355" s="359"/>
      <c r="U1355" s="359"/>
      <c r="V1355" s="359"/>
      <c r="W1355" s="359"/>
      <c r="X1355" s="358"/>
      <c r="Y1355" s="358"/>
      <c r="Z1355" s="358"/>
      <c r="AA1355" s="358"/>
      <c r="AB1355" s="358"/>
      <c r="AC1355" s="358"/>
      <c r="AD1355" s="358"/>
      <c r="AE1355" s="358"/>
      <c r="AF1355" s="358"/>
      <c r="AG1355" s="358"/>
      <c r="AH1355" s="358"/>
      <c r="AI1355" s="358"/>
      <c r="AJ1355" s="358"/>
      <c r="AK1355" s="358"/>
      <c r="AR1355" s="327" t="s">
        <v>351</v>
      </c>
      <c r="AS1355" s="326" t="s">
        <v>1733</v>
      </c>
    </row>
    <row r="1356" spans="1:45" ht="15" customHeight="1">
      <c r="A1356" s="359"/>
      <c r="B1356" s="359"/>
      <c r="C1356" s="359"/>
      <c r="D1356" s="359"/>
      <c r="E1356" s="359"/>
      <c r="F1356" s="359"/>
      <c r="G1356" s="359"/>
      <c r="H1356" s="359"/>
      <c r="I1356" s="359"/>
      <c r="J1356" s="359"/>
      <c r="K1356" s="359"/>
      <c r="L1356" s="359"/>
      <c r="M1356" s="359"/>
      <c r="N1356" s="359"/>
      <c r="O1356" s="359"/>
      <c r="P1356" s="359"/>
      <c r="Q1356" s="359"/>
      <c r="R1356" s="359"/>
      <c r="S1356" s="359"/>
      <c r="T1356" s="359"/>
      <c r="U1356" s="359"/>
      <c r="V1356" s="359"/>
      <c r="W1356" s="359"/>
      <c r="X1356" s="358"/>
      <c r="Y1356" s="358"/>
      <c r="Z1356" s="358"/>
      <c r="AA1356" s="358"/>
      <c r="AB1356" s="358"/>
      <c r="AC1356" s="358"/>
      <c r="AD1356" s="358"/>
      <c r="AE1356" s="358"/>
      <c r="AF1356" s="358"/>
      <c r="AG1356" s="358"/>
      <c r="AH1356" s="358"/>
      <c r="AI1356" s="358"/>
      <c r="AJ1356" s="358"/>
      <c r="AK1356" s="358"/>
      <c r="AR1356" s="327" t="s">
        <v>352</v>
      </c>
      <c r="AS1356" s="326" t="s">
        <v>1733</v>
      </c>
    </row>
    <row r="1357" spans="1:45" ht="15" customHeight="1">
      <c r="A1357" s="359"/>
      <c r="B1357" s="359"/>
      <c r="C1357" s="359"/>
      <c r="D1357" s="359"/>
      <c r="E1357" s="359"/>
      <c r="F1357" s="359"/>
      <c r="G1357" s="359"/>
      <c r="H1357" s="359"/>
      <c r="I1357" s="359"/>
      <c r="J1357" s="359"/>
      <c r="K1357" s="359"/>
      <c r="L1357" s="359"/>
      <c r="M1357" s="359"/>
      <c r="N1357" s="359"/>
      <c r="O1357" s="359"/>
      <c r="P1357" s="359"/>
      <c r="Q1357" s="359"/>
      <c r="R1357" s="359"/>
      <c r="S1357" s="359"/>
      <c r="T1357" s="359"/>
      <c r="U1357" s="359"/>
      <c r="V1357" s="359"/>
      <c r="W1357" s="359"/>
      <c r="X1357" s="358"/>
      <c r="Y1357" s="358"/>
      <c r="Z1357" s="358"/>
      <c r="AA1357" s="358"/>
      <c r="AB1357" s="358"/>
      <c r="AC1357" s="358"/>
      <c r="AD1357" s="358"/>
      <c r="AE1357" s="358"/>
      <c r="AF1357" s="358"/>
      <c r="AG1357" s="358"/>
      <c r="AH1357" s="358"/>
      <c r="AI1357" s="358"/>
      <c r="AJ1357" s="358"/>
      <c r="AK1357" s="358"/>
      <c r="AR1357" s="327" t="s">
        <v>353</v>
      </c>
      <c r="AS1357" s="326" t="s">
        <v>1733</v>
      </c>
    </row>
    <row r="1358" spans="1:45" ht="15" customHeight="1">
      <c r="A1358" s="359"/>
      <c r="B1358" s="359"/>
      <c r="C1358" s="359"/>
      <c r="D1358" s="359"/>
      <c r="E1358" s="359"/>
      <c r="F1358" s="359"/>
      <c r="G1358" s="359"/>
      <c r="H1358" s="359"/>
      <c r="I1358" s="359"/>
      <c r="J1358" s="359"/>
      <c r="K1358" s="359"/>
      <c r="L1358" s="359"/>
      <c r="M1358" s="359"/>
      <c r="N1358" s="359"/>
      <c r="O1358" s="359"/>
      <c r="P1358" s="359"/>
      <c r="Q1358" s="359"/>
      <c r="R1358" s="359"/>
      <c r="S1358" s="359"/>
      <c r="T1358" s="359"/>
      <c r="U1358" s="359"/>
      <c r="V1358" s="359"/>
      <c r="W1358" s="359"/>
      <c r="X1358" s="358"/>
      <c r="Y1358" s="358"/>
      <c r="Z1358" s="358"/>
      <c r="AA1358" s="358"/>
      <c r="AB1358" s="358"/>
      <c r="AC1358" s="358"/>
      <c r="AD1358" s="358"/>
      <c r="AE1358" s="358"/>
      <c r="AF1358" s="358"/>
      <c r="AG1358" s="358"/>
      <c r="AH1358" s="358"/>
      <c r="AI1358" s="358"/>
      <c r="AJ1358" s="358"/>
      <c r="AK1358" s="358"/>
      <c r="AR1358" s="327" t="s">
        <v>354</v>
      </c>
      <c r="AS1358" s="326" t="s">
        <v>1733</v>
      </c>
    </row>
    <row r="1359" spans="1:45" ht="15" customHeight="1">
      <c r="A1359" s="359"/>
      <c r="B1359" s="359"/>
      <c r="C1359" s="359"/>
      <c r="D1359" s="359"/>
      <c r="E1359" s="359"/>
      <c r="F1359" s="359"/>
      <c r="G1359" s="359"/>
      <c r="H1359" s="359"/>
      <c r="I1359" s="359"/>
      <c r="J1359" s="359"/>
      <c r="K1359" s="359"/>
      <c r="L1359" s="359"/>
      <c r="M1359" s="359"/>
      <c r="N1359" s="359"/>
      <c r="O1359" s="359"/>
      <c r="P1359" s="359"/>
      <c r="Q1359" s="359"/>
      <c r="R1359" s="359"/>
      <c r="S1359" s="359"/>
      <c r="T1359" s="359"/>
      <c r="U1359" s="359"/>
      <c r="V1359" s="359"/>
      <c r="W1359" s="359"/>
      <c r="X1359" s="358"/>
      <c r="Y1359" s="358"/>
      <c r="Z1359" s="358"/>
      <c r="AA1359" s="358"/>
      <c r="AB1359" s="358"/>
      <c r="AC1359" s="358"/>
      <c r="AD1359" s="358"/>
      <c r="AE1359" s="358"/>
      <c r="AF1359" s="358"/>
      <c r="AG1359" s="358"/>
      <c r="AH1359" s="358"/>
      <c r="AI1359" s="358"/>
      <c r="AJ1359" s="358"/>
      <c r="AK1359" s="358"/>
      <c r="AR1359" s="327" t="s">
        <v>1026</v>
      </c>
      <c r="AS1359" s="326" t="s">
        <v>1858</v>
      </c>
    </row>
    <row r="1360" spans="1:45" ht="15" customHeight="1">
      <c r="A1360" s="359"/>
      <c r="B1360" s="359"/>
      <c r="C1360" s="359"/>
      <c r="D1360" s="359"/>
      <c r="E1360" s="359"/>
      <c r="F1360" s="359"/>
      <c r="G1360" s="359"/>
      <c r="H1360" s="359"/>
      <c r="I1360" s="359"/>
      <c r="J1360" s="359"/>
      <c r="K1360" s="359"/>
      <c r="L1360" s="359"/>
      <c r="M1360" s="359"/>
      <c r="N1360" s="359"/>
      <c r="O1360" s="359"/>
      <c r="P1360" s="359"/>
      <c r="Q1360" s="359"/>
      <c r="R1360" s="359"/>
      <c r="S1360" s="359"/>
      <c r="T1360" s="359"/>
      <c r="U1360" s="359"/>
      <c r="V1360" s="359"/>
      <c r="W1360" s="359"/>
      <c r="X1360" s="358"/>
      <c r="Y1360" s="358"/>
      <c r="Z1360" s="358"/>
      <c r="AA1360" s="358"/>
      <c r="AB1360" s="358"/>
      <c r="AC1360" s="358"/>
      <c r="AD1360" s="358"/>
      <c r="AE1360" s="358"/>
      <c r="AF1360" s="358"/>
      <c r="AG1360" s="358"/>
      <c r="AH1360" s="358"/>
      <c r="AI1360" s="358"/>
      <c r="AJ1360" s="358"/>
      <c r="AK1360" s="358"/>
      <c r="AR1360" s="327" t="s">
        <v>1052</v>
      </c>
      <c r="AS1360" s="326" t="s">
        <v>1858</v>
      </c>
    </row>
    <row r="1361" spans="1:45" ht="15" customHeight="1">
      <c r="A1361" s="359"/>
      <c r="B1361" s="359"/>
      <c r="C1361" s="359"/>
      <c r="D1361" s="359"/>
      <c r="E1361" s="359"/>
      <c r="F1361" s="359"/>
      <c r="G1361" s="359"/>
      <c r="H1361" s="359"/>
      <c r="I1361" s="359"/>
      <c r="J1361" s="359"/>
      <c r="K1361" s="359"/>
      <c r="L1361" s="359"/>
      <c r="M1361" s="359"/>
      <c r="N1361" s="359"/>
      <c r="O1361" s="359"/>
      <c r="P1361" s="359"/>
      <c r="Q1361" s="359"/>
      <c r="R1361" s="359"/>
      <c r="S1361" s="359"/>
      <c r="T1361" s="359"/>
      <c r="U1361" s="359"/>
      <c r="V1361" s="359"/>
      <c r="W1361" s="359"/>
      <c r="X1361" s="358"/>
      <c r="Y1361" s="358"/>
      <c r="Z1361" s="358"/>
      <c r="AA1361" s="358"/>
      <c r="AB1361" s="358"/>
      <c r="AC1361" s="358"/>
      <c r="AD1361" s="358"/>
      <c r="AE1361" s="358"/>
      <c r="AF1361" s="358"/>
      <c r="AG1361" s="358"/>
      <c r="AH1361" s="358"/>
      <c r="AI1361" s="358"/>
      <c r="AJ1361" s="358"/>
      <c r="AK1361" s="358"/>
      <c r="AR1361" s="327" t="s">
        <v>1053</v>
      </c>
      <c r="AS1361" s="326" t="s">
        <v>1858</v>
      </c>
    </row>
    <row r="1362" spans="1:45" ht="15" customHeight="1">
      <c r="A1362" s="359"/>
      <c r="B1362" s="359"/>
      <c r="C1362" s="359"/>
      <c r="D1362" s="359"/>
      <c r="E1362" s="359"/>
      <c r="F1362" s="359"/>
      <c r="G1362" s="359"/>
      <c r="H1362" s="359"/>
      <c r="I1362" s="359"/>
      <c r="J1362" s="359"/>
      <c r="K1362" s="359"/>
      <c r="L1362" s="359"/>
      <c r="M1362" s="359"/>
      <c r="N1362" s="359"/>
      <c r="O1362" s="359"/>
      <c r="P1362" s="359"/>
      <c r="Q1362" s="359"/>
      <c r="R1362" s="359"/>
      <c r="S1362" s="359"/>
      <c r="T1362" s="359"/>
      <c r="U1362" s="359"/>
      <c r="V1362" s="359"/>
      <c r="W1362" s="359"/>
      <c r="X1362" s="358"/>
      <c r="Y1362" s="358"/>
      <c r="Z1362" s="358"/>
      <c r="AA1362" s="358"/>
      <c r="AB1362" s="358"/>
      <c r="AC1362" s="358"/>
      <c r="AD1362" s="358"/>
      <c r="AE1362" s="358"/>
      <c r="AF1362" s="358"/>
      <c r="AG1362" s="358"/>
      <c r="AH1362" s="358"/>
      <c r="AI1362" s="358"/>
      <c r="AJ1362" s="358"/>
      <c r="AK1362" s="358"/>
      <c r="AR1362" s="327" t="s">
        <v>355</v>
      </c>
      <c r="AS1362" s="326" t="s">
        <v>1733</v>
      </c>
    </row>
    <row r="1363" spans="1:45" ht="15" customHeight="1">
      <c r="A1363" s="359"/>
      <c r="B1363" s="359"/>
      <c r="C1363" s="359"/>
      <c r="D1363" s="359"/>
      <c r="E1363" s="359"/>
      <c r="F1363" s="359"/>
      <c r="G1363" s="359"/>
      <c r="H1363" s="359"/>
      <c r="I1363" s="359"/>
      <c r="J1363" s="359"/>
      <c r="K1363" s="359"/>
      <c r="L1363" s="359"/>
      <c r="M1363" s="359"/>
      <c r="N1363" s="359"/>
      <c r="O1363" s="359"/>
      <c r="P1363" s="359"/>
      <c r="Q1363" s="359"/>
      <c r="R1363" s="359"/>
      <c r="S1363" s="359"/>
      <c r="T1363" s="359"/>
      <c r="U1363" s="359"/>
      <c r="V1363" s="359"/>
      <c r="W1363" s="359"/>
      <c r="X1363" s="358"/>
      <c r="Y1363" s="358"/>
      <c r="Z1363" s="358"/>
      <c r="AA1363" s="358"/>
      <c r="AB1363" s="358"/>
      <c r="AC1363" s="358"/>
      <c r="AD1363" s="358"/>
      <c r="AE1363" s="358"/>
      <c r="AF1363" s="358"/>
      <c r="AG1363" s="358"/>
      <c r="AH1363" s="358"/>
      <c r="AI1363" s="358"/>
      <c r="AJ1363" s="358"/>
      <c r="AK1363" s="358"/>
      <c r="AR1363" s="327" t="s">
        <v>356</v>
      </c>
      <c r="AS1363" s="326" t="s">
        <v>1733</v>
      </c>
    </row>
    <row r="1364" spans="1:45" ht="15" customHeight="1">
      <c r="A1364" s="359"/>
      <c r="B1364" s="359"/>
      <c r="C1364" s="359"/>
      <c r="D1364" s="359"/>
      <c r="E1364" s="359"/>
      <c r="F1364" s="359"/>
      <c r="G1364" s="359"/>
      <c r="H1364" s="359"/>
      <c r="I1364" s="359"/>
      <c r="J1364" s="359"/>
      <c r="K1364" s="359"/>
      <c r="L1364" s="359"/>
      <c r="M1364" s="359"/>
      <c r="N1364" s="359"/>
      <c r="O1364" s="359"/>
      <c r="P1364" s="359"/>
      <c r="Q1364" s="359"/>
      <c r="R1364" s="359"/>
      <c r="S1364" s="359"/>
      <c r="T1364" s="359"/>
      <c r="U1364" s="359"/>
      <c r="V1364" s="359"/>
      <c r="W1364" s="359"/>
      <c r="X1364" s="358"/>
      <c r="Y1364" s="358"/>
      <c r="Z1364" s="358"/>
      <c r="AA1364" s="358"/>
      <c r="AB1364" s="358"/>
      <c r="AC1364" s="358"/>
      <c r="AD1364" s="358"/>
      <c r="AE1364" s="358"/>
      <c r="AF1364" s="358"/>
      <c r="AG1364" s="358"/>
      <c r="AH1364" s="358"/>
      <c r="AI1364" s="358"/>
      <c r="AJ1364" s="358"/>
      <c r="AK1364" s="358"/>
      <c r="AR1364" s="327" t="s">
        <v>357</v>
      </c>
      <c r="AS1364" s="326" t="s">
        <v>1733</v>
      </c>
    </row>
    <row r="1365" spans="1:45" ht="15" customHeight="1">
      <c r="A1365" s="359"/>
      <c r="B1365" s="359"/>
      <c r="C1365" s="359"/>
      <c r="D1365" s="359"/>
      <c r="E1365" s="359"/>
      <c r="F1365" s="359"/>
      <c r="G1365" s="359"/>
      <c r="H1365" s="359"/>
      <c r="I1365" s="359"/>
      <c r="J1365" s="359"/>
      <c r="K1365" s="359"/>
      <c r="L1365" s="359"/>
      <c r="M1365" s="359"/>
      <c r="N1365" s="359"/>
      <c r="O1365" s="359"/>
      <c r="P1365" s="359"/>
      <c r="Q1365" s="359"/>
      <c r="R1365" s="359"/>
      <c r="S1365" s="359"/>
      <c r="T1365" s="359"/>
      <c r="U1365" s="359"/>
      <c r="V1365" s="359"/>
      <c r="W1365" s="359"/>
      <c r="X1365" s="358"/>
      <c r="Y1365" s="358"/>
      <c r="Z1365" s="358"/>
      <c r="AA1365" s="358"/>
      <c r="AB1365" s="358"/>
      <c r="AC1365" s="358"/>
      <c r="AD1365" s="358"/>
      <c r="AE1365" s="358"/>
      <c r="AF1365" s="358"/>
      <c r="AG1365" s="358"/>
      <c r="AH1365" s="358"/>
      <c r="AI1365" s="358"/>
      <c r="AJ1365" s="358"/>
      <c r="AK1365" s="358"/>
      <c r="AR1365" s="327" t="s">
        <v>358</v>
      </c>
      <c r="AS1365" s="326" t="s">
        <v>1733</v>
      </c>
    </row>
    <row r="1366" spans="1:45" ht="15" customHeight="1">
      <c r="A1366" s="359"/>
      <c r="B1366" s="359"/>
      <c r="C1366" s="359"/>
      <c r="D1366" s="359"/>
      <c r="E1366" s="359"/>
      <c r="F1366" s="359"/>
      <c r="G1366" s="359"/>
      <c r="H1366" s="359"/>
      <c r="I1366" s="359"/>
      <c r="J1366" s="359"/>
      <c r="K1366" s="359"/>
      <c r="L1366" s="359"/>
      <c r="M1366" s="359"/>
      <c r="N1366" s="359"/>
      <c r="O1366" s="359"/>
      <c r="P1366" s="359"/>
      <c r="Q1366" s="359"/>
      <c r="R1366" s="359"/>
      <c r="S1366" s="359"/>
      <c r="T1366" s="359"/>
      <c r="U1366" s="359"/>
      <c r="V1366" s="359"/>
      <c r="W1366" s="359"/>
      <c r="X1366" s="358"/>
      <c r="Y1366" s="358"/>
      <c r="Z1366" s="358"/>
      <c r="AA1366" s="358"/>
      <c r="AB1366" s="358"/>
      <c r="AC1366" s="358"/>
      <c r="AD1366" s="358"/>
      <c r="AE1366" s="358"/>
      <c r="AF1366" s="358"/>
      <c r="AG1366" s="358"/>
      <c r="AH1366" s="358"/>
      <c r="AI1366" s="358"/>
      <c r="AJ1366" s="358"/>
      <c r="AK1366" s="358"/>
      <c r="AR1366" s="327" t="s">
        <v>359</v>
      </c>
      <c r="AS1366" s="326" t="s">
        <v>1733</v>
      </c>
    </row>
    <row r="1367" spans="1:45" ht="15" customHeight="1">
      <c r="A1367" s="359"/>
      <c r="B1367" s="359"/>
      <c r="C1367" s="359"/>
      <c r="D1367" s="359"/>
      <c r="E1367" s="359"/>
      <c r="F1367" s="359"/>
      <c r="G1367" s="359"/>
      <c r="H1367" s="359"/>
      <c r="I1367" s="359"/>
      <c r="J1367" s="359"/>
      <c r="K1367" s="359"/>
      <c r="L1367" s="359"/>
      <c r="M1367" s="359"/>
      <c r="N1367" s="359"/>
      <c r="O1367" s="359"/>
      <c r="P1367" s="359"/>
      <c r="Q1367" s="359"/>
      <c r="R1367" s="359"/>
      <c r="S1367" s="359"/>
      <c r="T1367" s="359"/>
      <c r="U1367" s="359"/>
      <c r="V1367" s="359"/>
      <c r="W1367" s="359"/>
      <c r="X1367" s="358"/>
      <c r="Y1367" s="358"/>
      <c r="Z1367" s="358"/>
      <c r="AA1367" s="358"/>
      <c r="AB1367" s="358"/>
      <c r="AC1367" s="358"/>
      <c r="AD1367" s="358"/>
      <c r="AE1367" s="358"/>
      <c r="AF1367" s="358"/>
      <c r="AG1367" s="358"/>
      <c r="AH1367" s="358"/>
      <c r="AI1367" s="358"/>
      <c r="AJ1367" s="358"/>
      <c r="AK1367" s="358"/>
      <c r="AR1367" s="327" t="s">
        <v>360</v>
      </c>
      <c r="AS1367" s="326" t="s">
        <v>1739</v>
      </c>
    </row>
    <row r="1368" spans="1:45" ht="15" customHeight="1">
      <c r="A1368" s="359"/>
      <c r="B1368" s="359"/>
      <c r="C1368" s="359"/>
      <c r="D1368" s="359"/>
      <c r="E1368" s="359"/>
      <c r="F1368" s="359"/>
      <c r="G1368" s="359"/>
      <c r="H1368" s="359"/>
      <c r="I1368" s="359"/>
      <c r="J1368" s="359"/>
      <c r="K1368" s="359"/>
      <c r="L1368" s="359"/>
      <c r="M1368" s="359"/>
      <c r="N1368" s="359"/>
      <c r="O1368" s="359"/>
      <c r="P1368" s="359"/>
      <c r="Q1368" s="359"/>
      <c r="R1368" s="359"/>
      <c r="S1368" s="359"/>
      <c r="T1368" s="359"/>
      <c r="U1368" s="359"/>
      <c r="V1368" s="359"/>
      <c r="W1368" s="359"/>
      <c r="X1368" s="358"/>
      <c r="Y1368" s="358"/>
      <c r="Z1368" s="358"/>
      <c r="AA1368" s="358"/>
      <c r="AB1368" s="358"/>
      <c r="AC1368" s="358"/>
      <c r="AD1368" s="358"/>
      <c r="AE1368" s="358"/>
      <c r="AF1368" s="358"/>
      <c r="AG1368" s="358"/>
      <c r="AH1368" s="358"/>
      <c r="AI1368" s="358"/>
      <c r="AJ1368" s="358"/>
      <c r="AK1368" s="358"/>
      <c r="AR1368" s="327" t="s">
        <v>361</v>
      </c>
      <c r="AS1368" s="326" t="s">
        <v>1739</v>
      </c>
    </row>
    <row r="1369" spans="1:45" ht="15" customHeight="1">
      <c r="A1369" s="359"/>
      <c r="B1369" s="359"/>
      <c r="C1369" s="359"/>
      <c r="D1369" s="359"/>
      <c r="E1369" s="359"/>
      <c r="F1369" s="359"/>
      <c r="G1369" s="359"/>
      <c r="H1369" s="359"/>
      <c r="I1369" s="359"/>
      <c r="J1369" s="359"/>
      <c r="K1369" s="359"/>
      <c r="L1369" s="359"/>
      <c r="M1369" s="359"/>
      <c r="N1369" s="359"/>
      <c r="O1369" s="359"/>
      <c r="P1369" s="359"/>
      <c r="Q1369" s="359"/>
      <c r="R1369" s="359"/>
      <c r="S1369" s="359"/>
      <c r="T1369" s="359"/>
      <c r="U1369" s="359"/>
      <c r="V1369" s="359"/>
      <c r="W1369" s="359"/>
      <c r="X1369" s="358"/>
      <c r="Y1369" s="358"/>
      <c r="Z1369" s="358"/>
      <c r="AA1369" s="358"/>
      <c r="AB1369" s="358"/>
      <c r="AC1369" s="358"/>
      <c r="AD1369" s="358"/>
      <c r="AE1369" s="358"/>
      <c r="AF1369" s="358"/>
      <c r="AG1369" s="358"/>
      <c r="AH1369" s="358"/>
      <c r="AI1369" s="358"/>
      <c r="AJ1369" s="358"/>
      <c r="AK1369" s="358"/>
      <c r="AR1369" s="327" t="s">
        <v>362</v>
      </c>
      <c r="AS1369" s="326" t="s">
        <v>1739</v>
      </c>
    </row>
    <row r="1370" spans="1:45" ht="15" customHeight="1">
      <c r="A1370" s="359"/>
      <c r="B1370" s="359"/>
      <c r="C1370" s="359"/>
      <c r="D1370" s="359"/>
      <c r="E1370" s="359"/>
      <c r="F1370" s="359"/>
      <c r="G1370" s="359"/>
      <c r="H1370" s="359"/>
      <c r="I1370" s="359"/>
      <c r="J1370" s="359"/>
      <c r="K1370" s="359"/>
      <c r="L1370" s="359"/>
      <c r="M1370" s="359"/>
      <c r="N1370" s="359"/>
      <c r="O1370" s="359"/>
      <c r="P1370" s="359"/>
      <c r="Q1370" s="359"/>
      <c r="R1370" s="359"/>
      <c r="S1370" s="359"/>
      <c r="T1370" s="359"/>
      <c r="U1370" s="359"/>
      <c r="V1370" s="359"/>
      <c r="W1370" s="359"/>
      <c r="X1370" s="358"/>
      <c r="Y1370" s="358"/>
      <c r="Z1370" s="358"/>
      <c r="AA1370" s="358"/>
      <c r="AB1370" s="358"/>
      <c r="AC1370" s="358"/>
      <c r="AD1370" s="358"/>
      <c r="AE1370" s="358"/>
      <c r="AF1370" s="358"/>
      <c r="AG1370" s="358"/>
      <c r="AH1370" s="358"/>
      <c r="AI1370" s="358"/>
      <c r="AJ1370" s="358"/>
      <c r="AK1370" s="358"/>
      <c r="AR1370" s="327" t="s">
        <v>363</v>
      </c>
      <c r="AS1370" s="326" t="s">
        <v>1739</v>
      </c>
    </row>
    <row r="1371" spans="1:45" ht="15" customHeight="1">
      <c r="A1371" s="359"/>
      <c r="B1371" s="359"/>
      <c r="C1371" s="359"/>
      <c r="D1371" s="359"/>
      <c r="E1371" s="359"/>
      <c r="F1371" s="359"/>
      <c r="G1371" s="359"/>
      <c r="H1371" s="359"/>
      <c r="I1371" s="359"/>
      <c r="J1371" s="359"/>
      <c r="K1371" s="359"/>
      <c r="L1371" s="359"/>
      <c r="M1371" s="359"/>
      <c r="N1371" s="359"/>
      <c r="O1371" s="359"/>
      <c r="P1371" s="359"/>
      <c r="Q1371" s="359"/>
      <c r="R1371" s="359"/>
      <c r="S1371" s="359"/>
      <c r="T1371" s="359"/>
      <c r="U1371" s="359"/>
      <c r="V1371" s="359"/>
      <c r="W1371" s="359"/>
      <c r="X1371" s="358"/>
      <c r="Y1371" s="358"/>
      <c r="Z1371" s="358"/>
      <c r="AA1371" s="358"/>
      <c r="AB1371" s="358"/>
      <c r="AC1371" s="358"/>
      <c r="AD1371" s="358"/>
      <c r="AE1371" s="358"/>
      <c r="AF1371" s="358"/>
      <c r="AG1371" s="358"/>
      <c r="AH1371" s="358"/>
      <c r="AI1371" s="358"/>
      <c r="AJ1371" s="358"/>
      <c r="AK1371" s="358"/>
      <c r="AR1371" s="327" t="s">
        <v>364</v>
      </c>
      <c r="AS1371" s="326" t="s">
        <v>1739</v>
      </c>
    </row>
    <row r="1372" spans="1:45" ht="15" customHeight="1">
      <c r="A1372" s="359"/>
      <c r="B1372" s="359"/>
      <c r="C1372" s="359"/>
      <c r="D1372" s="359"/>
      <c r="E1372" s="359"/>
      <c r="F1372" s="359"/>
      <c r="G1372" s="359"/>
      <c r="H1372" s="359"/>
      <c r="I1372" s="359"/>
      <c r="J1372" s="359"/>
      <c r="K1372" s="359"/>
      <c r="L1372" s="359"/>
      <c r="M1372" s="359"/>
      <c r="N1372" s="359"/>
      <c r="O1372" s="359"/>
      <c r="P1372" s="359"/>
      <c r="Q1372" s="359"/>
      <c r="R1372" s="359"/>
      <c r="S1372" s="359"/>
      <c r="T1372" s="359"/>
      <c r="U1372" s="359"/>
      <c r="V1372" s="359"/>
      <c r="W1372" s="359"/>
      <c r="X1372" s="358"/>
      <c r="Y1372" s="358"/>
      <c r="Z1372" s="358"/>
      <c r="AA1372" s="358"/>
      <c r="AB1372" s="358"/>
      <c r="AC1372" s="358"/>
      <c r="AD1372" s="358"/>
      <c r="AE1372" s="358"/>
      <c r="AF1372" s="358"/>
      <c r="AG1372" s="358"/>
      <c r="AH1372" s="358"/>
      <c r="AI1372" s="358"/>
      <c r="AJ1372" s="358"/>
      <c r="AK1372" s="358"/>
      <c r="AR1372" s="327" t="s">
        <v>365</v>
      </c>
      <c r="AS1372" s="326" t="s">
        <v>1739</v>
      </c>
    </row>
    <row r="1373" spans="1:45" ht="15" customHeight="1">
      <c r="A1373" s="359"/>
      <c r="B1373" s="359"/>
      <c r="C1373" s="359"/>
      <c r="D1373" s="359"/>
      <c r="E1373" s="359"/>
      <c r="F1373" s="359"/>
      <c r="G1373" s="359"/>
      <c r="H1373" s="359"/>
      <c r="I1373" s="359"/>
      <c r="J1373" s="359"/>
      <c r="K1373" s="359"/>
      <c r="L1373" s="359"/>
      <c r="M1373" s="359"/>
      <c r="N1373" s="359"/>
      <c r="O1373" s="359"/>
      <c r="P1373" s="359"/>
      <c r="Q1373" s="359"/>
      <c r="R1373" s="359"/>
      <c r="S1373" s="359"/>
      <c r="T1373" s="359"/>
      <c r="U1373" s="359"/>
      <c r="V1373" s="359"/>
      <c r="W1373" s="359"/>
      <c r="X1373" s="358"/>
      <c r="Y1373" s="358"/>
      <c r="Z1373" s="358"/>
      <c r="AA1373" s="358"/>
      <c r="AB1373" s="358"/>
      <c r="AC1373" s="358"/>
      <c r="AD1373" s="358"/>
      <c r="AE1373" s="358"/>
      <c r="AF1373" s="358"/>
      <c r="AG1373" s="358"/>
      <c r="AH1373" s="358"/>
      <c r="AI1373" s="358"/>
      <c r="AJ1373" s="358"/>
      <c r="AK1373" s="358"/>
      <c r="AR1373" s="327" t="s">
        <v>366</v>
      </c>
      <c r="AS1373" s="326" t="s">
        <v>1739</v>
      </c>
    </row>
    <row r="1374" spans="1:45" ht="15" customHeight="1">
      <c r="A1374" s="359"/>
      <c r="B1374" s="359"/>
      <c r="C1374" s="359"/>
      <c r="D1374" s="359"/>
      <c r="E1374" s="359"/>
      <c r="F1374" s="359"/>
      <c r="G1374" s="359"/>
      <c r="H1374" s="359"/>
      <c r="I1374" s="359"/>
      <c r="J1374" s="359"/>
      <c r="K1374" s="359"/>
      <c r="L1374" s="359"/>
      <c r="M1374" s="359"/>
      <c r="N1374" s="359"/>
      <c r="O1374" s="359"/>
      <c r="P1374" s="359"/>
      <c r="Q1374" s="359"/>
      <c r="R1374" s="359"/>
      <c r="S1374" s="359"/>
      <c r="T1374" s="359"/>
      <c r="U1374" s="359"/>
      <c r="V1374" s="359"/>
      <c r="W1374" s="359"/>
      <c r="X1374" s="358"/>
      <c r="Y1374" s="358"/>
      <c r="Z1374" s="358"/>
      <c r="AA1374" s="358"/>
      <c r="AB1374" s="358"/>
      <c r="AC1374" s="358"/>
      <c r="AD1374" s="358"/>
      <c r="AE1374" s="358"/>
      <c r="AF1374" s="358"/>
      <c r="AG1374" s="358"/>
      <c r="AH1374" s="358"/>
      <c r="AI1374" s="358"/>
      <c r="AJ1374" s="358"/>
      <c r="AK1374" s="358"/>
      <c r="AR1374" s="327" t="s">
        <v>367</v>
      </c>
      <c r="AS1374" s="326" t="s">
        <v>1739</v>
      </c>
    </row>
    <row r="1375" spans="1:45" ht="15" customHeight="1">
      <c r="A1375" s="359"/>
      <c r="B1375" s="359"/>
      <c r="C1375" s="359"/>
      <c r="D1375" s="359"/>
      <c r="E1375" s="359"/>
      <c r="F1375" s="359"/>
      <c r="G1375" s="359"/>
      <c r="H1375" s="359"/>
      <c r="I1375" s="359"/>
      <c r="J1375" s="359"/>
      <c r="K1375" s="359"/>
      <c r="L1375" s="359"/>
      <c r="M1375" s="359"/>
      <c r="N1375" s="359"/>
      <c r="O1375" s="359"/>
      <c r="P1375" s="359"/>
      <c r="Q1375" s="359"/>
      <c r="R1375" s="359"/>
      <c r="S1375" s="359"/>
      <c r="T1375" s="359"/>
      <c r="U1375" s="359"/>
      <c r="V1375" s="359"/>
      <c r="W1375" s="359"/>
      <c r="X1375" s="358"/>
      <c r="Y1375" s="358"/>
      <c r="Z1375" s="358"/>
      <c r="AA1375" s="358"/>
      <c r="AB1375" s="358"/>
      <c r="AC1375" s="358"/>
      <c r="AD1375" s="358"/>
      <c r="AE1375" s="358"/>
      <c r="AF1375" s="358"/>
      <c r="AG1375" s="358"/>
      <c r="AH1375" s="358"/>
      <c r="AI1375" s="358"/>
      <c r="AJ1375" s="358"/>
      <c r="AK1375" s="358"/>
      <c r="AR1375" s="327" t="s">
        <v>368</v>
      </c>
      <c r="AS1375" s="326" t="s">
        <v>1739</v>
      </c>
    </row>
    <row r="1376" spans="1:45" ht="15" customHeight="1">
      <c r="A1376" s="359"/>
      <c r="B1376" s="359"/>
      <c r="C1376" s="359"/>
      <c r="D1376" s="359"/>
      <c r="E1376" s="359"/>
      <c r="F1376" s="359"/>
      <c r="G1376" s="359"/>
      <c r="H1376" s="359"/>
      <c r="I1376" s="359"/>
      <c r="J1376" s="359"/>
      <c r="K1376" s="359"/>
      <c r="L1376" s="359"/>
      <c r="M1376" s="359"/>
      <c r="N1376" s="359"/>
      <c r="O1376" s="359"/>
      <c r="P1376" s="359"/>
      <c r="Q1376" s="359"/>
      <c r="R1376" s="359"/>
      <c r="S1376" s="359"/>
      <c r="T1376" s="359"/>
      <c r="U1376" s="359"/>
      <c r="V1376" s="359"/>
      <c r="W1376" s="359"/>
      <c r="X1376" s="358"/>
      <c r="Y1376" s="358"/>
      <c r="Z1376" s="358"/>
      <c r="AA1376" s="358"/>
      <c r="AB1376" s="358"/>
      <c r="AC1376" s="358"/>
      <c r="AD1376" s="358"/>
      <c r="AE1376" s="358"/>
      <c r="AF1376" s="358"/>
      <c r="AG1376" s="358"/>
      <c r="AH1376" s="358"/>
      <c r="AI1376" s="358"/>
      <c r="AJ1376" s="358"/>
      <c r="AK1376" s="358"/>
      <c r="AR1376" s="327" t="s">
        <v>369</v>
      </c>
      <c r="AS1376" s="326" t="s">
        <v>1739</v>
      </c>
    </row>
    <row r="1377" spans="1:45" ht="15" customHeight="1">
      <c r="A1377" s="359"/>
      <c r="B1377" s="359"/>
      <c r="C1377" s="359"/>
      <c r="D1377" s="359"/>
      <c r="E1377" s="359"/>
      <c r="F1377" s="359"/>
      <c r="G1377" s="359"/>
      <c r="H1377" s="359"/>
      <c r="I1377" s="359"/>
      <c r="J1377" s="359"/>
      <c r="K1377" s="359"/>
      <c r="L1377" s="359"/>
      <c r="M1377" s="359"/>
      <c r="N1377" s="359"/>
      <c r="O1377" s="359"/>
      <c r="P1377" s="359"/>
      <c r="Q1377" s="359"/>
      <c r="R1377" s="359"/>
      <c r="S1377" s="359"/>
      <c r="T1377" s="359"/>
      <c r="U1377" s="359"/>
      <c r="V1377" s="359"/>
      <c r="W1377" s="359"/>
      <c r="X1377" s="358"/>
      <c r="Y1377" s="358"/>
      <c r="Z1377" s="358"/>
      <c r="AA1377" s="358"/>
      <c r="AB1377" s="358"/>
      <c r="AC1377" s="358"/>
      <c r="AD1377" s="358"/>
      <c r="AE1377" s="358"/>
      <c r="AF1377" s="358"/>
      <c r="AG1377" s="358"/>
      <c r="AH1377" s="358"/>
      <c r="AI1377" s="358"/>
      <c r="AJ1377" s="358"/>
      <c r="AK1377" s="358"/>
      <c r="AR1377" s="327" t="s">
        <v>370</v>
      </c>
      <c r="AS1377" s="326" t="s">
        <v>1739</v>
      </c>
    </row>
    <row r="1378" spans="1:45" ht="15" customHeight="1">
      <c r="A1378" s="359"/>
      <c r="B1378" s="359"/>
      <c r="C1378" s="359"/>
      <c r="D1378" s="359"/>
      <c r="E1378" s="359"/>
      <c r="F1378" s="359"/>
      <c r="G1378" s="359"/>
      <c r="H1378" s="359"/>
      <c r="I1378" s="359"/>
      <c r="J1378" s="359"/>
      <c r="K1378" s="359"/>
      <c r="L1378" s="359"/>
      <c r="M1378" s="359"/>
      <c r="N1378" s="359"/>
      <c r="O1378" s="359"/>
      <c r="P1378" s="359"/>
      <c r="Q1378" s="359"/>
      <c r="R1378" s="359"/>
      <c r="S1378" s="359"/>
      <c r="T1378" s="359"/>
      <c r="U1378" s="359"/>
      <c r="V1378" s="359"/>
      <c r="W1378" s="359"/>
      <c r="X1378" s="358"/>
      <c r="Y1378" s="358"/>
      <c r="Z1378" s="358"/>
      <c r="AA1378" s="358"/>
      <c r="AB1378" s="358"/>
      <c r="AC1378" s="358"/>
      <c r="AD1378" s="358"/>
      <c r="AE1378" s="358"/>
      <c r="AF1378" s="358"/>
      <c r="AG1378" s="358"/>
      <c r="AH1378" s="358"/>
      <c r="AI1378" s="358"/>
      <c r="AJ1378" s="358"/>
      <c r="AK1378" s="358"/>
      <c r="AR1378" s="327" t="s">
        <v>371</v>
      </c>
      <c r="AS1378" s="326" t="s">
        <v>1739</v>
      </c>
    </row>
    <row r="1379" spans="1:45" ht="15" customHeight="1">
      <c r="A1379" s="359"/>
      <c r="B1379" s="359"/>
      <c r="C1379" s="359"/>
      <c r="D1379" s="359"/>
      <c r="E1379" s="359"/>
      <c r="F1379" s="359"/>
      <c r="G1379" s="359"/>
      <c r="H1379" s="359"/>
      <c r="I1379" s="359"/>
      <c r="J1379" s="359"/>
      <c r="K1379" s="359"/>
      <c r="L1379" s="359"/>
      <c r="M1379" s="359"/>
      <c r="N1379" s="359"/>
      <c r="O1379" s="359"/>
      <c r="P1379" s="359"/>
      <c r="Q1379" s="359"/>
      <c r="R1379" s="359"/>
      <c r="S1379" s="359"/>
      <c r="T1379" s="359"/>
      <c r="U1379" s="359"/>
      <c r="V1379" s="359"/>
      <c r="W1379" s="359"/>
      <c r="X1379" s="358"/>
      <c r="Y1379" s="358"/>
      <c r="Z1379" s="358"/>
      <c r="AA1379" s="358"/>
      <c r="AB1379" s="358"/>
      <c r="AC1379" s="358"/>
      <c r="AD1379" s="358"/>
      <c r="AE1379" s="358"/>
      <c r="AF1379" s="358"/>
      <c r="AG1379" s="358"/>
      <c r="AH1379" s="358"/>
      <c r="AI1379" s="358"/>
      <c r="AJ1379" s="358"/>
      <c r="AK1379" s="358"/>
      <c r="AR1379" s="327" t="s">
        <v>372</v>
      </c>
      <c r="AS1379" s="326" t="s">
        <v>1739</v>
      </c>
    </row>
    <row r="1380" spans="1:45" ht="15" customHeight="1">
      <c r="A1380" s="359"/>
      <c r="B1380" s="359"/>
      <c r="C1380" s="359"/>
      <c r="D1380" s="359"/>
      <c r="E1380" s="359"/>
      <c r="F1380" s="359"/>
      <c r="G1380" s="359"/>
      <c r="H1380" s="359"/>
      <c r="I1380" s="359"/>
      <c r="J1380" s="359"/>
      <c r="K1380" s="359"/>
      <c r="L1380" s="359"/>
      <c r="M1380" s="359"/>
      <c r="N1380" s="359"/>
      <c r="O1380" s="359"/>
      <c r="P1380" s="359"/>
      <c r="Q1380" s="359"/>
      <c r="R1380" s="359"/>
      <c r="S1380" s="359"/>
      <c r="T1380" s="359"/>
      <c r="U1380" s="359"/>
      <c r="V1380" s="359"/>
      <c r="W1380" s="359"/>
      <c r="X1380" s="358"/>
      <c r="Y1380" s="358"/>
      <c r="Z1380" s="358"/>
      <c r="AA1380" s="358"/>
      <c r="AB1380" s="358"/>
      <c r="AC1380" s="358"/>
      <c r="AD1380" s="358"/>
      <c r="AE1380" s="358"/>
      <c r="AF1380" s="358"/>
      <c r="AG1380" s="358"/>
      <c r="AH1380" s="358"/>
      <c r="AI1380" s="358"/>
      <c r="AJ1380" s="358"/>
      <c r="AK1380" s="358"/>
      <c r="AR1380" s="327" t="s">
        <v>373</v>
      </c>
      <c r="AS1380" s="326" t="s">
        <v>1733</v>
      </c>
    </row>
    <row r="1381" spans="1:45" ht="15" customHeight="1">
      <c r="A1381" s="359"/>
      <c r="B1381" s="359"/>
      <c r="C1381" s="359"/>
      <c r="D1381" s="359"/>
      <c r="E1381" s="359"/>
      <c r="F1381" s="359"/>
      <c r="G1381" s="359"/>
      <c r="H1381" s="359"/>
      <c r="I1381" s="359"/>
      <c r="J1381" s="359"/>
      <c r="K1381" s="359"/>
      <c r="L1381" s="359"/>
      <c r="M1381" s="359"/>
      <c r="N1381" s="359"/>
      <c r="O1381" s="359"/>
      <c r="P1381" s="359"/>
      <c r="Q1381" s="359"/>
      <c r="R1381" s="359"/>
      <c r="S1381" s="359"/>
      <c r="T1381" s="359"/>
      <c r="U1381" s="359"/>
      <c r="V1381" s="359"/>
      <c r="W1381" s="359"/>
      <c r="X1381" s="358"/>
      <c r="Y1381" s="358"/>
      <c r="Z1381" s="358"/>
      <c r="AA1381" s="358"/>
      <c r="AB1381" s="358"/>
      <c r="AC1381" s="358"/>
      <c r="AD1381" s="358"/>
      <c r="AE1381" s="358"/>
      <c r="AF1381" s="358"/>
      <c r="AG1381" s="358"/>
      <c r="AH1381" s="358"/>
      <c r="AI1381" s="358"/>
      <c r="AJ1381" s="358"/>
      <c r="AK1381" s="358"/>
      <c r="AR1381" s="327" t="s">
        <v>374</v>
      </c>
      <c r="AS1381" s="326" t="s">
        <v>1733</v>
      </c>
    </row>
    <row r="1382" spans="1:45" ht="15" customHeight="1">
      <c r="A1382" s="359"/>
      <c r="B1382" s="359"/>
      <c r="C1382" s="359"/>
      <c r="D1382" s="359"/>
      <c r="E1382" s="359"/>
      <c r="F1382" s="359"/>
      <c r="G1382" s="359"/>
      <c r="H1382" s="359"/>
      <c r="I1382" s="359"/>
      <c r="J1382" s="359"/>
      <c r="K1382" s="359"/>
      <c r="L1382" s="359"/>
      <c r="M1382" s="359"/>
      <c r="N1382" s="359"/>
      <c r="O1382" s="359"/>
      <c r="P1382" s="359"/>
      <c r="Q1382" s="359"/>
      <c r="R1382" s="359"/>
      <c r="S1382" s="359"/>
      <c r="T1382" s="359"/>
      <c r="U1382" s="359"/>
      <c r="V1382" s="359"/>
      <c r="W1382" s="359"/>
      <c r="X1382" s="358"/>
      <c r="Y1382" s="358"/>
      <c r="Z1382" s="358"/>
      <c r="AA1382" s="358"/>
      <c r="AB1382" s="358"/>
      <c r="AC1382" s="358"/>
      <c r="AD1382" s="358"/>
      <c r="AE1382" s="358"/>
      <c r="AF1382" s="358"/>
      <c r="AG1382" s="358"/>
      <c r="AH1382" s="358"/>
      <c r="AI1382" s="358"/>
      <c r="AJ1382" s="358"/>
      <c r="AK1382" s="358"/>
      <c r="AR1382" s="327" t="s">
        <v>375</v>
      </c>
      <c r="AS1382" s="326" t="s">
        <v>1733</v>
      </c>
    </row>
    <row r="1383" spans="1:45" ht="15" customHeight="1">
      <c r="A1383" s="359"/>
      <c r="B1383" s="359"/>
      <c r="C1383" s="359"/>
      <c r="D1383" s="359"/>
      <c r="E1383" s="359"/>
      <c r="F1383" s="359"/>
      <c r="G1383" s="359"/>
      <c r="H1383" s="359"/>
      <c r="I1383" s="359"/>
      <c r="J1383" s="359"/>
      <c r="K1383" s="359"/>
      <c r="L1383" s="359"/>
      <c r="M1383" s="359"/>
      <c r="N1383" s="359"/>
      <c r="O1383" s="359"/>
      <c r="P1383" s="359"/>
      <c r="Q1383" s="359"/>
      <c r="R1383" s="359"/>
      <c r="S1383" s="359"/>
      <c r="T1383" s="359"/>
      <c r="U1383" s="359"/>
      <c r="V1383" s="359"/>
      <c r="W1383" s="359"/>
      <c r="X1383" s="358"/>
      <c r="Y1383" s="358"/>
      <c r="Z1383" s="358"/>
      <c r="AA1383" s="358"/>
      <c r="AB1383" s="358"/>
      <c r="AC1383" s="358"/>
      <c r="AD1383" s="358"/>
      <c r="AE1383" s="358"/>
      <c r="AF1383" s="358"/>
      <c r="AG1383" s="358"/>
      <c r="AH1383" s="358"/>
      <c r="AI1383" s="358"/>
      <c r="AJ1383" s="358"/>
      <c r="AK1383" s="358"/>
      <c r="AR1383" s="327" t="s">
        <v>376</v>
      </c>
      <c r="AS1383" s="326" t="s">
        <v>1733</v>
      </c>
    </row>
    <row r="1384" spans="1:45" ht="15" customHeight="1">
      <c r="A1384" s="359"/>
      <c r="B1384" s="359"/>
      <c r="C1384" s="359"/>
      <c r="D1384" s="359"/>
      <c r="E1384" s="359"/>
      <c r="F1384" s="359"/>
      <c r="G1384" s="359"/>
      <c r="H1384" s="359"/>
      <c r="I1384" s="359"/>
      <c r="J1384" s="359"/>
      <c r="K1384" s="359"/>
      <c r="L1384" s="359"/>
      <c r="M1384" s="359"/>
      <c r="N1384" s="359"/>
      <c r="O1384" s="359"/>
      <c r="P1384" s="359"/>
      <c r="Q1384" s="359"/>
      <c r="R1384" s="359"/>
      <c r="S1384" s="359"/>
      <c r="T1384" s="359"/>
      <c r="U1384" s="359"/>
      <c r="V1384" s="359"/>
      <c r="W1384" s="359"/>
      <c r="X1384" s="358"/>
      <c r="Y1384" s="358"/>
      <c r="Z1384" s="358"/>
      <c r="AA1384" s="358"/>
      <c r="AB1384" s="358"/>
      <c r="AC1384" s="358"/>
      <c r="AD1384" s="358"/>
      <c r="AE1384" s="358"/>
      <c r="AF1384" s="358"/>
      <c r="AG1384" s="358"/>
      <c r="AH1384" s="358"/>
      <c r="AI1384" s="358"/>
      <c r="AJ1384" s="358"/>
      <c r="AK1384" s="358"/>
      <c r="AR1384" s="327" t="s">
        <v>377</v>
      </c>
      <c r="AS1384" s="326" t="s">
        <v>1733</v>
      </c>
    </row>
    <row r="1385" spans="1:45" ht="15" customHeight="1">
      <c r="A1385" s="359"/>
      <c r="B1385" s="359"/>
      <c r="C1385" s="359"/>
      <c r="D1385" s="359"/>
      <c r="E1385" s="359"/>
      <c r="F1385" s="359"/>
      <c r="G1385" s="359"/>
      <c r="H1385" s="359"/>
      <c r="I1385" s="359"/>
      <c r="J1385" s="359"/>
      <c r="K1385" s="359"/>
      <c r="L1385" s="359"/>
      <c r="M1385" s="359"/>
      <c r="N1385" s="359"/>
      <c r="O1385" s="359"/>
      <c r="P1385" s="359"/>
      <c r="Q1385" s="359"/>
      <c r="R1385" s="359"/>
      <c r="S1385" s="359"/>
      <c r="T1385" s="359"/>
      <c r="U1385" s="359"/>
      <c r="V1385" s="359"/>
      <c r="W1385" s="359"/>
      <c r="X1385" s="358"/>
      <c r="Y1385" s="358"/>
      <c r="Z1385" s="358"/>
      <c r="AA1385" s="358"/>
      <c r="AB1385" s="358"/>
      <c r="AC1385" s="358"/>
      <c r="AD1385" s="358"/>
      <c r="AE1385" s="358"/>
      <c r="AF1385" s="358"/>
      <c r="AG1385" s="358"/>
      <c r="AH1385" s="358"/>
      <c r="AI1385" s="358"/>
      <c r="AJ1385" s="358"/>
      <c r="AK1385" s="358"/>
      <c r="AR1385" s="327" t="s">
        <v>378</v>
      </c>
      <c r="AS1385" s="326" t="s">
        <v>1733</v>
      </c>
    </row>
    <row r="1386" spans="1:45" ht="15" customHeight="1">
      <c r="A1386" s="359"/>
      <c r="B1386" s="359"/>
      <c r="C1386" s="359"/>
      <c r="D1386" s="359"/>
      <c r="E1386" s="359"/>
      <c r="F1386" s="359"/>
      <c r="G1386" s="359"/>
      <c r="H1386" s="359"/>
      <c r="I1386" s="359"/>
      <c r="J1386" s="359"/>
      <c r="K1386" s="359"/>
      <c r="L1386" s="359"/>
      <c r="M1386" s="359"/>
      <c r="N1386" s="359"/>
      <c r="O1386" s="359"/>
      <c r="P1386" s="359"/>
      <c r="Q1386" s="359"/>
      <c r="R1386" s="359"/>
      <c r="S1386" s="359"/>
      <c r="T1386" s="359"/>
      <c r="U1386" s="359"/>
      <c r="V1386" s="359"/>
      <c r="W1386" s="359"/>
      <c r="X1386" s="358"/>
      <c r="Y1386" s="358"/>
      <c r="Z1386" s="358"/>
      <c r="AA1386" s="358"/>
      <c r="AB1386" s="358"/>
      <c r="AC1386" s="358"/>
      <c r="AD1386" s="358"/>
      <c r="AE1386" s="358"/>
      <c r="AF1386" s="358"/>
      <c r="AG1386" s="358"/>
      <c r="AH1386" s="358"/>
      <c r="AI1386" s="358"/>
      <c r="AJ1386" s="358"/>
      <c r="AK1386" s="358"/>
      <c r="AR1386" s="327" t="s">
        <v>379</v>
      </c>
      <c r="AS1386" s="326" t="s">
        <v>1733</v>
      </c>
    </row>
    <row r="1387" spans="1:45" ht="15" customHeight="1">
      <c r="A1387" s="359"/>
      <c r="B1387" s="359"/>
      <c r="C1387" s="359"/>
      <c r="D1387" s="359"/>
      <c r="E1387" s="359"/>
      <c r="F1387" s="359"/>
      <c r="G1387" s="359"/>
      <c r="H1387" s="359"/>
      <c r="I1387" s="359"/>
      <c r="J1387" s="359"/>
      <c r="K1387" s="359"/>
      <c r="L1387" s="359"/>
      <c r="M1387" s="359"/>
      <c r="N1387" s="359"/>
      <c r="O1387" s="359"/>
      <c r="P1387" s="359"/>
      <c r="Q1387" s="359"/>
      <c r="R1387" s="359"/>
      <c r="S1387" s="359"/>
      <c r="T1387" s="359"/>
      <c r="U1387" s="359"/>
      <c r="V1387" s="359"/>
      <c r="W1387" s="359"/>
      <c r="X1387" s="358"/>
      <c r="Y1387" s="358"/>
      <c r="Z1387" s="358"/>
      <c r="AA1387" s="358"/>
      <c r="AB1387" s="358"/>
      <c r="AC1387" s="358"/>
      <c r="AD1387" s="358"/>
      <c r="AE1387" s="358"/>
      <c r="AF1387" s="358"/>
      <c r="AG1387" s="358"/>
      <c r="AH1387" s="358"/>
      <c r="AI1387" s="358"/>
      <c r="AJ1387" s="358"/>
      <c r="AK1387" s="358"/>
      <c r="AR1387" s="327" t="s">
        <v>380</v>
      </c>
      <c r="AS1387" s="326" t="s">
        <v>1733</v>
      </c>
    </row>
    <row r="1388" spans="1:45" ht="15" customHeight="1">
      <c r="A1388" s="359"/>
      <c r="B1388" s="359"/>
      <c r="C1388" s="359"/>
      <c r="D1388" s="359"/>
      <c r="E1388" s="359"/>
      <c r="F1388" s="359"/>
      <c r="G1388" s="359"/>
      <c r="H1388" s="359"/>
      <c r="I1388" s="359"/>
      <c r="J1388" s="359"/>
      <c r="K1388" s="359"/>
      <c r="L1388" s="359"/>
      <c r="M1388" s="359"/>
      <c r="N1388" s="359"/>
      <c r="O1388" s="359"/>
      <c r="P1388" s="359"/>
      <c r="Q1388" s="359"/>
      <c r="R1388" s="359"/>
      <c r="S1388" s="359"/>
      <c r="T1388" s="359"/>
      <c r="U1388" s="359"/>
      <c r="V1388" s="359"/>
      <c r="W1388" s="359"/>
      <c r="X1388" s="358"/>
      <c r="Y1388" s="358"/>
      <c r="Z1388" s="358"/>
      <c r="AA1388" s="358"/>
      <c r="AB1388" s="358"/>
      <c r="AC1388" s="358"/>
      <c r="AD1388" s="358"/>
      <c r="AE1388" s="358"/>
      <c r="AF1388" s="358"/>
      <c r="AG1388" s="358"/>
      <c r="AH1388" s="358"/>
      <c r="AI1388" s="358"/>
      <c r="AJ1388" s="358"/>
      <c r="AK1388" s="358"/>
      <c r="AR1388" s="327" t="s">
        <v>381</v>
      </c>
      <c r="AS1388" s="326" t="s">
        <v>1733</v>
      </c>
    </row>
    <row r="1389" spans="1:45" ht="15" customHeight="1">
      <c r="A1389" s="359"/>
      <c r="B1389" s="359"/>
      <c r="C1389" s="359"/>
      <c r="D1389" s="359"/>
      <c r="E1389" s="359"/>
      <c r="F1389" s="359"/>
      <c r="G1389" s="359"/>
      <c r="H1389" s="359"/>
      <c r="I1389" s="359"/>
      <c r="J1389" s="359"/>
      <c r="K1389" s="359"/>
      <c r="L1389" s="359"/>
      <c r="M1389" s="359"/>
      <c r="N1389" s="359"/>
      <c r="O1389" s="359"/>
      <c r="P1389" s="359"/>
      <c r="Q1389" s="359"/>
      <c r="R1389" s="359"/>
      <c r="S1389" s="359"/>
      <c r="T1389" s="359"/>
      <c r="U1389" s="359"/>
      <c r="V1389" s="359"/>
      <c r="W1389" s="359"/>
      <c r="X1389" s="358"/>
      <c r="Y1389" s="358"/>
      <c r="Z1389" s="358"/>
      <c r="AA1389" s="358"/>
      <c r="AB1389" s="358"/>
      <c r="AC1389" s="358"/>
      <c r="AD1389" s="358"/>
      <c r="AE1389" s="358"/>
      <c r="AF1389" s="358"/>
      <c r="AG1389" s="358"/>
      <c r="AH1389" s="358"/>
      <c r="AI1389" s="358"/>
      <c r="AJ1389" s="358"/>
      <c r="AK1389" s="358"/>
      <c r="AR1389" s="327" t="s">
        <v>382</v>
      </c>
      <c r="AS1389" s="326" t="s">
        <v>1733</v>
      </c>
    </row>
    <row r="1390" spans="1:45" ht="15" customHeight="1">
      <c r="A1390" s="359"/>
      <c r="B1390" s="359"/>
      <c r="C1390" s="359"/>
      <c r="D1390" s="359"/>
      <c r="E1390" s="359"/>
      <c r="F1390" s="359"/>
      <c r="G1390" s="359"/>
      <c r="H1390" s="359"/>
      <c r="I1390" s="359"/>
      <c r="J1390" s="359"/>
      <c r="K1390" s="359"/>
      <c r="L1390" s="359"/>
      <c r="M1390" s="359"/>
      <c r="N1390" s="359"/>
      <c r="O1390" s="359"/>
      <c r="P1390" s="359"/>
      <c r="Q1390" s="359"/>
      <c r="R1390" s="359"/>
      <c r="S1390" s="359"/>
      <c r="T1390" s="359"/>
      <c r="U1390" s="359"/>
      <c r="V1390" s="359"/>
      <c r="W1390" s="359"/>
      <c r="X1390" s="358"/>
      <c r="Y1390" s="358"/>
      <c r="Z1390" s="358"/>
      <c r="AA1390" s="358"/>
      <c r="AB1390" s="358"/>
      <c r="AC1390" s="358"/>
      <c r="AD1390" s="358"/>
      <c r="AE1390" s="358"/>
      <c r="AF1390" s="358"/>
      <c r="AG1390" s="358"/>
      <c r="AH1390" s="358"/>
      <c r="AI1390" s="358"/>
      <c r="AJ1390" s="358"/>
      <c r="AK1390" s="358"/>
      <c r="AR1390" s="327" t="s">
        <v>383</v>
      </c>
      <c r="AS1390" s="326" t="s">
        <v>1733</v>
      </c>
    </row>
    <row r="1391" spans="1:45" ht="15" customHeight="1">
      <c r="A1391" s="359"/>
      <c r="B1391" s="359"/>
      <c r="C1391" s="359"/>
      <c r="D1391" s="359"/>
      <c r="E1391" s="359"/>
      <c r="F1391" s="359"/>
      <c r="G1391" s="359"/>
      <c r="H1391" s="359"/>
      <c r="I1391" s="359"/>
      <c r="J1391" s="359"/>
      <c r="K1391" s="359"/>
      <c r="L1391" s="359"/>
      <c r="M1391" s="359"/>
      <c r="N1391" s="359"/>
      <c r="O1391" s="359"/>
      <c r="P1391" s="359"/>
      <c r="Q1391" s="359"/>
      <c r="R1391" s="359"/>
      <c r="S1391" s="359"/>
      <c r="T1391" s="359"/>
      <c r="U1391" s="359"/>
      <c r="V1391" s="359"/>
      <c r="W1391" s="359"/>
      <c r="X1391" s="358"/>
      <c r="Y1391" s="358"/>
      <c r="Z1391" s="358"/>
      <c r="AA1391" s="358"/>
      <c r="AB1391" s="358"/>
      <c r="AC1391" s="358"/>
      <c r="AD1391" s="358"/>
      <c r="AE1391" s="358"/>
      <c r="AF1391" s="358"/>
      <c r="AG1391" s="358"/>
      <c r="AH1391" s="358"/>
      <c r="AI1391" s="358"/>
      <c r="AJ1391" s="358"/>
      <c r="AK1391" s="358"/>
      <c r="AR1391" s="327" t="s">
        <v>384</v>
      </c>
      <c r="AS1391" s="326" t="s">
        <v>1733</v>
      </c>
    </row>
    <row r="1392" spans="1:45" ht="15" customHeight="1">
      <c r="A1392" s="359"/>
      <c r="B1392" s="359"/>
      <c r="C1392" s="359"/>
      <c r="D1392" s="359"/>
      <c r="E1392" s="359"/>
      <c r="F1392" s="359"/>
      <c r="G1392" s="359"/>
      <c r="H1392" s="359"/>
      <c r="I1392" s="359"/>
      <c r="J1392" s="359"/>
      <c r="K1392" s="359"/>
      <c r="L1392" s="359"/>
      <c r="M1392" s="359"/>
      <c r="N1392" s="359"/>
      <c r="O1392" s="359"/>
      <c r="P1392" s="359"/>
      <c r="Q1392" s="359"/>
      <c r="R1392" s="359"/>
      <c r="S1392" s="359"/>
      <c r="T1392" s="359"/>
      <c r="U1392" s="359"/>
      <c r="V1392" s="359"/>
      <c r="W1392" s="359"/>
      <c r="X1392" s="358"/>
      <c r="Y1392" s="358"/>
      <c r="Z1392" s="358"/>
      <c r="AA1392" s="358"/>
      <c r="AB1392" s="358"/>
      <c r="AC1392" s="358"/>
      <c r="AD1392" s="358"/>
      <c r="AE1392" s="358"/>
      <c r="AF1392" s="358"/>
      <c r="AG1392" s="358"/>
      <c r="AH1392" s="358"/>
      <c r="AI1392" s="358"/>
      <c r="AJ1392" s="358"/>
      <c r="AK1392" s="358"/>
      <c r="AR1392" s="327" t="s">
        <v>1027</v>
      </c>
      <c r="AS1392" s="326" t="s">
        <v>385</v>
      </c>
    </row>
    <row r="1393" spans="1:45" ht="15" customHeight="1">
      <c r="A1393" s="359"/>
      <c r="B1393" s="359"/>
      <c r="C1393" s="359"/>
      <c r="D1393" s="359"/>
      <c r="E1393" s="359"/>
      <c r="F1393" s="359"/>
      <c r="G1393" s="359"/>
      <c r="H1393" s="359"/>
      <c r="I1393" s="359"/>
      <c r="J1393" s="359"/>
      <c r="K1393" s="359"/>
      <c r="L1393" s="359"/>
      <c r="M1393" s="359"/>
      <c r="N1393" s="359"/>
      <c r="O1393" s="359"/>
      <c r="P1393" s="359"/>
      <c r="Q1393" s="359"/>
      <c r="R1393" s="359"/>
      <c r="S1393" s="359"/>
      <c r="T1393" s="359"/>
      <c r="U1393" s="359"/>
      <c r="V1393" s="359"/>
      <c r="W1393" s="359"/>
      <c r="X1393" s="358"/>
      <c r="Y1393" s="358"/>
      <c r="Z1393" s="358"/>
      <c r="AA1393" s="358"/>
      <c r="AB1393" s="358"/>
      <c r="AC1393" s="358"/>
      <c r="AD1393" s="358"/>
      <c r="AE1393" s="358"/>
      <c r="AF1393" s="358"/>
      <c r="AG1393" s="358"/>
      <c r="AH1393" s="358"/>
      <c r="AI1393" s="358"/>
      <c r="AJ1393" s="358"/>
      <c r="AK1393" s="358"/>
      <c r="AR1393" s="327" t="s">
        <v>386</v>
      </c>
      <c r="AS1393" s="326" t="s">
        <v>1733</v>
      </c>
    </row>
    <row r="1394" spans="1:45" ht="15" customHeight="1">
      <c r="A1394" s="359"/>
      <c r="B1394" s="359"/>
      <c r="C1394" s="359"/>
      <c r="D1394" s="359"/>
      <c r="E1394" s="359"/>
      <c r="F1394" s="359"/>
      <c r="G1394" s="359"/>
      <c r="H1394" s="359"/>
      <c r="I1394" s="359"/>
      <c r="J1394" s="359"/>
      <c r="K1394" s="359"/>
      <c r="L1394" s="359"/>
      <c r="M1394" s="359"/>
      <c r="N1394" s="359"/>
      <c r="O1394" s="359"/>
      <c r="P1394" s="359"/>
      <c r="Q1394" s="359"/>
      <c r="R1394" s="359"/>
      <c r="S1394" s="359"/>
      <c r="T1394" s="359"/>
      <c r="U1394" s="359"/>
      <c r="V1394" s="359"/>
      <c r="W1394" s="359"/>
      <c r="X1394" s="358"/>
      <c r="Y1394" s="358"/>
      <c r="Z1394" s="358"/>
      <c r="AA1394" s="358"/>
      <c r="AB1394" s="358"/>
      <c r="AC1394" s="358"/>
      <c r="AD1394" s="358"/>
      <c r="AE1394" s="358"/>
      <c r="AF1394" s="358"/>
      <c r="AG1394" s="358"/>
      <c r="AH1394" s="358"/>
      <c r="AI1394" s="358"/>
      <c r="AJ1394" s="358"/>
      <c r="AK1394" s="358"/>
      <c r="AR1394" s="327" t="s">
        <v>387</v>
      </c>
      <c r="AS1394" s="326" t="s">
        <v>1733</v>
      </c>
    </row>
    <row r="1395" spans="1:45" ht="15" customHeight="1">
      <c r="A1395" s="359"/>
      <c r="B1395" s="359"/>
      <c r="C1395" s="359"/>
      <c r="D1395" s="359"/>
      <c r="E1395" s="359"/>
      <c r="F1395" s="359"/>
      <c r="G1395" s="359"/>
      <c r="H1395" s="359"/>
      <c r="I1395" s="359"/>
      <c r="J1395" s="359"/>
      <c r="K1395" s="359"/>
      <c r="L1395" s="359"/>
      <c r="M1395" s="359"/>
      <c r="N1395" s="359"/>
      <c r="O1395" s="359"/>
      <c r="P1395" s="359"/>
      <c r="Q1395" s="359"/>
      <c r="R1395" s="359"/>
      <c r="S1395" s="359"/>
      <c r="T1395" s="359"/>
      <c r="U1395" s="359"/>
      <c r="V1395" s="359"/>
      <c r="W1395" s="359"/>
      <c r="X1395" s="358"/>
      <c r="Y1395" s="358"/>
      <c r="Z1395" s="358"/>
      <c r="AA1395" s="358"/>
      <c r="AB1395" s="358"/>
      <c r="AC1395" s="358"/>
      <c r="AD1395" s="358"/>
      <c r="AE1395" s="358"/>
      <c r="AF1395" s="358"/>
      <c r="AG1395" s="358"/>
      <c r="AH1395" s="358"/>
      <c r="AI1395" s="358"/>
      <c r="AJ1395" s="358"/>
      <c r="AK1395" s="358"/>
      <c r="AR1395" s="327" t="s">
        <v>388</v>
      </c>
      <c r="AS1395" s="326" t="s">
        <v>1733</v>
      </c>
    </row>
    <row r="1396" spans="1:45" ht="15" customHeight="1">
      <c r="A1396" s="359"/>
      <c r="B1396" s="359"/>
      <c r="C1396" s="359"/>
      <c r="D1396" s="359"/>
      <c r="E1396" s="359"/>
      <c r="F1396" s="359"/>
      <c r="G1396" s="359"/>
      <c r="H1396" s="359"/>
      <c r="I1396" s="359"/>
      <c r="J1396" s="359"/>
      <c r="K1396" s="359"/>
      <c r="L1396" s="359"/>
      <c r="M1396" s="359"/>
      <c r="N1396" s="359"/>
      <c r="O1396" s="359"/>
      <c r="P1396" s="359"/>
      <c r="Q1396" s="359"/>
      <c r="R1396" s="359"/>
      <c r="S1396" s="359"/>
      <c r="T1396" s="359"/>
      <c r="U1396" s="359"/>
      <c r="V1396" s="359"/>
      <c r="W1396" s="359"/>
      <c r="X1396" s="358"/>
      <c r="Y1396" s="358"/>
      <c r="Z1396" s="358"/>
      <c r="AA1396" s="358"/>
      <c r="AB1396" s="358"/>
      <c r="AC1396" s="358"/>
      <c r="AD1396" s="358"/>
      <c r="AE1396" s="358"/>
      <c r="AF1396" s="358"/>
      <c r="AG1396" s="358"/>
      <c r="AH1396" s="358"/>
      <c r="AI1396" s="358"/>
      <c r="AJ1396" s="358"/>
      <c r="AK1396" s="358"/>
      <c r="AR1396" s="327" t="s">
        <v>389</v>
      </c>
      <c r="AS1396" s="326" t="s">
        <v>1733</v>
      </c>
    </row>
    <row r="1397" spans="1:45" ht="15" customHeight="1">
      <c r="A1397" s="359"/>
      <c r="B1397" s="359"/>
      <c r="C1397" s="359"/>
      <c r="D1397" s="359"/>
      <c r="E1397" s="359"/>
      <c r="F1397" s="359"/>
      <c r="G1397" s="359"/>
      <c r="H1397" s="359"/>
      <c r="I1397" s="359"/>
      <c r="J1397" s="359"/>
      <c r="K1397" s="359"/>
      <c r="L1397" s="359"/>
      <c r="M1397" s="359"/>
      <c r="N1397" s="359"/>
      <c r="O1397" s="359"/>
      <c r="P1397" s="359"/>
      <c r="Q1397" s="359"/>
      <c r="R1397" s="359"/>
      <c r="S1397" s="359"/>
      <c r="T1397" s="359"/>
      <c r="U1397" s="359"/>
      <c r="V1397" s="359"/>
      <c r="W1397" s="359"/>
      <c r="X1397" s="358"/>
      <c r="Y1397" s="358"/>
      <c r="Z1397" s="358"/>
      <c r="AA1397" s="358"/>
      <c r="AB1397" s="358"/>
      <c r="AC1397" s="358"/>
      <c r="AD1397" s="358"/>
      <c r="AE1397" s="358"/>
      <c r="AF1397" s="358"/>
      <c r="AG1397" s="358"/>
      <c r="AH1397" s="358"/>
      <c r="AI1397" s="358"/>
      <c r="AJ1397" s="358"/>
      <c r="AK1397" s="358"/>
      <c r="AR1397" s="327" t="s">
        <v>390</v>
      </c>
      <c r="AS1397" s="326" t="s">
        <v>1733</v>
      </c>
    </row>
    <row r="1398" spans="1:45" ht="15" customHeight="1">
      <c r="A1398" s="359"/>
      <c r="B1398" s="359"/>
      <c r="C1398" s="359"/>
      <c r="D1398" s="359"/>
      <c r="E1398" s="359"/>
      <c r="F1398" s="359"/>
      <c r="G1398" s="359"/>
      <c r="H1398" s="359"/>
      <c r="I1398" s="359"/>
      <c r="J1398" s="359"/>
      <c r="K1398" s="359"/>
      <c r="L1398" s="359"/>
      <c r="M1398" s="359"/>
      <c r="N1398" s="359"/>
      <c r="O1398" s="359"/>
      <c r="P1398" s="359"/>
      <c r="Q1398" s="359"/>
      <c r="R1398" s="359"/>
      <c r="S1398" s="359"/>
      <c r="T1398" s="359"/>
      <c r="U1398" s="359"/>
      <c r="V1398" s="359"/>
      <c r="W1398" s="359"/>
      <c r="X1398" s="358"/>
      <c r="Y1398" s="358"/>
      <c r="Z1398" s="358"/>
      <c r="AA1398" s="358"/>
      <c r="AB1398" s="358"/>
      <c r="AC1398" s="358"/>
      <c r="AD1398" s="358"/>
      <c r="AE1398" s="358"/>
      <c r="AF1398" s="358"/>
      <c r="AG1398" s="358"/>
      <c r="AH1398" s="358"/>
      <c r="AI1398" s="358"/>
      <c r="AJ1398" s="358"/>
      <c r="AK1398" s="358"/>
      <c r="AR1398" s="327" t="s">
        <v>391</v>
      </c>
      <c r="AS1398" s="326" t="s">
        <v>1733</v>
      </c>
    </row>
    <row r="1399" spans="1:45" ht="15" customHeight="1">
      <c r="A1399" s="359"/>
      <c r="B1399" s="359"/>
      <c r="C1399" s="359"/>
      <c r="D1399" s="359"/>
      <c r="E1399" s="359"/>
      <c r="F1399" s="359"/>
      <c r="G1399" s="359"/>
      <c r="H1399" s="359"/>
      <c r="I1399" s="359"/>
      <c r="J1399" s="359"/>
      <c r="K1399" s="359"/>
      <c r="L1399" s="359"/>
      <c r="M1399" s="359"/>
      <c r="N1399" s="359"/>
      <c r="O1399" s="359"/>
      <c r="P1399" s="359"/>
      <c r="Q1399" s="359"/>
      <c r="R1399" s="359"/>
      <c r="S1399" s="359"/>
      <c r="T1399" s="359"/>
      <c r="U1399" s="359"/>
      <c r="V1399" s="359"/>
      <c r="W1399" s="359"/>
      <c r="X1399" s="358"/>
      <c r="Y1399" s="358"/>
      <c r="Z1399" s="358"/>
      <c r="AA1399" s="358"/>
      <c r="AB1399" s="358"/>
      <c r="AC1399" s="358"/>
      <c r="AD1399" s="358"/>
      <c r="AE1399" s="358"/>
      <c r="AF1399" s="358"/>
      <c r="AG1399" s="358"/>
      <c r="AH1399" s="358"/>
      <c r="AI1399" s="358"/>
      <c r="AJ1399" s="358"/>
      <c r="AK1399" s="358"/>
      <c r="AR1399" s="327" t="s">
        <v>392</v>
      </c>
      <c r="AS1399" s="326" t="s">
        <v>1733</v>
      </c>
    </row>
    <row r="1400" spans="1:45" ht="15" customHeight="1">
      <c r="A1400" s="359"/>
      <c r="B1400" s="359"/>
      <c r="C1400" s="359"/>
      <c r="D1400" s="359"/>
      <c r="E1400" s="359"/>
      <c r="F1400" s="359"/>
      <c r="G1400" s="359"/>
      <c r="H1400" s="359"/>
      <c r="I1400" s="359"/>
      <c r="J1400" s="359"/>
      <c r="K1400" s="359"/>
      <c r="L1400" s="359"/>
      <c r="M1400" s="359"/>
      <c r="N1400" s="359"/>
      <c r="O1400" s="359"/>
      <c r="P1400" s="359"/>
      <c r="Q1400" s="359"/>
      <c r="R1400" s="359"/>
      <c r="S1400" s="359"/>
      <c r="T1400" s="359"/>
      <c r="U1400" s="359"/>
      <c r="V1400" s="359"/>
      <c r="W1400" s="359"/>
      <c r="X1400" s="358"/>
      <c r="Y1400" s="358"/>
      <c r="Z1400" s="358"/>
      <c r="AA1400" s="358"/>
      <c r="AB1400" s="358"/>
      <c r="AC1400" s="358"/>
      <c r="AD1400" s="358"/>
      <c r="AE1400" s="358"/>
      <c r="AF1400" s="358"/>
      <c r="AG1400" s="358"/>
      <c r="AH1400" s="358"/>
      <c r="AI1400" s="358"/>
      <c r="AJ1400" s="358"/>
      <c r="AK1400" s="358"/>
      <c r="AR1400" s="327" t="s">
        <v>393</v>
      </c>
      <c r="AS1400" s="326" t="s">
        <v>1733</v>
      </c>
    </row>
    <row r="1401" spans="1:45" ht="15" customHeight="1">
      <c r="A1401" s="359"/>
      <c r="B1401" s="359"/>
      <c r="C1401" s="359"/>
      <c r="D1401" s="359"/>
      <c r="E1401" s="359"/>
      <c r="F1401" s="359"/>
      <c r="G1401" s="359"/>
      <c r="H1401" s="359"/>
      <c r="I1401" s="359"/>
      <c r="J1401" s="359"/>
      <c r="K1401" s="359"/>
      <c r="L1401" s="359"/>
      <c r="M1401" s="359"/>
      <c r="N1401" s="359"/>
      <c r="O1401" s="359"/>
      <c r="P1401" s="359"/>
      <c r="Q1401" s="359"/>
      <c r="R1401" s="359"/>
      <c r="S1401" s="359"/>
      <c r="T1401" s="359"/>
      <c r="U1401" s="359"/>
      <c r="V1401" s="359"/>
      <c r="W1401" s="359"/>
      <c r="X1401" s="358"/>
      <c r="Y1401" s="358"/>
      <c r="Z1401" s="358"/>
      <c r="AA1401" s="358"/>
      <c r="AB1401" s="358"/>
      <c r="AC1401" s="358"/>
      <c r="AD1401" s="358"/>
      <c r="AE1401" s="358"/>
      <c r="AF1401" s="358"/>
      <c r="AG1401" s="358"/>
      <c r="AH1401" s="358"/>
      <c r="AI1401" s="358"/>
      <c r="AJ1401" s="358"/>
      <c r="AK1401" s="358"/>
      <c r="AR1401" s="327" t="s">
        <v>394</v>
      </c>
      <c r="AS1401" s="326" t="s">
        <v>1733</v>
      </c>
    </row>
    <row r="1402" spans="1:45" ht="15" customHeight="1">
      <c r="A1402" s="359"/>
      <c r="B1402" s="359"/>
      <c r="C1402" s="359"/>
      <c r="D1402" s="359"/>
      <c r="E1402" s="359"/>
      <c r="F1402" s="359"/>
      <c r="G1402" s="359"/>
      <c r="H1402" s="359"/>
      <c r="I1402" s="359"/>
      <c r="J1402" s="359"/>
      <c r="K1402" s="359"/>
      <c r="L1402" s="359"/>
      <c r="M1402" s="359"/>
      <c r="N1402" s="359"/>
      <c r="O1402" s="359"/>
      <c r="P1402" s="359"/>
      <c r="Q1402" s="359"/>
      <c r="R1402" s="359"/>
      <c r="S1402" s="359"/>
      <c r="T1402" s="359"/>
      <c r="U1402" s="359"/>
      <c r="V1402" s="359"/>
      <c r="W1402" s="359"/>
      <c r="X1402" s="358"/>
      <c r="Y1402" s="358"/>
      <c r="Z1402" s="358"/>
      <c r="AA1402" s="358"/>
      <c r="AB1402" s="358"/>
      <c r="AC1402" s="358"/>
      <c r="AD1402" s="358"/>
      <c r="AE1402" s="358"/>
      <c r="AF1402" s="358"/>
      <c r="AG1402" s="358"/>
      <c r="AH1402" s="358"/>
      <c r="AI1402" s="358"/>
      <c r="AJ1402" s="358"/>
      <c r="AK1402" s="358"/>
      <c r="AR1402" s="327" t="s">
        <v>395</v>
      </c>
      <c r="AS1402" s="326" t="s">
        <v>1733</v>
      </c>
    </row>
    <row r="1403" spans="1:45" ht="15" customHeight="1">
      <c r="A1403" s="359"/>
      <c r="B1403" s="359"/>
      <c r="C1403" s="359"/>
      <c r="D1403" s="359"/>
      <c r="E1403" s="359"/>
      <c r="F1403" s="359"/>
      <c r="G1403" s="359"/>
      <c r="H1403" s="359"/>
      <c r="I1403" s="359"/>
      <c r="J1403" s="359"/>
      <c r="K1403" s="359"/>
      <c r="L1403" s="359"/>
      <c r="M1403" s="359"/>
      <c r="N1403" s="359"/>
      <c r="O1403" s="359"/>
      <c r="P1403" s="359"/>
      <c r="Q1403" s="359"/>
      <c r="R1403" s="359"/>
      <c r="S1403" s="359"/>
      <c r="T1403" s="359"/>
      <c r="U1403" s="359"/>
      <c r="V1403" s="359"/>
      <c r="W1403" s="359"/>
      <c r="X1403" s="358"/>
      <c r="Y1403" s="358"/>
      <c r="Z1403" s="358"/>
      <c r="AA1403" s="358"/>
      <c r="AB1403" s="358"/>
      <c r="AC1403" s="358"/>
      <c r="AD1403" s="358"/>
      <c r="AE1403" s="358"/>
      <c r="AF1403" s="358"/>
      <c r="AG1403" s="358"/>
      <c r="AH1403" s="358"/>
      <c r="AI1403" s="358"/>
      <c r="AJ1403" s="358"/>
      <c r="AK1403" s="358"/>
      <c r="AR1403" s="327" t="s">
        <v>396</v>
      </c>
      <c r="AS1403" s="326" t="s">
        <v>1733</v>
      </c>
    </row>
    <row r="1404" spans="1:45" ht="15" customHeight="1">
      <c r="A1404" s="359"/>
      <c r="B1404" s="359"/>
      <c r="C1404" s="359"/>
      <c r="D1404" s="359"/>
      <c r="E1404" s="359"/>
      <c r="F1404" s="359"/>
      <c r="G1404" s="359"/>
      <c r="H1404" s="359"/>
      <c r="I1404" s="359"/>
      <c r="J1404" s="359"/>
      <c r="K1404" s="359"/>
      <c r="L1404" s="359"/>
      <c r="M1404" s="359"/>
      <c r="N1404" s="359"/>
      <c r="O1404" s="359"/>
      <c r="P1404" s="359"/>
      <c r="Q1404" s="359"/>
      <c r="R1404" s="359"/>
      <c r="S1404" s="359"/>
      <c r="T1404" s="359"/>
      <c r="U1404" s="359"/>
      <c r="V1404" s="359"/>
      <c r="W1404" s="359"/>
      <c r="X1404" s="358"/>
      <c r="Y1404" s="358"/>
      <c r="Z1404" s="358"/>
      <c r="AA1404" s="358"/>
      <c r="AB1404" s="358"/>
      <c r="AC1404" s="358"/>
      <c r="AD1404" s="358"/>
      <c r="AE1404" s="358"/>
      <c r="AF1404" s="358"/>
      <c r="AG1404" s="358"/>
      <c r="AH1404" s="358"/>
      <c r="AI1404" s="358"/>
      <c r="AJ1404" s="358"/>
      <c r="AK1404" s="358"/>
      <c r="AR1404" s="327" t="s">
        <v>397</v>
      </c>
      <c r="AS1404" s="326" t="s">
        <v>1733</v>
      </c>
    </row>
    <row r="1405" spans="1:45" ht="15" customHeight="1">
      <c r="A1405" s="359"/>
      <c r="B1405" s="359"/>
      <c r="C1405" s="359"/>
      <c r="D1405" s="359"/>
      <c r="E1405" s="359"/>
      <c r="F1405" s="359"/>
      <c r="G1405" s="359"/>
      <c r="H1405" s="359"/>
      <c r="I1405" s="359"/>
      <c r="J1405" s="359"/>
      <c r="K1405" s="359"/>
      <c r="L1405" s="359"/>
      <c r="M1405" s="359"/>
      <c r="N1405" s="359"/>
      <c r="O1405" s="359"/>
      <c r="P1405" s="359"/>
      <c r="Q1405" s="359"/>
      <c r="R1405" s="359"/>
      <c r="S1405" s="359"/>
      <c r="T1405" s="359"/>
      <c r="U1405" s="359"/>
      <c r="V1405" s="359"/>
      <c r="W1405" s="359"/>
      <c r="X1405" s="358"/>
      <c r="Y1405" s="358"/>
      <c r="Z1405" s="358"/>
      <c r="AA1405" s="358"/>
      <c r="AB1405" s="358"/>
      <c r="AC1405" s="358"/>
      <c r="AD1405" s="358"/>
      <c r="AE1405" s="358"/>
      <c r="AF1405" s="358"/>
      <c r="AG1405" s="358"/>
      <c r="AH1405" s="358"/>
      <c r="AI1405" s="358"/>
      <c r="AJ1405" s="358"/>
      <c r="AK1405" s="358"/>
      <c r="AR1405" s="327" t="s">
        <v>398</v>
      </c>
      <c r="AS1405" s="326" t="s">
        <v>1733</v>
      </c>
    </row>
    <row r="1406" spans="1:45" ht="15" customHeight="1">
      <c r="A1406" s="359"/>
      <c r="B1406" s="359"/>
      <c r="C1406" s="359"/>
      <c r="D1406" s="359"/>
      <c r="E1406" s="359"/>
      <c r="F1406" s="359"/>
      <c r="G1406" s="359"/>
      <c r="H1406" s="359"/>
      <c r="I1406" s="359"/>
      <c r="J1406" s="359"/>
      <c r="K1406" s="359"/>
      <c r="L1406" s="359"/>
      <c r="M1406" s="359"/>
      <c r="N1406" s="359"/>
      <c r="O1406" s="359"/>
      <c r="P1406" s="359"/>
      <c r="Q1406" s="359"/>
      <c r="R1406" s="359"/>
      <c r="S1406" s="359"/>
      <c r="T1406" s="359"/>
      <c r="U1406" s="359"/>
      <c r="V1406" s="359"/>
      <c r="W1406" s="359"/>
      <c r="X1406" s="358"/>
      <c r="Y1406" s="358"/>
      <c r="Z1406" s="358"/>
      <c r="AA1406" s="358"/>
      <c r="AB1406" s="358"/>
      <c r="AC1406" s="358"/>
      <c r="AD1406" s="358"/>
      <c r="AE1406" s="358"/>
      <c r="AF1406" s="358"/>
      <c r="AG1406" s="358"/>
      <c r="AH1406" s="358"/>
      <c r="AI1406" s="358"/>
      <c r="AJ1406" s="358"/>
      <c r="AK1406" s="358"/>
      <c r="AR1406" s="327" t="s">
        <v>399</v>
      </c>
      <c r="AS1406" s="326" t="s">
        <v>1733</v>
      </c>
    </row>
    <row r="1407" spans="1:45" ht="15" customHeight="1">
      <c r="A1407" s="359"/>
      <c r="B1407" s="359"/>
      <c r="C1407" s="359"/>
      <c r="D1407" s="359"/>
      <c r="E1407" s="359"/>
      <c r="F1407" s="359"/>
      <c r="G1407" s="359"/>
      <c r="H1407" s="359"/>
      <c r="I1407" s="359"/>
      <c r="J1407" s="359"/>
      <c r="K1407" s="359"/>
      <c r="L1407" s="359"/>
      <c r="M1407" s="359"/>
      <c r="N1407" s="359"/>
      <c r="O1407" s="359"/>
      <c r="P1407" s="359"/>
      <c r="Q1407" s="359"/>
      <c r="R1407" s="359"/>
      <c r="S1407" s="359"/>
      <c r="T1407" s="359"/>
      <c r="U1407" s="359"/>
      <c r="V1407" s="359"/>
      <c r="W1407" s="359"/>
      <c r="X1407" s="358"/>
      <c r="Y1407" s="358"/>
      <c r="Z1407" s="358"/>
      <c r="AA1407" s="358"/>
      <c r="AB1407" s="358"/>
      <c r="AC1407" s="358"/>
      <c r="AD1407" s="358"/>
      <c r="AE1407" s="358"/>
      <c r="AF1407" s="358"/>
      <c r="AG1407" s="358"/>
      <c r="AH1407" s="358"/>
      <c r="AI1407" s="358"/>
      <c r="AJ1407" s="358"/>
      <c r="AK1407" s="358"/>
      <c r="AR1407" s="327" t="s">
        <v>400</v>
      </c>
      <c r="AS1407" s="326" t="s">
        <v>1733</v>
      </c>
    </row>
    <row r="1408" spans="1:45" ht="15" customHeight="1">
      <c r="A1408" s="359"/>
      <c r="B1408" s="359"/>
      <c r="C1408" s="359"/>
      <c r="D1408" s="359"/>
      <c r="E1408" s="359"/>
      <c r="F1408" s="359"/>
      <c r="G1408" s="359"/>
      <c r="H1408" s="359"/>
      <c r="I1408" s="359"/>
      <c r="J1408" s="359"/>
      <c r="K1408" s="359"/>
      <c r="L1408" s="359"/>
      <c r="M1408" s="359"/>
      <c r="N1408" s="359"/>
      <c r="O1408" s="359"/>
      <c r="P1408" s="359"/>
      <c r="Q1408" s="359"/>
      <c r="R1408" s="359"/>
      <c r="S1408" s="359"/>
      <c r="T1408" s="359"/>
      <c r="U1408" s="359"/>
      <c r="V1408" s="359"/>
      <c r="W1408" s="359"/>
      <c r="X1408" s="358"/>
      <c r="Y1408" s="358"/>
      <c r="Z1408" s="358"/>
      <c r="AA1408" s="358"/>
      <c r="AB1408" s="358"/>
      <c r="AC1408" s="358"/>
      <c r="AD1408" s="358"/>
      <c r="AE1408" s="358"/>
      <c r="AF1408" s="358"/>
      <c r="AG1408" s="358"/>
      <c r="AH1408" s="358"/>
      <c r="AI1408" s="358"/>
      <c r="AJ1408" s="358"/>
      <c r="AK1408" s="358"/>
      <c r="AR1408" s="327" t="s">
        <v>401</v>
      </c>
      <c r="AS1408" s="326" t="s">
        <v>1733</v>
      </c>
    </row>
    <row r="1409" spans="1:45" ht="15" customHeight="1">
      <c r="A1409" s="359"/>
      <c r="B1409" s="359"/>
      <c r="C1409" s="359"/>
      <c r="D1409" s="359"/>
      <c r="E1409" s="359"/>
      <c r="F1409" s="359"/>
      <c r="G1409" s="359"/>
      <c r="H1409" s="359"/>
      <c r="I1409" s="359"/>
      <c r="J1409" s="359"/>
      <c r="K1409" s="359"/>
      <c r="L1409" s="359"/>
      <c r="M1409" s="359"/>
      <c r="N1409" s="359"/>
      <c r="O1409" s="359"/>
      <c r="P1409" s="359"/>
      <c r="Q1409" s="359"/>
      <c r="R1409" s="359"/>
      <c r="S1409" s="359"/>
      <c r="T1409" s="359"/>
      <c r="U1409" s="359"/>
      <c r="V1409" s="359"/>
      <c r="W1409" s="359"/>
      <c r="X1409" s="358"/>
      <c r="Y1409" s="358"/>
      <c r="Z1409" s="358"/>
      <c r="AA1409" s="358"/>
      <c r="AB1409" s="358"/>
      <c r="AC1409" s="358"/>
      <c r="AD1409" s="358"/>
      <c r="AE1409" s="358"/>
      <c r="AF1409" s="358"/>
      <c r="AG1409" s="358"/>
      <c r="AH1409" s="358"/>
      <c r="AI1409" s="358"/>
      <c r="AJ1409" s="358"/>
      <c r="AK1409" s="358"/>
      <c r="AR1409" s="327" t="s">
        <v>402</v>
      </c>
      <c r="AS1409" s="326" t="s">
        <v>1733</v>
      </c>
    </row>
    <row r="1410" spans="1:45" ht="15" customHeight="1">
      <c r="A1410" s="359"/>
      <c r="B1410" s="359"/>
      <c r="C1410" s="359"/>
      <c r="D1410" s="359"/>
      <c r="E1410" s="359"/>
      <c r="F1410" s="359"/>
      <c r="G1410" s="359"/>
      <c r="H1410" s="359"/>
      <c r="I1410" s="359"/>
      <c r="J1410" s="359"/>
      <c r="K1410" s="359"/>
      <c r="L1410" s="359"/>
      <c r="M1410" s="359"/>
      <c r="N1410" s="359"/>
      <c r="O1410" s="359"/>
      <c r="P1410" s="359"/>
      <c r="Q1410" s="359"/>
      <c r="R1410" s="359"/>
      <c r="S1410" s="359"/>
      <c r="T1410" s="359"/>
      <c r="U1410" s="359"/>
      <c r="V1410" s="359"/>
      <c r="W1410" s="359"/>
      <c r="X1410" s="358"/>
      <c r="Y1410" s="358"/>
      <c r="Z1410" s="358"/>
      <c r="AA1410" s="358"/>
      <c r="AB1410" s="358"/>
      <c r="AC1410" s="358"/>
      <c r="AD1410" s="358"/>
      <c r="AE1410" s="358"/>
      <c r="AF1410" s="358"/>
      <c r="AG1410" s="358"/>
      <c r="AH1410" s="358"/>
      <c r="AI1410" s="358"/>
      <c r="AJ1410" s="358"/>
      <c r="AK1410" s="358"/>
      <c r="AR1410" s="327" t="s">
        <v>403</v>
      </c>
      <c r="AS1410" s="326" t="s">
        <v>1733</v>
      </c>
    </row>
    <row r="1411" spans="1:45" ht="15" customHeight="1">
      <c r="A1411" s="359"/>
      <c r="B1411" s="359"/>
      <c r="C1411" s="359"/>
      <c r="D1411" s="359"/>
      <c r="E1411" s="359"/>
      <c r="F1411" s="359"/>
      <c r="G1411" s="359"/>
      <c r="H1411" s="359"/>
      <c r="I1411" s="359"/>
      <c r="J1411" s="359"/>
      <c r="K1411" s="359"/>
      <c r="L1411" s="359"/>
      <c r="M1411" s="359"/>
      <c r="N1411" s="359"/>
      <c r="O1411" s="359"/>
      <c r="P1411" s="359"/>
      <c r="Q1411" s="359"/>
      <c r="R1411" s="359"/>
      <c r="S1411" s="359"/>
      <c r="T1411" s="359"/>
      <c r="U1411" s="359"/>
      <c r="V1411" s="359"/>
      <c r="W1411" s="359"/>
      <c r="X1411" s="358"/>
      <c r="Y1411" s="358"/>
      <c r="Z1411" s="358"/>
      <c r="AA1411" s="358"/>
      <c r="AB1411" s="358"/>
      <c r="AC1411" s="358"/>
      <c r="AD1411" s="358"/>
      <c r="AE1411" s="358"/>
      <c r="AF1411" s="358"/>
      <c r="AG1411" s="358"/>
      <c r="AH1411" s="358"/>
      <c r="AI1411" s="358"/>
      <c r="AJ1411" s="358"/>
      <c r="AK1411" s="358"/>
      <c r="AR1411" s="327" t="s">
        <v>404</v>
      </c>
      <c r="AS1411" s="326" t="s">
        <v>1733</v>
      </c>
    </row>
    <row r="1412" spans="1:45" ht="15" customHeight="1">
      <c r="A1412" s="359"/>
      <c r="B1412" s="359"/>
      <c r="C1412" s="359"/>
      <c r="D1412" s="359"/>
      <c r="E1412" s="359"/>
      <c r="F1412" s="359"/>
      <c r="G1412" s="359"/>
      <c r="H1412" s="359"/>
      <c r="I1412" s="359"/>
      <c r="J1412" s="359"/>
      <c r="K1412" s="359"/>
      <c r="L1412" s="359"/>
      <c r="M1412" s="359"/>
      <c r="N1412" s="359"/>
      <c r="O1412" s="359"/>
      <c r="P1412" s="359"/>
      <c r="Q1412" s="359"/>
      <c r="R1412" s="359"/>
      <c r="S1412" s="359"/>
      <c r="T1412" s="359"/>
      <c r="U1412" s="359"/>
      <c r="V1412" s="359"/>
      <c r="W1412" s="359"/>
      <c r="X1412" s="358"/>
      <c r="Y1412" s="358"/>
      <c r="Z1412" s="358"/>
      <c r="AA1412" s="358"/>
      <c r="AB1412" s="358"/>
      <c r="AC1412" s="358"/>
      <c r="AD1412" s="358"/>
      <c r="AE1412" s="358"/>
      <c r="AF1412" s="358"/>
      <c r="AG1412" s="358"/>
      <c r="AH1412" s="358"/>
      <c r="AI1412" s="358"/>
      <c r="AJ1412" s="358"/>
      <c r="AK1412" s="358"/>
      <c r="AR1412" s="327" t="s">
        <v>405</v>
      </c>
      <c r="AS1412" s="326" t="s">
        <v>1733</v>
      </c>
    </row>
    <row r="1413" spans="1:45" ht="15" customHeight="1">
      <c r="A1413" s="359"/>
      <c r="B1413" s="359"/>
      <c r="C1413" s="359"/>
      <c r="D1413" s="359"/>
      <c r="E1413" s="359"/>
      <c r="F1413" s="359"/>
      <c r="G1413" s="359"/>
      <c r="H1413" s="359"/>
      <c r="I1413" s="359"/>
      <c r="J1413" s="359"/>
      <c r="K1413" s="359"/>
      <c r="L1413" s="359"/>
      <c r="M1413" s="359"/>
      <c r="N1413" s="359"/>
      <c r="O1413" s="359"/>
      <c r="P1413" s="359"/>
      <c r="Q1413" s="359"/>
      <c r="R1413" s="359"/>
      <c r="S1413" s="359"/>
      <c r="T1413" s="359"/>
      <c r="U1413" s="359"/>
      <c r="V1413" s="359"/>
      <c r="W1413" s="359"/>
      <c r="X1413" s="358"/>
      <c r="Y1413" s="358"/>
      <c r="Z1413" s="358"/>
      <c r="AA1413" s="358"/>
      <c r="AB1413" s="358"/>
      <c r="AC1413" s="358"/>
      <c r="AD1413" s="358"/>
      <c r="AE1413" s="358"/>
      <c r="AF1413" s="358"/>
      <c r="AG1413" s="358"/>
      <c r="AH1413" s="358"/>
      <c r="AI1413" s="358"/>
      <c r="AJ1413" s="358"/>
      <c r="AK1413" s="358"/>
      <c r="AR1413" s="327" t="s">
        <v>406</v>
      </c>
      <c r="AS1413" s="326" t="s">
        <v>1733</v>
      </c>
    </row>
    <row r="1414" spans="1:45" ht="15" customHeight="1">
      <c r="A1414" s="359"/>
      <c r="B1414" s="359"/>
      <c r="C1414" s="359"/>
      <c r="D1414" s="359"/>
      <c r="E1414" s="359"/>
      <c r="F1414" s="359"/>
      <c r="G1414" s="359"/>
      <c r="H1414" s="359"/>
      <c r="I1414" s="359"/>
      <c r="J1414" s="359"/>
      <c r="K1414" s="359"/>
      <c r="L1414" s="359"/>
      <c r="M1414" s="359"/>
      <c r="N1414" s="359"/>
      <c r="O1414" s="359"/>
      <c r="P1414" s="359"/>
      <c r="Q1414" s="359"/>
      <c r="R1414" s="359"/>
      <c r="S1414" s="359"/>
      <c r="T1414" s="359"/>
      <c r="U1414" s="359"/>
      <c r="V1414" s="359"/>
      <c r="W1414" s="359"/>
      <c r="X1414" s="358"/>
      <c r="Y1414" s="358"/>
      <c r="Z1414" s="358"/>
      <c r="AA1414" s="358"/>
      <c r="AB1414" s="358"/>
      <c r="AC1414" s="358"/>
      <c r="AD1414" s="358"/>
      <c r="AE1414" s="358"/>
      <c r="AF1414" s="358"/>
      <c r="AG1414" s="358"/>
      <c r="AH1414" s="358"/>
      <c r="AI1414" s="358"/>
      <c r="AJ1414" s="358"/>
      <c r="AK1414" s="358"/>
      <c r="AR1414" s="327" t="s">
        <v>407</v>
      </c>
      <c r="AS1414" s="326" t="s">
        <v>1739</v>
      </c>
    </row>
    <row r="1415" spans="1:45" ht="15" customHeight="1">
      <c r="A1415" s="359"/>
      <c r="B1415" s="359"/>
      <c r="C1415" s="359"/>
      <c r="D1415" s="359"/>
      <c r="E1415" s="359"/>
      <c r="F1415" s="359"/>
      <c r="G1415" s="359"/>
      <c r="H1415" s="359"/>
      <c r="I1415" s="359"/>
      <c r="J1415" s="359"/>
      <c r="K1415" s="359"/>
      <c r="L1415" s="359"/>
      <c r="M1415" s="359"/>
      <c r="N1415" s="359"/>
      <c r="O1415" s="359"/>
      <c r="P1415" s="359"/>
      <c r="Q1415" s="359"/>
      <c r="R1415" s="359"/>
      <c r="S1415" s="359"/>
      <c r="T1415" s="359"/>
      <c r="U1415" s="359"/>
      <c r="V1415" s="359"/>
      <c r="W1415" s="359"/>
      <c r="X1415" s="358"/>
      <c r="Y1415" s="358"/>
      <c r="Z1415" s="358"/>
      <c r="AA1415" s="358"/>
      <c r="AB1415" s="358"/>
      <c r="AC1415" s="358"/>
      <c r="AD1415" s="358"/>
      <c r="AE1415" s="358"/>
      <c r="AF1415" s="358"/>
      <c r="AG1415" s="358"/>
      <c r="AH1415" s="358"/>
      <c r="AI1415" s="358"/>
      <c r="AJ1415" s="358"/>
      <c r="AK1415" s="358"/>
      <c r="AR1415" s="327" t="s">
        <v>408</v>
      </c>
      <c r="AS1415" s="326" t="s">
        <v>1733</v>
      </c>
    </row>
    <row r="1416" spans="1:45" ht="15" customHeight="1">
      <c r="A1416" s="359"/>
      <c r="B1416" s="359"/>
      <c r="C1416" s="359"/>
      <c r="D1416" s="359"/>
      <c r="E1416" s="359"/>
      <c r="F1416" s="359"/>
      <c r="G1416" s="359"/>
      <c r="H1416" s="359"/>
      <c r="I1416" s="359"/>
      <c r="J1416" s="359"/>
      <c r="K1416" s="359"/>
      <c r="L1416" s="359"/>
      <c r="M1416" s="359"/>
      <c r="N1416" s="359"/>
      <c r="O1416" s="359"/>
      <c r="P1416" s="359"/>
      <c r="Q1416" s="359"/>
      <c r="R1416" s="359"/>
      <c r="S1416" s="359"/>
      <c r="T1416" s="359"/>
      <c r="U1416" s="359"/>
      <c r="V1416" s="359"/>
      <c r="W1416" s="359"/>
      <c r="X1416" s="358"/>
      <c r="Y1416" s="358"/>
      <c r="Z1416" s="358"/>
      <c r="AA1416" s="358"/>
      <c r="AB1416" s="358"/>
      <c r="AC1416" s="358"/>
      <c r="AD1416" s="358"/>
      <c r="AE1416" s="358"/>
      <c r="AF1416" s="358"/>
      <c r="AG1416" s="358"/>
      <c r="AH1416" s="358"/>
      <c r="AI1416" s="358"/>
      <c r="AJ1416" s="358"/>
      <c r="AK1416" s="358"/>
      <c r="AR1416" s="327" t="s">
        <v>409</v>
      </c>
      <c r="AS1416" s="326" t="s">
        <v>1733</v>
      </c>
    </row>
    <row r="1417" spans="1:45" ht="15" customHeight="1">
      <c r="A1417" s="359"/>
      <c r="B1417" s="359"/>
      <c r="C1417" s="359"/>
      <c r="D1417" s="359"/>
      <c r="E1417" s="359"/>
      <c r="F1417" s="359"/>
      <c r="G1417" s="359"/>
      <c r="H1417" s="359"/>
      <c r="I1417" s="359"/>
      <c r="J1417" s="359"/>
      <c r="K1417" s="359"/>
      <c r="L1417" s="359"/>
      <c r="M1417" s="359"/>
      <c r="N1417" s="359"/>
      <c r="O1417" s="359"/>
      <c r="P1417" s="359"/>
      <c r="Q1417" s="359"/>
      <c r="R1417" s="359"/>
      <c r="S1417" s="359"/>
      <c r="T1417" s="359"/>
      <c r="U1417" s="359"/>
      <c r="V1417" s="359"/>
      <c r="W1417" s="359"/>
      <c r="X1417" s="358"/>
      <c r="Y1417" s="358"/>
      <c r="Z1417" s="358"/>
      <c r="AA1417" s="358"/>
      <c r="AB1417" s="358"/>
      <c r="AC1417" s="358"/>
      <c r="AD1417" s="358"/>
      <c r="AE1417" s="358"/>
      <c r="AF1417" s="358"/>
      <c r="AG1417" s="358"/>
      <c r="AH1417" s="358"/>
      <c r="AI1417" s="358"/>
      <c r="AJ1417" s="358"/>
      <c r="AK1417" s="358"/>
      <c r="AR1417" s="327" t="s">
        <v>410</v>
      </c>
      <c r="AS1417" s="326" t="s">
        <v>1733</v>
      </c>
    </row>
    <row r="1418" spans="1:45" ht="15" customHeight="1">
      <c r="A1418" s="359"/>
      <c r="B1418" s="359"/>
      <c r="C1418" s="359"/>
      <c r="D1418" s="359"/>
      <c r="E1418" s="359"/>
      <c r="F1418" s="359"/>
      <c r="G1418" s="359"/>
      <c r="H1418" s="359"/>
      <c r="I1418" s="359"/>
      <c r="J1418" s="359"/>
      <c r="K1418" s="359"/>
      <c r="L1418" s="359"/>
      <c r="M1418" s="359"/>
      <c r="N1418" s="359"/>
      <c r="O1418" s="359"/>
      <c r="P1418" s="359"/>
      <c r="Q1418" s="359"/>
      <c r="R1418" s="359"/>
      <c r="S1418" s="359"/>
      <c r="T1418" s="359"/>
      <c r="U1418" s="359"/>
      <c r="V1418" s="359"/>
      <c r="W1418" s="359"/>
      <c r="X1418" s="358"/>
      <c r="Y1418" s="358"/>
      <c r="Z1418" s="358"/>
      <c r="AA1418" s="358"/>
      <c r="AB1418" s="358"/>
      <c r="AC1418" s="358"/>
      <c r="AD1418" s="358"/>
      <c r="AE1418" s="358"/>
      <c r="AF1418" s="358"/>
      <c r="AG1418" s="358"/>
      <c r="AH1418" s="358"/>
      <c r="AI1418" s="358"/>
      <c r="AJ1418" s="358"/>
      <c r="AK1418" s="358"/>
      <c r="AR1418" s="327" t="s">
        <v>411</v>
      </c>
      <c r="AS1418" s="326" t="s">
        <v>1733</v>
      </c>
    </row>
    <row r="1419" spans="1:45" ht="15" customHeight="1">
      <c r="A1419" s="359"/>
      <c r="B1419" s="359"/>
      <c r="C1419" s="359"/>
      <c r="D1419" s="359"/>
      <c r="E1419" s="359"/>
      <c r="F1419" s="359"/>
      <c r="G1419" s="359"/>
      <c r="H1419" s="359"/>
      <c r="I1419" s="359"/>
      <c r="J1419" s="359"/>
      <c r="K1419" s="359"/>
      <c r="L1419" s="359"/>
      <c r="M1419" s="359"/>
      <c r="N1419" s="359"/>
      <c r="O1419" s="359"/>
      <c r="P1419" s="359"/>
      <c r="Q1419" s="359"/>
      <c r="R1419" s="359"/>
      <c r="S1419" s="359"/>
      <c r="T1419" s="359"/>
      <c r="U1419" s="359"/>
      <c r="V1419" s="359"/>
      <c r="W1419" s="359"/>
      <c r="X1419" s="358"/>
      <c r="Y1419" s="358"/>
      <c r="Z1419" s="358"/>
      <c r="AA1419" s="358"/>
      <c r="AB1419" s="358"/>
      <c r="AC1419" s="358"/>
      <c r="AD1419" s="358"/>
      <c r="AE1419" s="358"/>
      <c r="AF1419" s="358"/>
      <c r="AG1419" s="358"/>
      <c r="AH1419" s="358"/>
      <c r="AI1419" s="358"/>
      <c r="AJ1419" s="358"/>
      <c r="AK1419" s="358"/>
      <c r="AR1419" s="327" t="s">
        <v>412</v>
      </c>
      <c r="AS1419" s="326" t="s">
        <v>1733</v>
      </c>
    </row>
    <row r="1420" spans="1:45" ht="15" customHeight="1">
      <c r="A1420" s="359"/>
      <c r="B1420" s="359"/>
      <c r="C1420" s="359"/>
      <c r="D1420" s="359"/>
      <c r="E1420" s="359"/>
      <c r="F1420" s="359"/>
      <c r="G1420" s="359"/>
      <c r="H1420" s="359"/>
      <c r="I1420" s="359"/>
      <c r="J1420" s="359"/>
      <c r="K1420" s="359"/>
      <c r="L1420" s="359"/>
      <c r="M1420" s="359"/>
      <c r="N1420" s="359"/>
      <c r="O1420" s="359"/>
      <c r="P1420" s="359"/>
      <c r="Q1420" s="359"/>
      <c r="R1420" s="359"/>
      <c r="S1420" s="359"/>
      <c r="T1420" s="359"/>
      <c r="U1420" s="359"/>
      <c r="V1420" s="359"/>
      <c r="W1420" s="359"/>
      <c r="X1420" s="358"/>
      <c r="Y1420" s="358"/>
      <c r="Z1420" s="358"/>
      <c r="AA1420" s="358"/>
      <c r="AB1420" s="358"/>
      <c r="AC1420" s="358"/>
      <c r="AD1420" s="358"/>
      <c r="AE1420" s="358"/>
      <c r="AF1420" s="358"/>
      <c r="AG1420" s="358"/>
      <c r="AH1420" s="358"/>
      <c r="AI1420" s="358"/>
      <c r="AJ1420" s="358"/>
      <c r="AK1420" s="358"/>
      <c r="AR1420" s="327" t="s">
        <v>413</v>
      </c>
      <c r="AS1420" s="326" t="s">
        <v>1733</v>
      </c>
    </row>
    <row r="1421" spans="1:45" ht="15" customHeight="1">
      <c r="A1421" s="359"/>
      <c r="B1421" s="359"/>
      <c r="C1421" s="359"/>
      <c r="D1421" s="359"/>
      <c r="E1421" s="359"/>
      <c r="F1421" s="359"/>
      <c r="G1421" s="359"/>
      <c r="H1421" s="359"/>
      <c r="I1421" s="359"/>
      <c r="J1421" s="359"/>
      <c r="K1421" s="359"/>
      <c r="L1421" s="359"/>
      <c r="M1421" s="359"/>
      <c r="N1421" s="359"/>
      <c r="O1421" s="359"/>
      <c r="P1421" s="359"/>
      <c r="Q1421" s="359"/>
      <c r="R1421" s="359"/>
      <c r="S1421" s="359"/>
      <c r="T1421" s="359"/>
      <c r="U1421" s="359"/>
      <c r="V1421" s="359"/>
      <c r="W1421" s="359"/>
      <c r="X1421" s="358"/>
      <c r="Y1421" s="358"/>
      <c r="Z1421" s="358"/>
      <c r="AA1421" s="358"/>
      <c r="AB1421" s="358"/>
      <c r="AC1421" s="358"/>
      <c r="AD1421" s="358"/>
      <c r="AE1421" s="358"/>
      <c r="AF1421" s="358"/>
      <c r="AG1421" s="358"/>
      <c r="AH1421" s="358"/>
      <c r="AI1421" s="358"/>
      <c r="AJ1421" s="358"/>
      <c r="AK1421" s="358"/>
      <c r="AR1421" s="327" t="s">
        <v>414</v>
      </c>
      <c r="AS1421" s="326" t="s">
        <v>1733</v>
      </c>
    </row>
    <row r="1422" spans="1:45" ht="15" customHeight="1">
      <c r="A1422" s="359"/>
      <c r="B1422" s="359"/>
      <c r="C1422" s="359"/>
      <c r="D1422" s="359"/>
      <c r="E1422" s="359"/>
      <c r="F1422" s="359"/>
      <c r="G1422" s="359"/>
      <c r="H1422" s="359"/>
      <c r="I1422" s="359"/>
      <c r="J1422" s="359"/>
      <c r="K1422" s="359"/>
      <c r="L1422" s="359"/>
      <c r="M1422" s="359"/>
      <c r="N1422" s="359"/>
      <c r="O1422" s="359"/>
      <c r="P1422" s="359"/>
      <c r="Q1422" s="359"/>
      <c r="R1422" s="359"/>
      <c r="S1422" s="359"/>
      <c r="T1422" s="359"/>
      <c r="U1422" s="359"/>
      <c r="V1422" s="359"/>
      <c r="W1422" s="359"/>
      <c r="X1422" s="358"/>
      <c r="Y1422" s="358"/>
      <c r="Z1422" s="358"/>
      <c r="AA1422" s="358"/>
      <c r="AB1422" s="358"/>
      <c r="AC1422" s="358"/>
      <c r="AD1422" s="358"/>
      <c r="AE1422" s="358"/>
      <c r="AF1422" s="358"/>
      <c r="AG1422" s="358"/>
      <c r="AH1422" s="358"/>
      <c r="AI1422" s="358"/>
      <c r="AJ1422" s="358"/>
      <c r="AK1422" s="358"/>
      <c r="AR1422" s="327" t="s">
        <v>415</v>
      </c>
      <c r="AS1422" s="326" t="s">
        <v>1733</v>
      </c>
    </row>
    <row r="1423" spans="1:45" ht="15" customHeight="1">
      <c r="A1423" s="359"/>
      <c r="B1423" s="359"/>
      <c r="C1423" s="359"/>
      <c r="D1423" s="359"/>
      <c r="E1423" s="359"/>
      <c r="F1423" s="359"/>
      <c r="G1423" s="359"/>
      <c r="H1423" s="359"/>
      <c r="I1423" s="359"/>
      <c r="J1423" s="359"/>
      <c r="K1423" s="359"/>
      <c r="L1423" s="359"/>
      <c r="M1423" s="359"/>
      <c r="N1423" s="359"/>
      <c r="O1423" s="359"/>
      <c r="P1423" s="359"/>
      <c r="Q1423" s="359"/>
      <c r="R1423" s="359"/>
      <c r="S1423" s="359"/>
      <c r="T1423" s="359"/>
      <c r="U1423" s="359"/>
      <c r="V1423" s="359"/>
      <c r="W1423" s="359"/>
      <c r="X1423" s="358"/>
      <c r="Y1423" s="358"/>
      <c r="Z1423" s="358"/>
      <c r="AA1423" s="358"/>
      <c r="AB1423" s="358"/>
      <c r="AC1423" s="358"/>
      <c r="AD1423" s="358"/>
      <c r="AE1423" s="358"/>
      <c r="AF1423" s="358"/>
      <c r="AG1423" s="358"/>
      <c r="AH1423" s="358"/>
      <c r="AI1423" s="358"/>
      <c r="AJ1423" s="358"/>
      <c r="AK1423" s="358"/>
      <c r="AR1423" s="327" t="s">
        <v>416</v>
      </c>
      <c r="AS1423" s="326" t="s">
        <v>1733</v>
      </c>
    </row>
    <row r="1424" spans="1:45" ht="15" customHeight="1">
      <c r="A1424" s="359"/>
      <c r="B1424" s="359"/>
      <c r="C1424" s="359"/>
      <c r="D1424" s="359"/>
      <c r="E1424" s="359"/>
      <c r="F1424" s="359"/>
      <c r="G1424" s="359"/>
      <c r="H1424" s="359"/>
      <c r="I1424" s="359"/>
      <c r="J1424" s="359"/>
      <c r="K1424" s="359"/>
      <c r="L1424" s="359"/>
      <c r="M1424" s="359"/>
      <c r="N1424" s="359"/>
      <c r="O1424" s="359"/>
      <c r="P1424" s="359"/>
      <c r="Q1424" s="359"/>
      <c r="R1424" s="359"/>
      <c r="S1424" s="359"/>
      <c r="T1424" s="359"/>
      <c r="U1424" s="359"/>
      <c r="V1424" s="359"/>
      <c r="W1424" s="359"/>
      <c r="X1424" s="358"/>
      <c r="Y1424" s="358"/>
      <c r="Z1424" s="358"/>
      <c r="AA1424" s="358"/>
      <c r="AB1424" s="358"/>
      <c r="AC1424" s="358"/>
      <c r="AD1424" s="358"/>
      <c r="AE1424" s="358"/>
      <c r="AF1424" s="358"/>
      <c r="AG1424" s="358"/>
      <c r="AH1424" s="358"/>
      <c r="AI1424" s="358"/>
      <c r="AJ1424" s="358"/>
      <c r="AK1424" s="358"/>
      <c r="AR1424" s="327" t="s">
        <v>417</v>
      </c>
      <c r="AS1424" s="326" t="s">
        <v>1733</v>
      </c>
    </row>
    <row r="1425" spans="1:45" ht="15" customHeight="1">
      <c r="A1425" s="359"/>
      <c r="B1425" s="359"/>
      <c r="C1425" s="359"/>
      <c r="D1425" s="359"/>
      <c r="E1425" s="359"/>
      <c r="F1425" s="359"/>
      <c r="G1425" s="359"/>
      <c r="H1425" s="359"/>
      <c r="I1425" s="359"/>
      <c r="J1425" s="359"/>
      <c r="K1425" s="359"/>
      <c r="L1425" s="359"/>
      <c r="M1425" s="359"/>
      <c r="N1425" s="359"/>
      <c r="O1425" s="359"/>
      <c r="P1425" s="359"/>
      <c r="Q1425" s="359"/>
      <c r="R1425" s="359"/>
      <c r="S1425" s="359"/>
      <c r="T1425" s="359"/>
      <c r="U1425" s="359"/>
      <c r="V1425" s="359"/>
      <c r="W1425" s="359"/>
      <c r="X1425" s="358"/>
      <c r="Y1425" s="358"/>
      <c r="Z1425" s="358"/>
      <c r="AA1425" s="358"/>
      <c r="AB1425" s="358"/>
      <c r="AC1425" s="358"/>
      <c r="AD1425" s="358"/>
      <c r="AE1425" s="358"/>
      <c r="AF1425" s="358"/>
      <c r="AG1425" s="358"/>
      <c r="AH1425" s="358"/>
      <c r="AI1425" s="358"/>
      <c r="AJ1425" s="358"/>
      <c r="AK1425" s="358"/>
      <c r="AR1425" s="327" t="s">
        <v>418</v>
      </c>
      <c r="AS1425" s="326" t="s">
        <v>1733</v>
      </c>
    </row>
    <row r="1426" spans="1:45" ht="15" customHeight="1">
      <c r="A1426" s="359"/>
      <c r="B1426" s="359"/>
      <c r="C1426" s="359"/>
      <c r="D1426" s="359"/>
      <c r="E1426" s="359"/>
      <c r="F1426" s="359"/>
      <c r="G1426" s="359"/>
      <c r="H1426" s="359"/>
      <c r="I1426" s="359"/>
      <c r="J1426" s="359"/>
      <c r="K1426" s="359"/>
      <c r="L1426" s="359"/>
      <c r="M1426" s="359"/>
      <c r="N1426" s="359"/>
      <c r="O1426" s="359"/>
      <c r="P1426" s="359"/>
      <c r="Q1426" s="359"/>
      <c r="R1426" s="359"/>
      <c r="S1426" s="359"/>
      <c r="T1426" s="359"/>
      <c r="U1426" s="359"/>
      <c r="V1426" s="359"/>
      <c r="W1426" s="359"/>
      <c r="X1426" s="358"/>
      <c r="Y1426" s="358"/>
      <c r="Z1426" s="358"/>
      <c r="AA1426" s="358"/>
      <c r="AB1426" s="358"/>
      <c r="AC1426" s="358"/>
      <c r="AD1426" s="358"/>
      <c r="AE1426" s="358"/>
      <c r="AF1426" s="358"/>
      <c r="AG1426" s="358"/>
      <c r="AH1426" s="358"/>
      <c r="AI1426" s="358"/>
      <c r="AJ1426" s="358"/>
      <c r="AK1426" s="358"/>
      <c r="AR1426" s="327" t="s">
        <v>419</v>
      </c>
      <c r="AS1426" s="326" t="s">
        <v>1733</v>
      </c>
    </row>
    <row r="1427" spans="1:45" ht="15" customHeight="1">
      <c r="A1427" s="359"/>
      <c r="B1427" s="359"/>
      <c r="C1427" s="359"/>
      <c r="D1427" s="359"/>
      <c r="E1427" s="359"/>
      <c r="F1427" s="359"/>
      <c r="G1427" s="359"/>
      <c r="H1427" s="359"/>
      <c r="I1427" s="359"/>
      <c r="J1427" s="359"/>
      <c r="K1427" s="359"/>
      <c r="L1427" s="359"/>
      <c r="M1427" s="359"/>
      <c r="N1427" s="359"/>
      <c r="O1427" s="359"/>
      <c r="P1427" s="359"/>
      <c r="Q1427" s="359"/>
      <c r="R1427" s="359"/>
      <c r="S1427" s="359"/>
      <c r="T1427" s="359"/>
      <c r="U1427" s="359"/>
      <c r="V1427" s="359"/>
      <c r="W1427" s="359"/>
      <c r="X1427" s="358"/>
      <c r="Y1427" s="358"/>
      <c r="Z1427" s="358"/>
      <c r="AA1427" s="358"/>
      <c r="AB1427" s="358"/>
      <c r="AC1427" s="358"/>
      <c r="AD1427" s="358"/>
      <c r="AE1427" s="358"/>
      <c r="AF1427" s="358"/>
      <c r="AG1427" s="358"/>
      <c r="AH1427" s="358"/>
      <c r="AI1427" s="358"/>
      <c r="AJ1427" s="358"/>
      <c r="AK1427" s="358"/>
      <c r="AR1427" s="327" t="s">
        <v>420</v>
      </c>
      <c r="AS1427" s="326" t="s">
        <v>1733</v>
      </c>
    </row>
    <row r="1428" spans="1:45" ht="15" customHeight="1">
      <c r="A1428" s="359"/>
      <c r="B1428" s="359"/>
      <c r="C1428" s="359"/>
      <c r="D1428" s="359"/>
      <c r="E1428" s="359"/>
      <c r="F1428" s="359"/>
      <c r="G1428" s="359"/>
      <c r="H1428" s="359"/>
      <c r="I1428" s="359"/>
      <c r="J1428" s="359"/>
      <c r="K1428" s="359"/>
      <c r="L1428" s="359"/>
      <c r="M1428" s="359"/>
      <c r="N1428" s="359"/>
      <c r="O1428" s="359"/>
      <c r="P1428" s="359"/>
      <c r="Q1428" s="359"/>
      <c r="R1428" s="359"/>
      <c r="S1428" s="359"/>
      <c r="T1428" s="359"/>
      <c r="U1428" s="359"/>
      <c r="V1428" s="359"/>
      <c r="W1428" s="359"/>
      <c r="X1428" s="358"/>
      <c r="Y1428" s="358"/>
      <c r="Z1428" s="358"/>
      <c r="AA1428" s="358"/>
      <c r="AB1428" s="358"/>
      <c r="AC1428" s="358"/>
      <c r="AD1428" s="358"/>
      <c r="AE1428" s="358"/>
      <c r="AF1428" s="358"/>
      <c r="AG1428" s="358"/>
      <c r="AH1428" s="358"/>
      <c r="AI1428" s="358"/>
      <c r="AJ1428" s="358"/>
      <c r="AK1428" s="358"/>
      <c r="AR1428" s="327" t="s">
        <v>421</v>
      </c>
      <c r="AS1428" s="326" t="s">
        <v>1733</v>
      </c>
    </row>
    <row r="1429" spans="1:45" ht="15" customHeight="1">
      <c r="A1429" s="359"/>
      <c r="B1429" s="359"/>
      <c r="C1429" s="359"/>
      <c r="D1429" s="359"/>
      <c r="E1429" s="359"/>
      <c r="F1429" s="359"/>
      <c r="G1429" s="359"/>
      <c r="H1429" s="359"/>
      <c r="I1429" s="359"/>
      <c r="J1429" s="359"/>
      <c r="K1429" s="359"/>
      <c r="L1429" s="359"/>
      <c r="M1429" s="359"/>
      <c r="N1429" s="359"/>
      <c r="O1429" s="359"/>
      <c r="P1429" s="359"/>
      <c r="Q1429" s="359"/>
      <c r="R1429" s="359"/>
      <c r="S1429" s="359"/>
      <c r="T1429" s="359"/>
      <c r="U1429" s="359"/>
      <c r="V1429" s="359"/>
      <c r="W1429" s="359"/>
      <c r="X1429" s="358"/>
      <c r="Y1429" s="358"/>
      <c r="Z1429" s="358"/>
      <c r="AA1429" s="358"/>
      <c r="AB1429" s="358"/>
      <c r="AC1429" s="358"/>
      <c r="AD1429" s="358"/>
      <c r="AE1429" s="358"/>
      <c r="AF1429" s="358"/>
      <c r="AG1429" s="358"/>
      <c r="AH1429" s="358"/>
      <c r="AI1429" s="358"/>
      <c r="AJ1429" s="358"/>
      <c r="AK1429" s="358"/>
      <c r="AR1429" s="327" t="s">
        <v>422</v>
      </c>
      <c r="AS1429" s="326" t="s">
        <v>1733</v>
      </c>
    </row>
    <row r="1430" spans="1:45" ht="15" customHeight="1">
      <c r="A1430" s="359"/>
      <c r="B1430" s="359"/>
      <c r="C1430" s="359"/>
      <c r="D1430" s="359"/>
      <c r="E1430" s="359"/>
      <c r="F1430" s="359"/>
      <c r="G1430" s="359"/>
      <c r="H1430" s="359"/>
      <c r="I1430" s="359"/>
      <c r="J1430" s="359"/>
      <c r="K1430" s="359"/>
      <c r="L1430" s="359"/>
      <c r="M1430" s="359"/>
      <c r="N1430" s="359"/>
      <c r="O1430" s="359"/>
      <c r="P1430" s="359"/>
      <c r="Q1430" s="359"/>
      <c r="R1430" s="359"/>
      <c r="S1430" s="359"/>
      <c r="T1430" s="359"/>
      <c r="U1430" s="359"/>
      <c r="V1430" s="359"/>
      <c r="W1430" s="359"/>
      <c r="X1430" s="358"/>
      <c r="Y1430" s="358"/>
      <c r="Z1430" s="358"/>
      <c r="AA1430" s="358"/>
      <c r="AB1430" s="358"/>
      <c r="AC1430" s="358"/>
      <c r="AD1430" s="358"/>
      <c r="AE1430" s="358"/>
      <c r="AF1430" s="358"/>
      <c r="AG1430" s="358"/>
      <c r="AH1430" s="358"/>
      <c r="AI1430" s="358"/>
      <c r="AJ1430" s="358"/>
      <c r="AK1430" s="358"/>
      <c r="AR1430" s="327" t="s">
        <v>423</v>
      </c>
      <c r="AS1430" s="326" t="s">
        <v>1733</v>
      </c>
    </row>
    <row r="1431" spans="1:45" ht="15" customHeight="1">
      <c r="A1431" s="359"/>
      <c r="B1431" s="359"/>
      <c r="C1431" s="359"/>
      <c r="D1431" s="359"/>
      <c r="E1431" s="359"/>
      <c r="F1431" s="359"/>
      <c r="G1431" s="359"/>
      <c r="H1431" s="359"/>
      <c r="I1431" s="359"/>
      <c r="J1431" s="359"/>
      <c r="K1431" s="359"/>
      <c r="L1431" s="359"/>
      <c r="M1431" s="359"/>
      <c r="N1431" s="359"/>
      <c r="O1431" s="359"/>
      <c r="P1431" s="359"/>
      <c r="Q1431" s="359"/>
      <c r="R1431" s="359"/>
      <c r="S1431" s="359"/>
      <c r="T1431" s="359"/>
      <c r="U1431" s="359"/>
      <c r="V1431" s="359"/>
      <c r="W1431" s="359"/>
      <c r="X1431" s="358"/>
      <c r="Y1431" s="358"/>
      <c r="Z1431" s="358"/>
      <c r="AA1431" s="358"/>
      <c r="AB1431" s="358"/>
      <c r="AC1431" s="358"/>
      <c r="AD1431" s="358"/>
      <c r="AE1431" s="358"/>
      <c r="AF1431" s="358"/>
      <c r="AG1431" s="358"/>
      <c r="AH1431" s="358"/>
      <c r="AI1431" s="358"/>
      <c r="AJ1431" s="358"/>
      <c r="AK1431" s="358"/>
      <c r="AR1431" s="327" t="s">
        <v>424</v>
      </c>
      <c r="AS1431" s="326" t="s">
        <v>1733</v>
      </c>
    </row>
    <row r="1432" spans="1:45" ht="15" customHeight="1">
      <c r="A1432" s="359"/>
      <c r="B1432" s="359"/>
      <c r="C1432" s="359"/>
      <c r="D1432" s="359"/>
      <c r="E1432" s="359"/>
      <c r="F1432" s="359"/>
      <c r="G1432" s="359"/>
      <c r="H1432" s="359"/>
      <c r="I1432" s="359"/>
      <c r="J1432" s="359"/>
      <c r="K1432" s="359"/>
      <c r="L1432" s="359"/>
      <c r="M1432" s="359"/>
      <c r="N1432" s="359"/>
      <c r="O1432" s="359"/>
      <c r="P1432" s="359"/>
      <c r="Q1432" s="359"/>
      <c r="R1432" s="359"/>
      <c r="S1432" s="359"/>
      <c r="T1432" s="359"/>
      <c r="U1432" s="359"/>
      <c r="V1432" s="359"/>
      <c r="W1432" s="359"/>
      <c r="X1432" s="358"/>
      <c r="Y1432" s="358"/>
      <c r="Z1432" s="358"/>
      <c r="AA1432" s="358"/>
      <c r="AB1432" s="358"/>
      <c r="AC1432" s="358"/>
      <c r="AD1432" s="358"/>
      <c r="AE1432" s="358"/>
      <c r="AF1432" s="358"/>
      <c r="AG1432" s="358"/>
      <c r="AH1432" s="358"/>
      <c r="AI1432" s="358"/>
      <c r="AJ1432" s="358"/>
      <c r="AK1432" s="358"/>
      <c r="AR1432" s="327" t="s">
        <v>425</v>
      </c>
      <c r="AS1432" s="326" t="s">
        <v>1733</v>
      </c>
    </row>
    <row r="1433" spans="1:45" ht="15" customHeight="1">
      <c r="A1433" s="359"/>
      <c r="B1433" s="359"/>
      <c r="C1433" s="359"/>
      <c r="D1433" s="359"/>
      <c r="E1433" s="359"/>
      <c r="F1433" s="359"/>
      <c r="G1433" s="359"/>
      <c r="H1433" s="359"/>
      <c r="I1433" s="359"/>
      <c r="J1433" s="359"/>
      <c r="K1433" s="359"/>
      <c r="L1433" s="359"/>
      <c r="M1433" s="359"/>
      <c r="N1433" s="359"/>
      <c r="O1433" s="359"/>
      <c r="P1433" s="359"/>
      <c r="Q1433" s="359"/>
      <c r="R1433" s="359"/>
      <c r="S1433" s="359"/>
      <c r="T1433" s="359"/>
      <c r="U1433" s="359"/>
      <c r="V1433" s="359"/>
      <c r="W1433" s="359"/>
      <c r="X1433" s="358"/>
      <c r="Y1433" s="358"/>
      <c r="Z1433" s="358"/>
      <c r="AA1433" s="358"/>
      <c r="AB1433" s="358"/>
      <c r="AC1433" s="358"/>
      <c r="AD1433" s="358"/>
      <c r="AE1433" s="358"/>
      <c r="AF1433" s="358"/>
      <c r="AG1433" s="358"/>
      <c r="AH1433" s="358"/>
      <c r="AI1433" s="358"/>
      <c r="AJ1433" s="358"/>
      <c r="AK1433" s="358"/>
      <c r="AR1433" s="327" t="s">
        <v>426</v>
      </c>
      <c r="AS1433" s="326" t="s">
        <v>1733</v>
      </c>
    </row>
    <row r="1434" spans="1:45" ht="15" customHeight="1">
      <c r="A1434" s="359"/>
      <c r="B1434" s="359"/>
      <c r="C1434" s="359"/>
      <c r="D1434" s="359"/>
      <c r="E1434" s="359"/>
      <c r="F1434" s="359"/>
      <c r="G1434" s="359"/>
      <c r="H1434" s="359"/>
      <c r="I1434" s="359"/>
      <c r="J1434" s="359"/>
      <c r="K1434" s="359"/>
      <c r="L1434" s="359"/>
      <c r="M1434" s="359"/>
      <c r="N1434" s="359"/>
      <c r="O1434" s="359"/>
      <c r="P1434" s="359"/>
      <c r="Q1434" s="359"/>
      <c r="R1434" s="359"/>
      <c r="S1434" s="359"/>
      <c r="T1434" s="359"/>
      <c r="U1434" s="359"/>
      <c r="V1434" s="359"/>
      <c r="W1434" s="359"/>
      <c r="X1434" s="358"/>
      <c r="Y1434" s="358"/>
      <c r="Z1434" s="358"/>
      <c r="AA1434" s="358"/>
      <c r="AB1434" s="358"/>
      <c r="AC1434" s="358"/>
      <c r="AD1434" s="358"/>
      <c r="AE1434" s="358"/>
      <c r="AF1434" s="358"/>
      <c r="AG1434" s="358"/>
      <c r="AH1434" s="358"/>
      <c r="AI1434" s="358"/>
      <c r="AJ1434" s="358"/>
      <c r="AK1434" s="358"/>
      <c r="AR1434" s="327" t="s">
        <v>427</v>
      </c>
      <c r="AS1434" s="326" t="s">
        <v>1733</v>
      </c>
    </row>
    <row r="1435" spans="1:45" ht="15" customHeight="1">
      <c r="A1435" s="359"/>
      <c r="B1435" s="359"/>
      <c r="C1435" s="359"/>
      <c r="D1435" s="359"/>
      <c r="E1435" s="359"/>
      <c r="F1435" s="359"/>
      <c r="G1435" s="359"/>
      <c r="H1435" s="359"/>
      <c r="I1435" s="359"/>
      <c r="J1435" s="359"/>
      <c r="K1435" s="359"/>
      <c r="L1435" s="359"/>
      <c r="M1435" s="359"/>
      <c r="N1435" s="359"/>
      <c r="O1435" s="359"/>
      <c r="P1435" s="359"/>
      <c r="Q1435" s="359"/>
      <c r="R1435" s="359"/>
      <c r="S1435" s="359"/>
      <c r="T1435" s="359"/>
      <c r="U1435" s="359"/>
      <c r="V1435" s="359"/>
      <c r="W1435" s="359"/>
      <c r="X1435" s="358"/>
      <c r="Y1435" s="358"/>
      <c r="Z1435" s="358"/>
      <c r="AA1435" s="358"/>
      <c r="AB1435" s="358"/>
      <c r="AC1435" s="358"/>
      <c r="AD1435" s="358"/>
      <c r="AE1435" s="358"/>
      <c r="AF1435" s="358"/>
      <c r="AG1435" s="358"/>
      <c r="AH1435" s="358"/>
      <c r="AI1435" s="358"/>
      <c r="AJ1435" s="358"/>
      <c r="AK1435" s="358"/>
      <c r="AR1435" s="327" t="s">
        <v>428</v>
      </c>
      <c r="AS1435" s="326" t="s">
        <v>1733</v>
      </c>
    </row>
    <row r="1436" spans="1:45" ht="15" customHeight="1">
      <c r="A1436" s="359"/>
      <c r="B1436" s="359"/>
      <c r="C1436" s="359"/>
      <c r="D1436" s="359"/>
      <c r="E1436" s="359"/>
      <c r="F1436" s="359"/>
      <c r="G1436" s="359"/>
      <c r="H1436" s="359"/>
      <c r="I1436" s="359"/>
      <c r="J1436" s="359"/>
      <c r="K1436" s="359"/>
      <c r="L1436" s="359"/>
      <c r="M1436" s="359"/>
      <c r="N1436" s="359"/>
      <c r="O1436" s="359"/>
      <c r="P1436" s="359"/>
      <c r="Q1436" s="359"/>
      <c r="R1436" s="359"/>
      <c r="S1436" s="359"/>
      <c r="T1436" s="359"/>
      <c r="U1436" s="359"/>
      <c r="V1436" s="359"/>
      <c r="W1436" s="359"/>
      <c r="X1436" s="358"/>
      <c r="Y1436" s="358"/>
      <c r="Z1436" s="358"/>
      <c r="AA1436" s="358"/>
      <c r="AB1436" s="358"/>
      <c r="AC1436" s="358"/>
      <c r="AD1436" s="358"/>
      <c r="AE1436" s="358"/>
      <c r="AF1436" s="358"/>
      <c r="AG1436" s="358"/>
      <c r="AH1436" s="358"/>
      <c r="AI1436" s="358"/>
      <c r="AJ1436" s="358"/>
      <c r="AK1436" s="358"/>
      <c r="AR1436" s="327" t="s">
        <v>429</v>
      </c>
      <c r="AS1436" s="326" t="s">
        <v>1733</v>
      </c>
    </row>
    <row r="1437" spans="1:45" ht="15" customHeight="1">
      <c r="A1437" s="359"/>
      <c r="B1437" s="359"/>
      <c r="C1437" s="359"/>
      <c r="D1437" s="359"/>
      <c r="E1437" s="359"/>
      <c r="F1437" s="359"/>
      <c r="G1437" s="359"/>
      <c r="H1437" s="359"/>
      <c r="I1437" s="359"/>
      <c r="J1437" s="359"/>
      <c r="K1437" s="359"/>
      <c r="L1437" s="359"/>
      <c r="M1437" s="359"/>
      <c r="N1437" s="359"/>
      <c r="O1437" s="359"/>
      <c r="P1437" s="359"/>
      <c r="Q1437" s="359"/>
      <c r="R1437" s="359"/>
      <c r="S1437" s="359"/>
      <c r="T1437" s="359"/>
      <c r="U1437" s="359"/>
      <c r="V1437" s="359"/>
      <c r="W1437" s="359"/>
      <c r="X1437" s="358"/>
      <c r="Y1437" s="358"/>
      <c r="Z1437" s="358"/>
      <c r="AA1437" s="358"/>
      <c r="AB1437" s="358"/>
      <c r="AC1437" s="358"/>
      <c r="AD1437" s="358"/>
      <c r="AE1437" s="358"/>
      <c r="AF1437" s="358"/>
      <c r="AG1437" s="358"/>
      <c r="AH1437" s="358"/>
      <c r="AI1437" s="358"/>
      <c r="AJ1437" s="358"/>
      <c r="AK1437" s="358"/>
      <c r="AR1437" s="327" t="s">
        <v>430</v>
      </c>
      <c r="AS1437" s="326" t="s">
        <v>1733</v>
      </c>
    </row>
    <row r="1438" spans="1:45" ht="15" customHeight="1">
      <c r="A1438" s="359"/>
      <c r="B1438" s="359"/>
      <c r="C1438" s="359"/>
      <c r="D1438" s="359"/>
      <c r="E1438" s="359"/>
      <c r="F1438" s="359"/>
      <c r="G1438" s="359"/>
      <c r="H1438" s="359"/>
      <c r="I1438" s="359"/>
      <c r="J1438" s="359"/>
      <c r="K1438" s="359"/>
      <c r="L1438" s="359"/>
      <c r="M1438" s="359"/>
      <c r="N1438" s="359"/>
      <c r="O1438" s="359"/>
      <c r="P1438" s="359"/>
      <c r="Q1438" s="359"/>
      <c r="R1438" s="359"/>
      <c r="S1438" s="359"/>
      <c r="T1438" s="359"/>
      <c r="U1438" s="359"/>
      <c r="V1438" s="359"/>
      <c r="W1438" s="359"/>
      <c r="X1438" s="358"/>
      <c r="Y1438" s="358"/>
      <c r="Z1438" s="358"/>
      <c r="AA1438" s="358"/>
      <c r="AB1438" s="358"/>
      <c r="AC1438" s="358"/>
      <c r="AD1438" s="358"/>
      <c r="AE1438" s="358"/>
      <c r="AF1438" s="358"/>
      <c r="AG1438" s="358"/>
      <c r="AH1438" s="358"/>
      <c r="AI1438" s="358"/>
      <c r="AJ1438" s="358"/>
      <c r="AK1438" s="358"/>
      <c r="AR1438" s="327" t="s">
        <v>431</v>
      </c>
      <c r="AS1438" s="326" t="s">
        <v>1733</v>
      </c>
    </row>
    <row r="1439" spans="1:45" ht="15" customHeight="1">
      <c r="A1439" s="359"/>
      <c r="B1439" s="359"/>
      <c r="C1439" s="359"/>
      <c r="D1439" s="359"/>
      <c r="E1439" s="359"/>
      <c r="F1439" s="359"/>
      <c r="G1439" s="359"/>
      <c r="H1439" s="359"/>
      <c r="I1439" s="359"/>
      <c r="J1439" s="359"/>
      <c r="K1439" s="359"/>
      <c r="L1439" s="359"/>
      <c r="M1439" s="359"/>
      <c r="N1439" s="359"/>
      <c r="O1439" s="359"/>
      <c r="P1439" s="359"/>
      <c r="Q1439" s="359"/>
      <c r="R1439" s="359"/>
      <c r="S1439" s="359"/>
      <c r="T1439" s="359"/>
      <c r="U1439" s="359"/>
      <c r="V1439" s="359"/>
      <c r="W1439" s="359"/>
      <c r="X1439" s="358"/>
      <c r="Y1439" s="358"/>
      <c r="Z1439" s="358"/>
      <c r="AA1439" s="358"/>
      <c r="AB1439" s="358"/>
      <c r="AC1439" s="358"/>
      <c r="AD1439" s="358"/>
      <c r="AE1439" s="358"/>
      <c r="AF1439" s="358"/>
      <c r="AG1439" s="358"/>
      <c r="AH1439" s="358"/>
      <c r="AI1439" s="358"/>
      <c r="AJ1439" s="358"/>
      <c r="AK1439" s="358"/>
      <c r="AR1439" s="327" t="s">
        <v>432</v>
      </c>
      <c r="AS1439" s="326" t="s">
        <v>1733</v>
      </c>
    </row>
    <row r="1440" spans="1:45" ht="15" customHeight="1">
      <c r="A1440" s="359"/>
      <c r="B1440" s="359"/>
      <c r="C1440" s="359"/>
      <c r="D1440" s="359"/>
      <c r="E1440" s="359"/>
      <c r="F1440" s="359"/>
      <c r="G1440" s="359"/>
      <c r="H1440" s="359"/>
      <c r="I1440" s="359"/>
      <c r="J1440" s="359"/>
      <c r="K1440" s="359"/>
      <c r="L1440" s="359"/>
      <c r="M1440" s="359"/>
      <c r="N1440" s="359"/>
      <c r="O1440" s="359"/>
      <c r="P1440" s="359"/>
      <c r="Q1440" s="359"/>
      <c r="R1440" s="359"/>
      <c r="S1440" s="359"/>
      <c r="T1440" s="359"/>
      <c r="U1440" s="359"/>
      <c r="V1440" s="359"/>
      <c r="W1440" s="359"/>
      <c r="X1440" s="358"/>
      <c r="Y1440" s="358"/>
      <c r="Z1440" s="358"/>
      <c r="AA1440" s="358"/>
      <c r="AB1440" s="358"/>
      <c r="AC1440" s="358"/>
      <c r="AD1440" s="358"/>
      <c r="AE1440" s="358"/>
      <c r="AF1440" s="358"/>
      <c r="AG1440" s="358"/>
      <c r="AH1440" s="358"/>
      <c r="AI1440" s="358"/>
      <c r="AJ1440" s="358"/>
      <c r="AK1440" s="358"/>
      <c r="AR1440" s="327" t="s">
        <v>433</v>
      </c>
      <c r="AS1440" s="326" t="s">
        <v>1733</v>
      </c>
    </row>
    <row r="1441" spans="1:45" ht="15" customHeight="1">
      <c r="A1441" s="359"/>
      <c r="B1441" s="359"/>
      <c r="C1441" s="359"/>
      <c r="D1441" s="359"/>
      <c r="E1441" s="359"/>
      <c r="F1441" s="359"/>
      <c r="G1441" s="359"/>
      <c r="H1441" s="359"/>
      <c r="I1441" s="359"/>
      <c r="J1441" s="359"/>
      <c r="K1441" s="359"/>
      <c r="L1441" s="359"/>
      <c r="M1441" s="359"/>
      <c r="N1441" s="359"/>
      <c r="O1441" s="359"/>
      <c r="P1441" s="359"/>
      <c r="Q1441" s="359"/>
      <c r="R1441" s="359"/>
      <c r="S1441" s="359"/>
      <c r="T1441" s="359"/>
      <c r="U1441" s="359"/>
      <c r="V1441" s="359"/>
      <c r="W1441" s="359"/>
      <c r="X1441" s="358"/>
      <c r="Y1441" s="358"/>
      <c r="Z1441" s="358"/>
      <c r="AA1441" s="358"/>
      <c r="AB1441" s="358"/>
      <c r="AC1441" s="358"/>
      <c r="AD1441" s="358"/>
      <c r="AE1441" s="358"/>
      <c r="AF1441" s="358"/>
      <c r="AG1441" s="358"/>
      <c r="AH1441" s="358"/>
      <c r="AI1441" s="358"/>
      <c r="AJ1441" s="358"/>
      <c r="AK1441" s="358"/>
      <c r="AR1441" s="327" t="s">
        <v>434</v>
      </c>
      <c r="AS1441" s="326" t="s">
        <v>1733</v>
      </c>
    </row>
    <row r="1442" spans="1:45" ht="15" customHeight="1">
      <c r="A1442" s="359"/>
      <c r="B1442" s="359"/>
      <c r="C1442" s="359"/>
      <c r="D1442" s="359"/>
      <c r="E1442" s="359"/>
      <c r="F1442" s="359"/>
      <c r="G1442" s="359"/>
      <c r="H1442" s="359"/>
      <c r="I1442" s="359"/>
      <c r="J1442" s="359"/>
      <c r="K1442" s="359"/>
      <c r="L1442" s="359"/>
      <c r="M1442" s="359"/>
      <c r="N1442" s="359"/>
      <c r="O1442" s="359"/>
      <c r="P1442" s="359"/>
      <c r="Q1442" s="359"/>
      <c r="R1442" s="359"/>
      <c r="S1442" s="359"/>
      <c r="T1442" s="359"/>
      <c r="U1442" s="359"/>
      <c r="V1442" s="359"/>
      <c r="W1442" s="359"/>
      <c r="X1442" s="358"/>
      <c r="Y1442" s="358"/>
      <c r="Z1442" s="358"/>
      <c r="AA1442" s="358"/>
      <c r="AB1442" s="358"/>
      <c r="AC1442" s="358"/>
      <c r="AD1442" s="358"/>
      <c r="AE1442" s="358"/>
      <c r="AF1442" s="358"/>
      <c r="AG1442" s="358"/>
      <c r="AH1442" s="358"/>
      <c r="AI1442" s="358"/>
      <c r="AJ1442" s="358"/>
      <c r="AK1442" s="358"/>
      <c r="AR1442" s="327" t="s">
        <v>435</v>
      </c>
      <c r="AS1442" s="326" t="s">
        <v>1733</v>
      </c>
    </row>
    <row r="1443" spans="1:45" ht="15" customHeight="1">
      <c r="A1443" s="359"/>
      <c r="B1443" s="359"/>
      <c r="C1443" s="359"/>
      <c r="D1443" s="359"/>
      <c r="E1443" s="359"/>
      <c r="F1443" s="359"/>
      <c r="G1443" s="359"/>
      <c r="H1443" s="359"/>
      <c r="I1443" s="359"/>
      <c r="J1443" s="359"/>
      <c r="K1443" s="359"/>
      <c r="L1443" s="359"/>
      <c r="M1443" s="359"/>
      <c r="N1443" s="359"/>
      <c r="O1443" s="359"/>
      <c r="P1443" s="359"/>
      <c r="Q1443" s="359"/>
      <c r="R1443" s="359"/>
      <c r="S1443" s="359"/>
      <c r="T1443" s="359"/>
      <c r="U1443" s="359"/>
      <c r="V1443" s="359"/>
      <c r="W1443" s="359"/>
      <c r="X1443" s="358"/>
      <c r="Y1443" s="358"/>
      <c r="Z1443" s="358"/>
      <c r="AA1443" s="358"/>
      <c r="AB1443" s="358"/>
      <c r="AC1443" s="358"/>
      <c r="AD1443" s="358"/>
      <c r="AE1443" s="358"/>
      <c r="AF1443" s="358"/>
      <c r="AG1443" s="358"/>
      <c r="AH1443" s="358"/>
      <c r="AI1443" s="358"/>
      <c r="AJ1443" s="358"/>
      <c r="AK1443" s="358"/>
      <c r="AR1443" s="327" t="s">
        <v>436</v>
      </c>
      <c r="AS1443" s="326" t="s">
        <v>1739</v>
      </c>
    </row>
    <row r="1444" spans="1:45" ht="15" customHeight="1">
      <c r="A1444" s="359"/>
      <c r="B1444" s="359"/>
      <c r="C1444" s="359"/>
      <c r="D1444" s="359"/>
      <c r="E1444" s="359"/>
      <c r="F1444" s="359"/>
      <c r="G1444" s="359"/>
      <c r="H1444" s="359"/>
      <c r="I1444" s="359"/>
      <c r="J1444" s="359"/>
      <c r="K1444" s="359"/>
      <c r="L1444" s="359"/>
      <c r="M1444" s="359"/>
      <c r="N1444" s="359"/>
      <c r="O1444" s="359"/>
      <c r="P1444" s="359"/>
      <c r="Q1444" s="359"/>
      <c r="R1444" s="359"/>
      <c r="S1444" s="359"/>
      <c r="T1444" s="359"/>
      <c r="U1444" s="359"/>
      <c r="V1444" s="359"/>
      <c r="W1444" s="359"/>
      <c r="X1444" s="358"/>
      <c r="Y1444" s="358"/>
      <c r="Z1444" s="358"/>
      <c r="AA1444" s="358"/>
      <c r="AB1444" s="358"/>
      <c r="AC1444" s="358"/>
      <c r="AD1444" s="358"/>
      <c r="AE1444" s="358"/>
      <c r="AF1444" s="358"/>
      <c r="AG1444" s="358"/>
      <c r="AH1444" s="358"/>
      <c r="AI1444" s="358"/>
      <c r="AJ1444" s="358"/>
      <c r="AK1444" s="358"/>
      <c r="AR1444" s="327" t="s">
        <v>437</v>
      </c>
      <c r="AS1444" s="326" t="s">
        <v>1739</v>
      </c>
    </row>
    <row r="1445" spans="1:45" ht="15" customHeight="1">
      <c r="A1445" s="359"/>
      <c r="B1445" s="359"/>
      <c r="C1445" s="359"/>
      <c r="D1445" s="359"/>
      <c r="E1445" s="359"/>
      <c r="F1445" s="359"/>
      <c r="G1445" s="359"/>
      <c r="H1445" s="359"/>
      <c r="I1445" s="359"/>
      <c r="J1445" s="359"/>
      <c r="K1445" s="359"/>
      <c r="L1445" s="359"/>
      <c r="M1445" s="359"/>
      <c r="N1445" s="359"/>
      <c r="O1445" s="359"/>
      <c r="P1445" s="359"/>
      <c r="Q1445" s="359"/>
      <c r="R1445" s="359"/>
      <c r="S1445" s="359"/>
      <c r="T1445" s="359"/>
      <c r="U1445" s="359"/>
      <c r="V1445" s="359"/>
      <c r="W1445" s="359"/>
      <c r="X1445" s="358"/>
      <c r="Y1445" s="358"/>
      <c r="Z1445" s="358"/>
      <c r="AA1445" s="358"/>
      <c r="AB1445" s="358"/>
      <c r="AC1445" s="358"/>
      <c r="AD1445" s="358"/>
      <c r="AE1445" s="358"/>
      <c r="AF1445" s="358"/>
      <c r="AG1445" s="358"/>
      <c r="AH1445" s="358"/>
      <c r="AI1445" s="358"/>
      <c r="AJ1445" s="358"/>
      <c r="AK1445" s="358"/>
      <c r="AR1445" s="327" t="s">
        <v>438</v>
      </c>
      <c r="AS1445" s="326" t="s">
        <v>1739</v>
      </c>
    </row>
    <row r="1446" spans="1:45" ht="15" customHeight="1">
      <c r="A1446" s="359"/>
      <c r="B1446" s="359"/>
      <c r="C1446" s="359"/>
      <c r="D1446" s="359"/>
      <c r="E1446" s="359"/>
      <c r="F1446" s="359"/>
      <c r="G1446" s="359"/>
      <c r="H1446" s="359"/>
      <c r="I1446" s="359"/>
      <c r="J1446" s="359"/>
      <c r="K1446" s="359"/>
      <c r="L1446" s="359"/>
      <c r="M1446" s="359"/>
      <c r="N1446" s="359"/>
      <c r="O1446" s="359"/>
      <c r="P1446" s="359"/>
      <c r="Q1446" s="359"/>
      <c r="R1446" s="359"/>
      <c r="S1446" s="359"/>
      <c r="T1446" s="359"/>
      <c r="U1446" s="359"/>
      <c r="V1446" s="359"/>
      <c r="W1446" s="359"/>
      <c r="X1446" s="358"/>
      <c r="Y1446" s="358"/>
      <c r="Z1446" s="358"/>
      <c r="AA1446" s="358"/>
      <c r="AB1446" s="358"/>
      <c r="AC1446" s="358"/>
      <c r="AD1446" s="358"/>
      <c r="AE1446" s="358"/>
      <c r="AF1446" s="358"/>
      <c r="AG1446" s="358"/>
      <c r="AH1446" s="358"/>
      <c r="AI1446" s="358"/>
      <c r="AJ1446" s="358"/>
      <c r="AK1446" s="358"/>
      <c r="AR1446" s="327" t="s">
        <v>439</v>
      </c>
      <c r="AS1446" s="326" t="s">
        <v>1733</v>
      </c>
    </row>
    <row r="1447" spans="1:45" ht="15" customHeight="1">
      <c r="A1447" s="359"/>
      <c r="B1447" s="359"/>
      <c r="C1447" s="359"/>
      <c r="D1447" s="359"/>
      <c r="E1447" s="359"/>
      <c r="F1447" s="359"/>
      <c r="G1447" s="359"/>
      <c r="H1447" s="359"/>
      <c r="I1447" s="359"/>
      <c r="J1447" s="359"/>
      <c r="K1447" s="359"/>
      <c r="L1447" s="359"/>
      <c r="M1447" s="359"/>
      <c r="N1447" s="359"/>
      <c r="O1447" s="359"/>
      <c r="P1447" s="359"/>
      <c r="Q1447" s="359"/>
      <c r="R1447" s="359"/>
      <c r="S1447" s="359"/>
      <c r="T1447" s="359"/>
      <c r="U1447" s="359"/>
      <c r="V1447" s="359"/>
      <c r="W1447" s="359"/>
      <c r="X1447" s="358"/>
      <c r="Y1447" s="358"/>
      <c r="Z1447" s="358"/>
      <c r="AA1447" s="358"/>
      <c r="AB1447" s="358"/>
      <c r="AC1447" s="358"/>
      <c r="AD1447" s="358"/>
      <c r="AE1447" s="358"/>
      <c r="AF1447" s="358"/>
      <c r="AG1447" s="358"/>
      <c r="AH1447" s="358"/>
      <c r="AI1447" s="358"/>
      <c r="AJ1447" s="358"/>
      <c r="AK1447" s="358"/>
      <c r="AR1447" s="327" t="s">
        <v>440</v>
      </c>
      <c r="AS1447" s="326" t="s">
        <v>1733</v>
      </c>
    </row>
    <row r="1448" spans="1:45" ht="15" customHeight="1">
      <c r="A1448" s="359"/>
      <c r="B1448" s="359"/>
      <c r="C1448" s="359"/>
      <c r="D1448" s="359"/>
      <c r="E1448" s="359"/>
      <c r="F1448" s="359"/>
      <c r="G1448" s="359"/>
      <c r="H1448" s="359"/>
      <c r="I1448" s="359"/>
      <c r="J1448" s="359"/>
      <c r="K1448" s="359"/>
      <c r="L1448" s="359"/>
      <c r="M1448" s="359"/>
      <c r="N1448" s="359"/>
      <c r="O1448" s="359"/>
      <c r="P1448" s="359"/>
      <c r="Q1448" s="359"/>
      <c r="R1448" s="359"/>
      <c r="S1448" s="359"/>
      <c r="T1448" s="359"/>
      <c r="U1448" s="359"/>
      <c r="V1448" s="359"/>
      <c r="W1448" s="359"/>
      <c r="X1448" s="358"/>
      <c r="Y1448" s="358"/>
      <c r="Z1448" s="358"/>
      <c r="AA1448" s="358"/>
      <c r="AB1448" s="358"/>
      <c r="AC1448" s="358"/>
      <c r="AD1448" s="358"/>
      <c r="AE1448" s="358"/>
      <c r="AF1448" s="358"/>
      <c r="AG1448" s="358"/>
      <c r="AH1448" s="358"/>
      <c r="AI1448" s="358"/>
      <c r="AJ1448" s="358"/>
      <c r="AK1448" s="358"/>
      <c r="AR1448" s="327" t="s">
        <v>441</v>
      </c>
      <c r="AS1448" s="326" t="s">
        <v>1733</v>
      </c>
    </row>
    <row r="1449" spans="1:45" ht="15" customHeight="1">
      <c r="A1449" s="359"/>
      <c r="B1449" s="359"/>
      <c r="C1449" s="359"/>
      <c r="D1449" s="359"/>
      <c r="E1449" s="359"/>
      <c r="F1449" s="359"/>
      <c r="G1449" s="359"/>
      <c r="H1449" s="359"/>
      <c r="I1449" s="359"/>
      <c r="J1449" s="359"/>
      <c r="K1449" s="359"/>
      <c r="L1449" s="359"/>
      <c r="M1449" s="359"/>
      <c r="N1449" s="359"/>
      <c r="O1449" s="359"/>
      <c r="P1449" s="359"/>
      <c r="Q1449" s="359"/>
      <c r="R1449" s="359"/>
      <c r="S1449" s="359"/>
      <c r="T1449" s="359"/>
      <c r="U1449" s="359"/>
      <c r="V1449" s="359"/>
      <c r="W1449" s="359"/>
      <c r="X1449" s="358"/>
      <c r="Y1449" s="358"/>
      <c r="Z1449" s="358"/>
      <c r="AA1449" s="358"/>
      <c r="AB1449" s="358"/>
      <c r="AC1449" s="358"/>
      <c r="AD1449" s="358"/>
      <c r="AE1449" s="358"/>
      <c r="AF1449" s="358"/>
      <c r="AG1449" s="358"/>
      <c r="AH1449" s="358"/>
      <c r="AI1449" s="358"/>
      <c r="AJ1449" s="358"/>
      <c r="AK1449" s="358"/>
      <c r="AR1449" s="327" t="s">
        <v>442</v>
      </c>
      <c r="AS1449" s="326" t="s">
        <v>1733</v>
      </c>
    </row>
    <row r="1450" spans="1:45" ht="15" customHeight="1">
      <c r="A1450" s="359"/>
      <c r="B1450" s="359"/>
      <c r="C1450" s="359"/>
      <c r="D1450" s="359"/>
      <c r="E1450" s="359"/>
      <c r="F1450" s="359"/>
      <c r="G1450" s="359"/>
      <c r="H1450" s="359"/>
      <c r="I1450" s="359"/>
      <c r="J1450" s="359"/>
      <c r="K1450" s="359"/>
      <c r="L1450" s="359"/>
      <c r="M1450" s="359"/>
      <c r="N1450" s="359"/>
      <c r="O1450" s="359"/>
      <c r="P1450" s="359"/>
      <c r="Q1450" s="359"/>
      <c r="R1450" s="359"/>
      <c r="S1450" s="359"/>
      <c r="T1450" s="359"/>
      <c r="U1450" s="359"/>
      <c r="V1450" s="359"/>
      <c r="W1450" s="359"/>
      <c r="X1450" s="358"/>
      <c r="Y1450" s="358"/>
      <c r="Z1450" s="358"/>
      <c r="AA1450" s="358"/>
      <c r="AB1450" s="358"/>
      <c r="AC1450" s="358"/>
      <c r="AD1450" s="358"/>
      <c r="AE1450" s="358"/>
      <c r="AF1450" s="358"/>
      <c r="AG1450" s="358"/>
      <c r="AH1450" s="358"/>
      <c r="AI1450" s="358"/>
      <c r="AJ1450" s="358"/>
      <c r="AK1450" s="358"/>
      <c r="AR1450" s="327" t="s">
        <v>443</v>
      </c>
      <c r="AS1450" s="326" t="s">
        <v>1733</v>
      </c>
    </row>
    <row r="1451" spans="1:45" ht="15" customHeight="1">
      <c r="A1451" s="359"/>
      <c r="B1451" s="359"/>
      <c r="C1451" s="359"/>
      <c r="D1451" s="359"/>
      <c r="E1451" s="359"/>
      <c r="F1451" s="359"/>
      <c r="G1451" s="359"/>
      <c r="H1451" s="359"/>
      <c r="I1451" s="359"/>
      <c r="J1451" s="359"/>
      <c r="K1451" s="359"/>
      <c r="L1451" s="359"/>
      <c r="M1451" s="359"/>
      <c r="N1451" s="359"/>
      <c r="O1451" s="359"/>
      <c r="P1451" s="359"/>
      <c r="Q1451" s="359"/>
      <c r="R1451" s="359"/>
      <c r="S1451" s="359"/>
      <c r="T1451" s="359"/>
      <c r="U1451" s="359"/>
      <c r="V1451" s="359"/>
      <c r="W1451" s="359"/>
      <c r="X1451" s="358"/>
      <c r="Y1451" s="358"/>
      <c r="Z1451" s="358"/>
      <c r="AA1451" s="358"/>
      <c r="AB1451" s="358"/>
      <c r="AC1451" s="358"/>
      <c r="AD1451" s="358"/>
      <c r="AE1451" s="358"/>
      <c r="AF1451" s="358"/>
      <c r="AG1451" s="358"/>
      <c r="AH1451" s="358"/>
      <c r="AI1451" s="358"/>
      <c r="AJ1451" s="358"/>
      <c r="AK1451" s="358"/>
      <c r="AR1451" s="327" t="s">
        <v>444</v>
      </c>
      <c r="AS1451" s="326" t="s">
        <v>1733</v>
      </c>
    </row>
    <row r="1452" spans="1:45" ht="15" customHeight="1">
      <c r="A1452" s="359"/>
      <c r="B1452" s="359"/>
      <c r="C1452" s="359"/>
      <c r="D1452" s="359"/>
      <c r="E1452" s="359"/>
      <c r="F1452" s="359"/>
      <c r="G1452" s="359"/>
      <c r="H1452" s="359"/>
      <c r="I1452" s="359"/>
      <c r="J1452" s="359"/>
      <c r="K1452" s="359"/>
      <c r="L1452" s="359"/>
      <c r="M1452" s="359"/>
      <c r="N1452" s="359"/>
      <c r="O1452" s="359"/>
      <c r="P1452" s="359"/>
      <c r="Q1452" s="359"/>
      <c r="R1452" s="359"/>
      <c r="S1452" s="359"/>
      <c r="T1452" s="359"/>
      <c r="U1452" s="359"/>
      <c r="V1452" s="359"/>
      <c r="W1452" s="359"/>
      <c r="X1452" s="358"/>
      <c r="Y1452" s="358"/>
      <c r="Z1452" s="358"/>
      <c r="AA1452" s="358"/>
      <c r="AB1452" s="358"/>
      <c r="AC1452" s="358"/>
      <c r="AD1452" s="358"/>
      <c r="AE1452" s="358"/>
      <c r="AF1452" s="358"/>
      <c r="AG1452" s="358"/>
      <c r="AH1452" s="358"/>
      <c r="AI1452" s="358"/>
      <c r="AJ1452" s="358"/>
      <c r="AK1452" s="358"/>
      <c r="AR1452" s="327" t="s">
        <v>445</v>
      </c>
      <c r="AS1452" s="326" t="s">
        <v>1733</v>
      </c>
    </row>
    <row r="1453" spans="1:45" ht="15" customHeight="1">
      <c r="A1453" s="359"/>
      <c r="B1453" s="359"/>
      <c r="C1453" s="359"/>
      <c r="D1453" s="359"/>
      <c r="E1453" s="359"/>
      <c r="F1453" s="359"/>
      <c r="G1453" s="359"/>
      <c r="H1453" s="359"/>
      <c r="I1453" s="359"/>
      <c r="J1453" s="359"/>
      <c r="K1453" s="359"/>
      <c r="L1453" s="359"/>
      <c r="M1453" s="359"/>
      <c r="N1453" s="359"/>
      <c r="O1453" s="359"/>
      <c r="P1453" s="359"/>
      <c r="Q1453" s="359"/>
      <c r="R1453" s="359"/>
      <c r="S1453" s="359"/>
      <c r="T1453" s="359"/>
      <c r="U1453" s="359"/>
      <c r="V1453" s="359"/>
      <c r="W1453" s="359"/>
      <c r="X1453" s="358"/>
      <c r="Y1453" s="358"/>
      <c r="Z1453" s="358"/>
      <c r="AA1453" s="358"/>
      <c r="AB1453" s="358"/>
      <c r="AC1453" s="358"/>
      <c r="AD1453" s="358"/>
      <c r="AE1453" s="358"/>
      <c r="AF1453" s="358"/>
      <c r="AG1453" s="358"/>
      <c r="AH1453" s="358"/>
      <c r="AI1453" s="358"/>
      <c r="AJ1453" s="358"/>
      <c r="AK1453" s="358"/>
      <c r="AR1453" s="327" t="s">
        <v>446</v>
      </c>
      <c r="AS1453" s="326" t="s">
        <v>1733</v>
      </c>
    </row>
    <row r="1454" spans="1:45" ht="15" customHeight="1">
      <c r="A1454" s="359"/>
      <c r="B1454" s="359"/>
      <c r="C1454" s="359"/>
      <c r="D1454" s="359"/>
      <c r="E1454" s="359"/>
      <c r="F1454" s="359"/>
      <c r="G1454" s="359"/>
      <c r="H1454" s="359"/>
      <c r="I1454" s="359"/>
      <c r="J1454" s="359"/>
      <c r="K1454" s="359"/>
      <c r="L1454" s="359"/>
      <c r="M1454" s="359"/>
      <c r="N1454" s="359"/>
      <c r="O1454" s="359"/>
      <c r="P1454" s="359"/>
      <c r="Q1454" s="359"/>
      <c r="R1454" s="359"/>
      <c r="S1454" s="359"/>
      <c r="T1454" s="359"/>
      <c r="U1454" s="359"/>
      <c r="V1454" s="359"/>
      <c r="W1454" s="359"/>
      <c r="X1454" s="358"/>
      <c r="Y1454" s="358"/>
      <c r="Z1454" s="358"/>
      <c r="AA1454" s="358"/>
      <c r="AB1454" s="358"/>
      <c r="AC1454" s="358"/>
      <c r="AD1454" s="358"/>
      <c r="AE1454" s="358"/>
      <c r="AF1454" s="358"/>
      <c r="AG1454" s="358"/>
      <c r="AH1454" s="358"/>
      <c r="AI1454" s="358"/>
      <c r="AJ1454" s="358"/>
      <c r="AK1454" s="358"/>
      <c r="AR1454" s="327" t="s">
        <v>447</v>
      </c>
      <c r="AS1454" s="326" t="s">
        <v>1733</v>
      </c>
    </row>
    <row r="1455" spans="1:45" ht="15" customHeight="1">
      <c r="A1455" s="359"/>
      <c r="B1455" s="359"/>
      <c r="C1455" s="359"/>
      <c r="D1455" s="359"/>
      <c r="E1455" s="359"/>
      <c r="F1455" s="359"/>
      <c r="G1455" s="359"/>
      <c r="H1455" s="359"/>
      <c r="I1455" s="359"/>
      <c r="J1455" s="359"/>
      <c r="K1455" s="359"/>
      <c r="L1455" s="359"/>
      <c r="M1455" s="359"/>
      <c r="N1455" s="359"/>
      <c r="O1455" s="359"/>
      <c r="P1455" s="359"/>
      <c r="Q1455" s="359"/>
      <c r="R1455" s="359"/>
      <c r="S1455" s="359"/>
      <c r="T1455" s="359"/>
      <c r="U1455" s="359"/>
      <c r="V1455" s="359"/>
      <c r="W1455" s="359"/>
      <c r="X1455" s="358"/>
      <c r="Y1455" s="358"/>
      <c r="Z1455" s="358"/>
      <c r="AA1455" s="358"/>
      <c r="AB1455" s="358"/>
      <c r="AC1455" s="358"/>
      <c r="AD1455" s="358"/>
      <c r="AE1455" s="358"/>
      <c r="AF1455" s="358"/>
      <c r="AG1455" s="358"/>
      <c r="AH1455" s="358"/>
      <c r="AI1455" s="358"/>
      <c r="AJ1455" s="358"/>
      <c r="AK1455" s="358"/>
      <c r="AR1455" s="327" t="s">
        <v>448</v>
      </c>
      <c r="AS1455" s="326" t="s">
        <v>1733</v>
      </c>
    </row>
    <row r="1456" spans="1:45" ht="15" customHeight="1">
      <c r="A1456" s="359"/>
      <c r="B1456" s="359"/>
      <c r="C1456" s="359"/>
      <c r="D1456" s="359"/>
      <c r="E1456" s="359"/>
      <c r="F1456" s="359"/>
      <c r="G1456" s="359"/>
      <c r="H1456" s="359"/>
      <c r="I1456" s="359"/>
      <c r="J1456" s="359"/>
      <c r="K1456" s="359"/>
      <c r="L1456" s="359"/>
      <c r="M1456" s="359"/>
      <c r="N1456" s="359"/>
      <c r="O1456" s="359"/>
      <c r="P1456" s="359"/>
      <c r="Q1456" s="359"/>
      <c r="R1456" s="359"/>
      <c r="S1456" s="359"/>
      <c r="T1456" s="359"/>
      <c r="U1456" s="359"/>
      <c r="V1456" s="359"/>
      <c r="W1456" s="359"/>
      <c r="X1456" s="358"/>
      <c r="Y1456" s="358"/>
      <c r="Z1456" s="358"/>
      <c r="AA1456" s="358"/>
      <c r="AB1456" s="358"/>
      <c r="AC1456" s="358"/>
      <c r="AD1456" s="358"/>
      <c r="AE1456" s="358"/>
      <c r="AF1456" s="358"/>
      <c r="AG1456" s="358"/>
      <c r="AH1456" s="358"/>
      <c r="AI1456" s="358"/>
      <c r="AJ1456" s="358"/>
      <c r="AK1456" s="358"/>
      <c r="AR1456" s="327" t="s">
        <v>449</v>
      </c>
      <c r="AS1456" s="326" t="s">
        <v>1733</v>
      </c>
    </row>
    <row r="1457" spans="1:45" ht="15" customHeight="1">
      <c r="A1457" s="359"/>
      <c r="B1457" s="359"/>
      <c r="C1457" s="359"/>
      <c r="D1457" s="359"/>
      <c r="E1457" s="359"/>
      <c r="F1457" s="359"/>
      <c r="G1457" s="359"/>
      <c r="H1457" s="359"/>
      <c r="I1457" s="359"/>
      <c r="J1457" s="359"/>
      <c r="K1457" s="359"/>
      <c r="L1457" s="359"/>
      <c r="M1457" s="359"/>
      <c r="N1457" s="359"/>
      <c r="O1457" s="359"/>
      <c r="P1457" s="359"/>
      <c r="Q1457" s="359"/>
      <c r="R1457" s="359"/>
      <c r="S1457" s="359"/>
      <c r="T1457" s="359"/>
      <c r="U1457" s="359"/>
      <c r="V1457" s="359"/>
      <c r="W1457" s="359"/>
      <c r="X1457" s="358"/>
      <c r="Y1457" s="358"/>
      <c r="Z1457" s="358"/>
      <c r="AA1457" s="358"/>
      <c r="AB1457" s="358"/>
      <c r="AC1457" s="358"/>
      <c r="AD1457" s="358"/>
      <c r="AE1457" s="358"/>
      <c r="AF1457" s="358"/>
      <c r="AG1457" s="358"/>
      <c r="AH1457" s="358"/>
      <c r="AI1457" s="358"/>
      <c r="AJ1457" s="358"/>
      <c r="AK1457" s="358"/>
      <c r="AR1457" s="327" t="s">
        <v>450</v>
      </c>
      <c r="AS1457" s="326" t="s">
        <v>1733</v>
      </c>
    </row>
    <row r="1458" spans="1:45" ht="15" customHeight="1">
      <c r="A1458" s="359"/>
      <c r="B1458" s="359"/>
      <c r="C1458" s="359"/>
      <c r="D1458" s="359"/>
      <c r="E1458" s="359"/>
      <c r="F1458" s="359"/>
      <c r="G1458" s="359"/>
      <c r="H1458" s="359"/>
      <c r="I1458" s="359"/>
      <c r="J1458" s="359"/>
      <c r="K1458" s="359"/>
      <c r="L1458" s="359"/>
      <c r="M1458" s="359"/>
      <c r="N1458" s="359"/>
      <c r="O1458" s="359"/>
      <c r="P1458" s="359"/>
      <c r="Q1458" s="359"/>
      <c r="R1458" s="359"/>
      <c r="S1458" s="359"/>
      <c r="T1458" s="359"/>
      <c r="U1458" s="359"/>
      <c r="V1458" s="359"/>
      <c r="W1458" s="359"/>
      <c r="X1458" s="358"/>
      <c r="Y1458" s="358"/>
      <c r="Z1458" s="358"/>
      <c r="AA1458" s="358"/>
      <c r="AB1458" s="358"/>
      <c r="AC1458" s="358"/>
      <c r="AD1458" s="358"/>
      <c r="AE1458" s="358"/>
      <c r="AF1458" s="358"/>
      <c r="AG1458" s="358"/>
      <c r="AH1458" s="358"/>
      <c r="AI1458" s="358"/>
      <c r="AJ1458" s="358"/>
      <c r="AK1458" s="358"/>
      <c r="AR1458" s="327" t="s">
        <v>451</v>
      </c>
      <c r="AS1458" s="326" t="s">
        <v>1733</v>
      </c>
    </row>
    <row r="1459" spans="1:45" ht="15" customHeight="1">
      <c r="A1459" s="359"/>
      <c r="B1459" s="359"/>
      <c r="C1459" s="359"/>
      <c r="D1459" s="359"/>
      <c r="E1459" s="359"/>
      <c r="F1459" s="359"/>
      <c r="G1459" s="359"/>
      <c r="H1459" s="359"/>
      <c r="I1459" s="359"/>
      <c r="J1459" s="359"/>
      <c r="K1459" s="359"/>
      <c r="L1459" s="359"/>
      <c r="M1459" s="359"/>
      <c r="N1459" s="359"/>
      <c r="O1459" s="359"/>
      <c r="P1459" s="359"/>
      <c r="Q1459" s="359"/>
      <c r="R1459" s="359"/>
      <c r="S1459" s="359"/>
      <c r="T1459" s="359"/>
      <c r="U1459" s="359"/>
      <c r="V1459" s="359"/>
      <c r="W1459" s="359"/>
      <c r="X1459" s="358"/>
      <c r="Y1459" s="358"/>
      <c r="Z1459" s="358"/>
      <c r="AA1459" s="358"/>
      <c r="AB1459" s="358"/>
      <c r="AC1459" s="358"/>
      <c r="AD1459" s="358"/>
      <c r="AE1459" s="358"/>
      <c r="AF1459" s="358"/>
      <c r="AG1459" s="358"/>
      <c r="AH1459" s="358"/>
      <c r="AI1459" s="358"/>
      <c r="AJ1459" s="358"/>
      <c r="AK1459" s="358"/>
      <c r="AR1459" s="327" t="s">
        <v>452</v>
      </c>
      <c r="AS1459" s="326" t="s">
        <v>1733</v>
      </c>
    </row>
    <row r="1460" spans="1:45" ht="15" customHeight="1">
      <c r="A1460" s="359"/>
      <c r="B1460" s="359"/>
      <c r="C1460" s="359"/>
      <c r="D1460" s="359"/>
      <c r="E1460" s="359"/>
      <c r="F1460" s="359"/>
      <c r="G1460" s="359"/>
      <c r="H1460" s="359"/>
      <c r="I1460" s="359"/>
      <c r="J1460" s="359"/>
      <c r="K1460" s="359"/>
      <c r="L1460" s="359"/>
      <c r="M1460" s="359"/>
      <c r="N1460" s="359"/>
      <c r="O1460" s="359"/>
      <c r="P1460" s="359"/>
      <c r="Q1460" s="359"/>
      <c r="R1460" s="359"/>
      <c r="S1460" s="359"/>
      <c r="T1460" s="359"/>
      <c r="U1460" s="359"/>
      <c r="V1460" s="359"/>
      <c r="W1460" s="359"/>
      <c r="X1460" s="358"/>
      <c r="Y1460" s="358"/>
      <c r="Z1460" s="358"/>
      <c r="AA1460" s="358"/>
      <c r="AB1460" s="358"/>
      <c r="AC1460" s="358"/>
      <c r="AD1460" s="358"/>
      <c r="AE1460" s="358"/>
      <c r="AF1460" s="358"/>
      <c r="AG1460" s="358"/>
      <c r="AH1460" s="358"/>
      <c r="AI1460" s="358"/>
      <c r="AJ1460" s="358"/>
      <c r="AK1460" s="358"/>
      <c r="AR1460" s="327" t="s">
        <v>453</v>
      </c>
      <c r="AS1460" s="326" t="s">
        <v>1733</v>
      </c>
    </row>
    <row r="1461" spans="1:45" ht="15" customHeight="1">
      <c r="A1461" s="359"/>
      <c r="B1461" s="359"/>
      <c r="C1461" s="359"/>
      <c r="D1461" s="359"/>
      <c r="E1461" s="359"/>
      <c r="F1461" s="359"/>
      <c r="G1461" s="359"/>
      <c r="H1461" s="359"/>
      <c r="I1461" s="359"/>
      <c r="J1461" s="359"/>
      <c r="K1461" s="359"/>
      <c r="L1461" s="359"/>
      <c r="M1461" s="359"/>
      <c r="N1461" s="359"/>
      <c r="O1461" s="359"/>
      <c r="P1461" s="359"/>
      <c r="Q1461" s="359"/>
      <c r="R1461" s="359"/>
      <c r="S1461" s="359"/>
      <c r="T1461" s="359"/>
      <c r="U1461" s="359"/>
      <c r="V1461" s="359"/>
      <c r="W1461" s="359"/>
      <c r="X1461" s="358"/>
      <c r="Y1461" s="358"/>
      <c r="Z1461" s="358"/>
      <c r="AA1461" s="358"/>
      <c r="AB1461" s="358"/>
      <c r="AC1461" s="358"/>
      <c r="AD1461" s="358"/>
      <c r="AE1461" s="358"/>
      <c r="AF1461" s="358"/>
      <c r="AG1461" s="358"/>
      <c r="AH1461" s="358"/>
      <c r="AI1461" s="358"/>
      <c r="AJ1461" s="358"/>
      <c r="AK1461" s="358"/>
      <c r="AR1461" s="327" t="s">
        <v>454</v>
      </c>
      <c r="AS1461" s="326" t="s">
        <v>1733</v>
      </c>
    </row>
    <row r="1462" spans="1:45" ht="15" customHeight="1">
      <c r="A1462" s="359"/>
      <c r="B1462" s="359"/>
      <c r="C1462" s="359"/>
      <c r="D1462" s="359"/>
      <c r="E1462" s="359"/>
      <c r="F1462" s="359"/>
      <c r="G1462" s="359"/>
      <c r="H1462" s="359"/>
      <c r="I1462" s="359"/>
      <c r="J1462" s="359"/>
      <c r="K1462" s="359"/>
      <c r="L1462" s="359"/>
      <c r="M1462" s="359"/>
      <c r="N1462" s="359"/>
      <c r="O1462" s="359"/>
      <c r="P1462" s="359"/>
      <c r="Q1462" s="359"/>
      <c r="R1462" s="359"/>
      <c r="S1462" s="359"/>
      <c r="T1462" s="359"/>
      <c r="U1462" s="359"/>
      <c r="V1462" s="359"/>
      <c r="W1462" s="359"/>
      <c r="X1462" s="358"/>
      <c r="Y1462" s="358"/>
      <c r="Z1462" s="358"/>
      <c r="AA1462" s="358"/>
      <c r="AB1462" s="358"/>
      <c r="AC1462" s="358"/>
      <c r="AD1462" s="358"/>
      <c r="AE1462" s="358"/>
      <c r="AF1462" s="358"/>
      <c r="AG1462" s="358"/>
      <c r="AH1462" s="358"/>
      <c r="AI1462" s="358"/>
      <c r="AJ1462" s="358"/>
      <c r="AK1462" s="358"/>
      <c r="AR1462" s="327" t="s">
        <v>455</v>
      </c>
      <c r="AS1462" s="326" t="s">
        <v>1739</v>
      </c>
    </row>
    <row r="1463" spans="1:45" ht="15" customHeight="1">
      <c r="A1463" s="359"/>
      <c r="B1463" s="359"/>
      <c r="C1463" s="359"/>
      <c r="D1463" s="359"/>
      <c r="E1463" s="359"/>
      <c r="F1463" s="359"/>
      <c r="G1463" s="359"/>
      <c r="H1463" s="359"/>
      <c r="I1463" s="359"/>
      <c r="J1463" s="359"/>
      <c r="K1463" s="359"/>
      <c r="L1463" s="359"/>
      <c r="M1463" s="359"/>
      <c r="N1463" s="359"/>
      <c r="O1463" s="359"/>
      <c r="P1463" s="359"/>
      <c r="Q1463" s="359"/>
      <c r="R1463" s="359"/>
      <c r="S1463" s="359"/>
      <c r="T1463" s="359"/>
      <c r="U1463" s="359"/>
      <c r="V1463" s="359"/>
      <c r="W1463" s="359"/>
      <c r="X1463" s="358"/>
      <c r="Y1463" s="358"/>
      <c r="Z1463" s="358"/>
      <c r="AA1463" s="358"/>
      <c r="AB1463" s="358"/>
      <c r="AC1463" s="358"/>
      <c r="AD1463" s="358"/>
      <c r="AE1463" s="358"/>
      <c r="AF1463" s="358"/>
      <c r="AG1463" s="358"/>
      <c r="AH1463" s="358"/>
      <c r="AI1463" s="358"/>
      <c r="AJ1463" s="358"/>
      <c r="AK1463" s="358"/>
      <c r="AR1463" s="327" t="s">
        <v>456</v>
      </c>
      <c r="AS1463" s="326" t="s">
        <v>1739</v>
      </c>
    </row>
    <row r="1464" spans="1:45" ht="15" customHeight="1">
      <c r="A1464" s="359"/>
      <c r="B1464" s="359"/>
      <c r="C1464" s="359"/>
      <c r="D1464" s="359"/>
      <c r="E1464" s="359"/>
      <c r="F1464" s="359"/>
      <c r="G1464" s="359"/>
      <c r="H1464" s="359"/>
      <c r="I1464" s="359"/>
      <c r="J1464" s="359"/>
      <c r="K1464" s="359"/>
      <c r="L1464" s="359"/>
      <c r="M1464" s="359"/>
      <c r="N1464" s="359"/>
      <c r="O1464" s="359"/>
      <c r="P1464" s="359"/>
      <c r="Q1464" s="359"/>
      <c r="R1464" s="359"/>
      <c r="S1464" s="359"/>
      <c r="T1464" s="359"/>
      <c r="U1464" s="359"/>
      <c r="V1464" s="359"/>
      <c r="W1464" s="359"/>
      <c r="X1464" s="358"/>
      <c r="Y1464" s="358"/>
      <c r="Z1464" s="358"/>
      <c r="AA1464" s="358"/>
      <c r="AB1464" s="358"/>
      <c r="AC1464" s="358"/>
      <c r="AD1464" s="358"/>
      <c r="AE1464" s="358"/>
      <c r="AF1464" s="358"/>
      <c r="AG1464" s="358"/>
      <c r="AH1464" s="358"/>
      <c r="AI1464" s="358"/>
      <c r="AJ1464" s="358"/>
      <c r="AK1464" s="358"/>
      <c r="AR1464" s="327" t="s">
        <v>457</v>
      </c>
      <c r="AS1464" s="326" t="s">
        <v>1739</v>
      </c>
    </row>
    <row r="1465" spans="1:45" ht="15" customHeight="1">
      <c r="A1465" s="359"/>
      <c r="B1465" s="359"/>
      <c r="C1465" s="359"/>
      <c r="D1465" s="359"/>
      <c r="E1465" s="359"/>
      <c r="F1465" s="359"/>
      <c r="G1465" s="359"/>
      <c r="H1465" s="359"/>
      <c r="I1465" s="359"/>
      <c r="J1465" s="359"/>
      <c r="K1465" s="359"/>
      <c r="L1465" s="359"/>
      <c r="M1465" s="359"/>
      <c r="N1465" s="359"/>
      <c r="O1465" s="359"/>
      <c r="P1465" s="359"/>
      <c r="Q1465" s="359"/>
      <c r="R1465" s="359"/>
      <c r="S1465" s="359"/>
      <c r="T1465" s="359"/>
      <c r="U1465" s="359"/>
      <c r="V1465" s="359"/>
      <c r="W1465" s="359"/>
      <c r="X1465" s="358"/>
      <c r="Y1465" s="358"/>
      <c r="Z1465" s="358"/>
      <c r="AA1465" s="358"/>
      <c r="AB1465" s="358"/>
      <c r="AC1465" s="358"/>
      <c r="AD1465" s="358"/>
      <c r="AE1465" s="358"/>
      <c r="AF1465" s="358"/>
      <c r="AG1465" s="358"/>
      <c r="AH1465" s="358"/>
      <c r="AI1465" s="358"/>
      <c r="AJ1465" s="358"/>
      <c r="AK1465" s="358"/>
      <c r="AR1465" s="327" t="s">
        <v>458</v>
      </c>
      <c r="AS1465" s="326" t="s">
        <v>1733</v>
      </c>
    </row>
    <row r="1466" spans="1:45" ht="15" customHeight="1">
      <c r="A1466" s="359"/>
      <c r="B1466" s="359"/>
      <c r="C1466" s="359"/>
      <c r="D1466" s="359"/>
      <c r="E1466" s="359"/>
      <c r="F1466" s="359"/>
      <c r="G1466" s="359"/>
      <c r="H1466" s="359"/>
      <c r="I1466" s="359"/>
      <c r="J1466" s="359"/>
      <c r="K1466" s="359"/>
      <c r="L1466" s="359"/>
      <c r="M1466" s="359"/>
      <c r="N1466" s="359"/>
      <c r="O1466" s="359"/>
      <c r="P1466" s="359"/>
      <c r="Q1466" s="359"/>
      <c r="R1466" s="359"/>
      <c r="S1466" s="359"/>
      <c r="T1466" s="359"/>
      <c r="U1466" s="359"/>
      <c r="V1466" s="359"/>
      <c r="W1466" s="359"/>
      <c r="X1466" s="358"/>
      <c r="Y1466" s="358"/>
      <c r="Z1466" s="358"/>
      <c r="AA1466" s="358"/>
      <c r="AB1466" s="358"/>
      <c r="AC1466" s="358"/>
      <c r="AD1466" s="358"/>
      <c r="AE1466" s="358"/>
      <c r="AF1466" s="358"/>
      <c r="AG1466" s="358"/>
      <c r="AH1466" s="358"/>
      <c r="AI1466" s="358"/>
      <c r="AJ1466" s="358"/>
      <c r="AK1466" s="358"/>
      <c r="AR1466" s="327" t="s">
        <v>459</v>
      </c>
      <c r="AS1466" s="326" t="s">
        <v>1733</v>
      </c>
    </row>
    <row r="1467" spans="1:45" ht="15" customHeight="1">
      <c r="A1467" s="359"/>
      <c r="B1467" s="359"/>
      <c r="C1467" s="359"/>
      <c r="D1467" s="359"/>
      <c r="E1467" s="359"/>
      <c r="F1467" s="359"/>
      <c r="G1467" s="359"/>
      <c r="H1467" s="359"/>
      <c r="I1467" s="359"/>
      <c r="J1467" s="359"/>
      <c r="K1467" s="359"/>
      <c r="L1467" s="359"/>
      <c r="M1467" s="359"/>
      <c r="N1467" s="359"/>
      <c r="O1467" s="359"/>
      <c r="P1467" s="359"/>
      <c r="Q1467" s="359"/>
      <c r="R1467" s="359"/>
      <c r="S1467" s="359"/>
      <c r="T1467" s="359"/>
      <c r="U1467" s="359"/>
      <c r="V1467" s="359"/>
      <c r="W1467" s="359"/>
      <c r="X1467" s="358"/>
      <c r="Y1467" s="358"/>
      <c r="Z1467" s="358"/>
      <c r="AA1467" s="358"/>
      <c r="AB1467" s="358"/>
      <c r="AC1467" s="358"/>
      <c r="AD1467" s="358"/>
      <c r="AE1467" s="358"/>
      <c r="AF1467" s="358"/>
      <c r="AG1467" s="358"/>
      <c r="AH1467" s="358"/>
      <c r="AI1467" s="358"/>
      <c r="AJ1467" s="358"/>
      <c r="AK1467" s="358"/>
      <c r="AR1467" s="327" t="s">
        <v>460</v>
      </c>
      <c r="AS1467" s="326" t="s">
        <v>1733</v>
      </c>
    </row>
    <row r="1468" spans="1:45" ht="15" customHeight="1">
      <c r="A1468" s="359"/>
      <c r="B1468" s="359"/>
      <c r="C1468" s="359"/>
      <c r="D1468" s="359"/>
      <c r="E1468" s="359"/>
      <c r="F1468" s="359"/>
      <c r="G1468" s="359"/>
      <c r="H1468" s="359"/>
      <c r="I1468" s="359"/>
      <c r="J1468" s="359"/>
      <c r="K1468" s="359"/>
      <c r="L1468" s="359"/>
      <c r="M1468" s="359"/>
      <c r="N1468" s="359"/>
      <c r="O1468" s="359"/>
      <c r="P1468" s="359"/>
      <c r="Q1468" s="359"/>
      <c r="R1468" s="359"/>
      <c r="S1468" s="359"/>
      <c r="T1468" s="359"/>
      <c r="U1468" s="359"/>
      <c r="V1468" s="359"/>
      <c r="W1468" s="359"/>
      <c r="X1468" s="358"/>
      <c r="Y1468" s="358"/>
      <c r="Z1468" s="358"/>
      <c r="AA1468" s="358"/>
      <c r="AB1468" s="358"/>
      <c r="AC1468" s="358"/>
      <c r="AD1468" s="358"/>
      <c r="AE1468" s="358"/>
      <c r="AF1468" s="358"/>
      <c r="AG1468" s="358"/>
      <c r="AH1468" s="358"/>
      <c r="AI1468" s="358"/>
      <c r="AJ1468" s="358"/>
      <c r="AK1468" s="358"/>
      <c r="AR1468" s="327" t="s">
        <v>461</v>
      </c>
      <c r="AS1468" s="326" t="s">
        <v>1733</v>
      </c>
    </row>
    <row r="1469" spans="1:45" ht="15" customHeight="1">
      <c r="A1469" s="359"/>
      <c r="B1469" s="359"/>
      <c r="C1469" s="359"/>
      <c r="D1469" s="359"/>
      <c r="E1469" s="359"/>
      <c r="F1469" s="359"/>
      <c r="G1469" s="359"/>
      <c r="H1469" s="359"/>
      <c r="I1469" s="359"/>
      <c r="J1469" s="359"/>
      <c r="K1469" s="359"/>
      <c r="L1469" s="359"/>
      <c r="M1469" s="359"/>
      <c r="N1469" s="359"/>
      <c r="O1469" s="359"/>
      <c r="P1469" s="359"/>
      <c r="Q1469" s="359"/>
      <c r="R1469" s="359"/>
      <c r="S1469" s="359"/>
      <c r="T1469" s="359"/>
      <c r="U1469" s="359"/>
      <c r="V1469" s="359"/>
      <c r="W1469" s="359"/>
      <c r="X1469" s="358"/>
      <c r="Y1469" s="358"/>
      <c r="Z1469" s="358"/>
      <c r="AA1469" s="358"/>
      <c r="AB1469" s="358"/>
      <c r="AC1469" s="358"/>
      <c r="AD1469" s="358"/>
      <c r="AE1469" s="358"/>
      <c r="AF1469" s="358"/>
      <c r="AG1469" s="358"/>
      <c r="AH1469" s="358"/>
      <c r="AI1469" s="358"/>
      <c r="AJ1469" s="358"/>
      <c r="AK1469" s="358"/>
      <c r="AR1469" s="327" t="s">
        <v>462</v>
      </c>
      <c r="AS1469" s="326" t="s">
        <v>1733</v>
      </c>
    </row>
    <row r="1470" spans="1:45" ht="15" customHeight="1">
      <c r="A1470" s="359"/>
      <c r="B1470" s="359"/>
      <c r="C1470" s="359"/>
      <c r="D1470" s="359"/>
      <c r="E1470" s="359"/>
      <c r="F1470" s="359"/>
      <c r="G1470" s="359"/>
      <c r="H1470" s="359"/>
      <c r="I1470" s="359"/>
      <c r="J1470" s="359"/>
      <c r="K1470" s="359"/>
      <c r="L1470" s="359"/>
      <c r="M1470" s="359"/>
      <c r="N1470" s="359"/>
      <c r="O1470" s="359"/>
      <c r="P1470" s="359"/>
      <c r="Q1470" s="359"/>
      <c r="R1470" s="359"/>
      <c r="S1470" s="359"/>
      <c r="T1470" s="359"/>
      <c r="U1470" s="359"/>
      <c r="V1470" s="359"/>
      <c r="W1470" s="359"/>
      <c r="X1470" s="358"/>
      <c r="Y1470" s="358"/>
      <c r="Z1470" s="358"/>
      <c r="AA1470" s="358"/>
      <c r="AB1470" s="358"/>
      <c r="AC1470" s="358"/>
      <c r="AD1470" s="358"/>
      <c r="AE1470" s="358"/>
      <c r="AF1470" s="358"/>
      <c r="AG1470" s="358"/>
      <c r="AH1470" s="358"/>
      <c r="AI1470" s="358"/>
      <c r="AJ1470" s="358"/>
      <c r="AK1470" s="358"/>
      <c r="AR1470" s="327" t="s">
        <v>463</v>
      </c>
      <c r="AS1470" s="326" t="s">
        <v>1733</v>
      </c>
    </row>
    <row r="1471" spans="1:45" ht="15" customHeight="1">
      <c r="A1471" s="359"/>
      <c r="B1471" s="359"/>
      <c r="C1471" s="359"/>
      <c r="D1471" s="359"/>
      <c r="E1471" s="359"/>
      <c r="F1471" s="359"/>
      <c r="G1471" s="359"/>
      <c r="H1471" s="359"/>
      <c r="I1471" s="359"/>
      <c r="J1471" s="359"/>
      <c r="K1471" s="359"/>
      <c r="L1471" s="359"/>
      <c r="M1471" s="359"/>
      <c r="N1471" s="359"/>
      <c r="O1471" s="359"/>
      <c r="P1471" s="359"/>
      <c r="Q1471" s="359"/>
      <c r="R1471" s="359"/>
      <c r="S1471" s="359"/>
      <c r="T1471" s="359"/>
      <c r="U1471" s="359"/>
      <c r="V1471" s="359"/>
      <c r="W1471" s="359"/>
      <c r="X1471" s="358"/>
      <c r="Y1471" s="358"/>
      <c r="Z1471" s="358"/>
      <c r="AA1471" s="358"/>
      <c r="AB1471" s="358"/>
      <c r="AC1471" s="358"/>
      <c r="AD1471" s="358"/>
      <c r="AE1471" s="358"/>
      <c r="AF1471" s="358"/>
      <c r="AG1471" s="358"/>
      <c r="AH1471" s="358"/>
      <c r="AI1471" s="358"/>
      <c r="AJ1471" s="358"/>
      <c r="AK1471" s="358"/>
      <c r="AR1471" s="327" t="s">
        <v>464</v>
      </c>
      <c r="AS1471" s="326" t="s">
        <v>1733</v>
      </c>
    </row>
    <row r="1472" spans="1:45" ht="15" customHeight="1">
      <c r="A1472" s="359"/>
      <c r="B1472" s="359"/>
      <c r="C1472" s="359"/>
      <c r="D1472" s="359"/>
      <c r="E1472" s="359"/>
      <c r="F1472" s="359"/>
      <c r="G1472" s="359"/>
      <c r="H1472" s="359"/>
      <c r="I1472" s="359"/>
      <c r="J1472" s="359"/>
      <c r="K1472" s="359"/>
      <c r="L1472" s="359"/>
      <c r="M1472" s="359"/>
      <c r="N1472" s="359"/>
      <c r="O1472" s="359"/>
      <c r="P1472" s="359"/>
      <c r="Q1472" s="359"/>
      <c r="R1472" s="359"/>
      <c r="S1472" s="359"/>
      <c r="T1472" s="359"/>
      <c r="U1472" s="359"/>
      <c r="V1472" s="359"/>
      <c r="W1472" s="359"/>
      <c r="X1472" s="358"/>
      <c r="Y1472" s="358"/>
      <c r="Z1472" s="358"/>
      <c r="AA1472" s="358"/>
      <c r="AB1472" s="358"/>
      <c r="AC1472" s="358"/>
      <c r="AD1472" s="358"/>
      <c r="AE1472" s="358"/>
      <c r="AF1472" s="358"/>
      <c r="AG1472" s="358"/>
      <c r="AH1472" s="358"/>
      <c r="AI1472" s="358"/>
      <c r="AJ1472" s="358"/>
      <c r="AK1472" s="358"/>
      <c r="AR1472" s="327" t="s">
        <v>465</v>
      </c>
      <c r="AS1472" s="326" t="s">
        <v>1733</v>
      </c>
    </row>
    <row r="1473" spans="1:45" ht="15" customHeight="1">
      <c r="A1473" s="359"/>
      <c r="B1473" s="359"/>
      <c r="C1473" s="359"/>
      <c r="D1473" s="359"/>
      <c r="E1473" s="359"/>
      <c r="F1473" s="359"/>
      <c r="G1473" s="359"/>
      <c r="H1473" s="359"/>
      <c r="I1473" s="359"/>
      <c r="J1473" s="359"/>
      <c r="K1473" s="359"/>
      <c r="L1473" s="359"/>
      <c r="M1473" s="359"/>
      <c r="N1473" s="359"/>
      <c r="O1473" s="359"/>
      <c r="P1473" s="359"/>
      <c r="Q1473" s="359"/>
      <c r="R1473" s="359"/>
      <c r="S1473" s="359"/>
      <c r="T1473" s="359"/>
      <c r="U1473" s="359"/>
      <c r="V1473" s="359"/>
      <c r="W1473" s="359"/>
      <c r="X1473" s="358"/>
      <c r="Y1473" s="358"/>
      <c r="Z1473" s="358"/>
      <c r="AA1473" s="358"/>
      <c r="AB1473" s="358"/>
      <c r="AC1473" s="358"/>
      <c r="AD1473" s="358"/>
      <c r="AE1473" s="358"/>
      <c r="AF1473" s="358"/>
      <c r="AG1473" s="358"/>
      <c r="AH1473" s="358"/>
      <c r="AI1473" s="358"/>
      <c r="AJ1473" s="358"/>
      <c r="AK1473" s="358"/>
      <c r="AR1473" s="327" t="s">
        <v>466</v>
      </c>
      <c r="AS1473" s="326" t="s">
        <v>1733</v>
      </c>
    </row>
    <row r="1474" spans="1:45" ht="15" customHeight="1">
      <c r="A1474" s="359"/>
      <c r="B1474" s="359"/>
      <c r="C1474" s="359"/>
      <c r="D1474" s="359"/>
      <c r="E1474" s="359"/>
      <c r="F1474" s="359"/>
      <c r="G1474" s="359"/>
      <c r="H1474" s="359"/>
      <c r="I1474" s="359"/>
      <c r="J1474" s="359"/>
      <c r="K1474" s="359"/>
      <c r="L1474" s="359"/>
      <c r="M1474" s="359"/>
      <c r="N1474" s="359"/>
      <c r="O1474" s="359"/>
      <c r="P1474" s="359"/>
      <c r="Q1474" s="359"/>
      <c r="R1474" s="359"/>
      <c r="S1474" s="359"/>
      <c r="T1474" s="359"/>
      <c r="U1474" s="359"/>
      <c r="V1474" s="359"/>
      <c r="W1474" s="359"/>
      <c r="X1474" s="358"/>
      <c r="Y1474" s="358"/>
      <c r="Z1474" s="358"/>
      <c r="AA1474" s="358"/>
      <c r="AB1474" s="358"/>
      <c r="AC1474" s="358"/>
      <c r="AD1474" s="358"/>
      <c r="AE1474" s="358"/>
      <c r="AF1474" s="358"/>
      <c r="AG1474" s="358"/>
      <c r="AH1474" s="358"/>
      <c r="AI1474" s="358"/>
      <c r="AJ1474" s="358"/>
      <c r="AK1474" s="358"/>
      <c r="AR1474" s="327" t="s">
        <v>467</v>
      </c>
      <c r="AS1474" s="326" t="s">
        <v>1733</v>
      </c>
    </row>
    <row r="1475" spans="1:45" ht="15" customHeight="1">
      <c r="A1475" s="359"/>
      <c r="B1475" s="359"/>
      <c r="C1475" s="359"/>
      <c r="D1475" s="359"/>
      <c r="E1475" s="359"/>
      <c r="F1475" s="359"/>
      <c r="G1475" s="359"/>
      <c r="H1475" s="359"/>
      <c r="I1475" s="359"/>
      <c r="J1475" s="359"/>
      <c r="K1475" s="359"/>
      <c r="L1475" s="359"/>
      <c r="M1475" s="359"/>
      <c r="N1475" s="359"/>
      <c r="O1475" s="359"/>
      <c r="P1475" s="359"/>
      <c r="Q1475" s="359"/>
      <c r="R1475" s="359"/>
      <c r="S1475" s="359"/>
      <c r="T1475" s="359"/>
      <c r="U1475" s="359"/>
      <c r="V1475" s="359"/>
      <c r="W1475" s="359"/>
      <c r="X1475" s="358"/>
      <c r="Y1475" s="358"/>
      <c r="Z1475" s="358"/>
      <c r="AA1475" s="358"/>
      <c r="AB1475" s="358"/>
      <c r="AC1475" s="358"/>
      <c r="AD1475" s="358"/>
      <c r="AE1475" s="358"/>
      <c r="AF1475" s="358"/>
      <c r="AG1475" s="358"/>
      <c r="AH1475" s="358"/>
      <c r="AI1475" s="358"/>
      <c r="AJ1475" s="358"/>
      <c r="AK1475" s="358"/>
      <c r="AR1475" s="327" t="s">
        <v>468</v>
      </c>
      <c r="AS1475" s="326" t="s">
        <v>1733</v>
      </c>
    </row>
    <row r="1476" spans="1:45" ht="15" customHeight="1">
      <c r="A1476" s="359"/>
      <c r="B1476" s="359"/>
      <c r="C1476" s="359"/>
      <c r="D1476" s="359"/>
      <c r="E1476" s="359"/>
      <c r="F1476" s="359"/>
      <c r="G1476" s="359"/>
      <c r="H1476" s="359"/>
      <c r="I1476" s="359"/>
      <c r="J1476" s="359"/>
      <c r="K1476" s="359"/>
      <c r="L1476" s="359"/>
      <c r="M1476" s="359"/>
      <c r="N1476" s="359"/>
      <c r="O1476" s="359"/>
      <c r="P1476" s="359"/>
      <c r="Q1476" s="359"/>
      <c r="R1476" s="359"/>
      <c r="S1476" s="359"/>
      <c r="T1476" s="359"/>
      <c r="U1476" s="359"/>
      <c r="V1476" s="359"/>
      <c r="W1476" s="359"/>
      <c r="X1476" s="358"/>
      <c r="Y1476" s="358"/>
      <c r="Z1476" s="358"/>
      <c r="AA1476" s="358"/>
      <c r="AB1476" s="358"/>
      <c r="AC1476" s="358"/>
      <c r="AD1476" s="358"/>
      <c r="AE1476" s="358"/>
      <c r="AF1476" s="358"/>
      <c r="AG1476" s="358"/>
      <c r="AH1476" s="358"/>
      <c r="AI1476" s="358"/>
      <c r="AJ1476" s="358"/>
      <c r="AK1476" s="358"/>
      <c r="AR1476" s="327" t="s">
        <v>469</v>
      </c>
      <c r="AS1476" s="326" t="s">
        <v>1733</v>
      </c>
    </row>
    <row r="1477" spans="1:45" ht="15" customHeight="1">
      <c r="A1477" s="359"/>
      <c r="B1477" s="359"/>
      <c r="C1477" s="359"/>
      <c r="D1477" s="359"/>
      <c r="E1477" s="359"/>
      <c r="F1477" s="359"/>
      <c r="G1477" s="359"/>
      <c r="H1477" s="359"/>
      <c r="I1477" s="359"/>
      <c r="J1477" s="359"/>
      <c r="K1477" s="359"/>
      <c r="L1477" s="359"/>
      <c r="M1477" s="359"/>
      <c r="N1477" s="359"/>
      <c r="O1477" s="359"/>
      <c r="P1477" s="359"/>
      <c r="Q1477" s="359"/>
      <c r="R1477" s="359"/>
      <c r="S1477" s="359"/>
      <c r="T1477" s="359"/>
      <c r="U1477" s="359"/>
      <c r="V1477" s="359"/>
      <c r="W1477" s="359"/>
      <c r="X1477" s="358"/>
      <c r="Y1477" s="358"/>
      <c r="Z1477" s="358"/>
      <c r="AA1477" s="358"/>
      <c r="AB1477" s="358"/>
      <c r="AC1477" s="358"/>
      <c r="AD1477" s="358"/>
      <c r="AE1477" s="358"/>
      <c r="AF1477" s="358"/>
      <c r="AG1477" s="358"/>
      <c r="AH1477" s="358"/>
      <c r="AI1477" s="358"/>
      <c r="AJ1477" s="358"/>
      <c r="AK1477" s="358"/>
      <c r="AR1477" s="327" t="s">
        <v>470</v>
      </c>
      <c r="AS1477" s="326" t="s">
        <v>1733</v>
      </c>
    </row>
    <row r="1478" spans="1:45" ht="15" customHeight="1">
      <c r="A1478" s="359"/>
      <c r="B1478" s="359"/>
      <c r="C1478" s="359"/>
      <c r="D1478" s="359"/>
      <c r="E1478" s="359"/>
      <c r="F1478" s="359"/>
      <c r="G1478" s="359"/>
      <c r="H1478" s="359"/>
      <c r="I1478" s="359"/>
      <c r="J1478" s="359"/>
      <c r="K1478" s="359"/>
      <c r="L1478" s="359"/>
      <c r="M1478" s="359"/>
      <c r="N1478" s="359"/>
      <c r="O1478" s="359"/>
      <c r="P1478" s="359"/>
      <c r="Q1478" s="359"/>
      <c r="R1478" s="359"/>
      <c r="S1478" s="359"/>
      <c r="T1478" s="359"/>
      <c r="U1478" s="359"/>
      <c r="V1478" s="359"/>
      <c r="W1478" s="359"/>
      <c r="X1478" s="369"/>
      <c r="Y1478" s="369"/>
      <c r="Z1478" s="369"/>
      <c r="AA1478" s="358"/>
      <c r="AB1478" s="358"/>
      <c r="AC1478" s="358"/>
      <c r="AD1478" s="358"/>
      <c r="AE1478" s="358"/>
      <c r="AF1478" s="358"/>
      <c r="AG1478" s="358"/>
      <c r="AH1478" s="358"/>
      <c r="AI1478" s="358"/>
      <c r="AJ1478" s="358"/>
      <c r="AK1478" s="358"/>
      <c r="AR1478" s="327" t="s">
        <v>471</v>
      </c>
      <c r="AS1478" s="326" t="s">
        <v>1733</v>
      </c>
    </row>
    <row r="1479" spans="1:45" ht="15" customHeight="1">
      <c r="A1479" s="359"/>
      <c r="B1479" s="359"/>
      <c r="C1479" s="359"/>
      <c r="D1479" s="359"/>
      <c r="E1479" s="359"/>
      <c r="F1479" s="359"/>
      <c r="G1479" s="359"/>
      <c r="H1479" s="359"/>
      <c r="I1479" s="359"/>
      <c r="J1479" s="359"/>
      <c r="K1479" s="359"/>
      <c r="L1479" s="359"/>
      <c r="M1479" s="359"/>
      <c r="N1479" s="359"/>
      <c r="O1479" s="359"/>
      <c r="P1479" s="359"/>
      <c r="Q1479" s="359"/>
      <c r="R1479" s="359"/>
      <c r="S1479" s="359"/>
      <c r="T1479" s="359"/>
      <c r="U1479" s="359"/>
      <c r="V1479" s="359"/>
      <c r="W1479" s="359"/>
      <c r="X1479" s="358"/>
      <c r="Y1479" s="358"/>
      <c r="Z1479" s="358"/>
      <c r="AA1479" s="358"/>
      <c r="AB1479" s="358"/>
      <c r="AC1479" s="358"/>
      <c r="AD1479" s="358"/>
      <c r="AE1479" s="358"/>
      <c r="AF1479" s="358"/>
      <c r="AG1479" s="358"/>
      <c r="AH1479" s="358"/>
      <c r="AI1479" s="358"/>
      <c r="AJ1479" s="358"/>
      <c r="AK1479" s="358"/>
      <c r="AR1479" s="327" t="s">
        <v>472</v>
      </c>
      <c r="AS1479" s="326" t="s">
        <v>1733</v>
      </c>
    </row>
    <row r="1480" spans="1:45" ht="15" customHeight="1">
      <c r="A1480" s="359"/>
      <c r="B1480" s="359"/>
      <c r="C1480" s="359"/>
      <c r="D1480" s="359"/>
      <c r="E1480" s="359"/>
      <c r="F1480" s="359"/>
      <c r="G1480" s="359"/>
      <c r="H1480" s="359"/>
      <c r="I1480" s="359"/>
      <c r="J1480" s="359"/>
      <c r="K1480" s="359"/>
      <c r="L1480" s="359"/>
      <c r="M1480" s="359"/>
      <c r="N1480" s="359"/>
      <c r="O1480" s="359"/>
      <c r="P1480" s="359"/>
      <c r="Q1480" s="359"/>
      <c r="R1480" s="359"/>
      <c r="S1480" s="359"/>
      <c r="T1480" s="359"/>
      <c r="U1480" s="359"/>
      <c r="V1480" s="359"/>
      <c r="W1480" s="359"/>
      <c r="X1480" s="358"/>
      <c r="Y1480" s="358"/>
      <c r="Z1480" s="358"/>
      <c r="AA1480" s="358"/>
      <c r="AB1480" s="358"/>
      <c r="AC1480" s="358"/>
      <c r="AD1480" s="358"/>
      <c r="AE1480" s="358"/>
      <c r="AF1480" s="358"/>
      <c r="AG1480" s="358"/>
      <c r="AH1480" s="358"/>
      <c r="AI1480" s="358"/>
      <c r="AJ1480" s="358"/>
      <c r="AK1480" s="358"/>
      <c r="AR1480" s="327" t="s">
        <v>473</v>
      </c>
      <c r="AS1480" s="326" t="s">
        <v>1733</v>
      </c>
    </row>
    <row r="1481" spans="1:45" ht="15" customHeight="1">
      <c r="A1481" s="359"/>
      <c r="B1481" s="359"/>
      <c r="C1481" s="359"/>
      <c r="D1481" s="359"/>
      <c r="E1481" s="359"/>
      <c r="F1481" s="359"/>
      <c r="G1481" s="359"/>
      <c r="H1481" s="359"/>
      <c r="I1481" s="359"/>
      <c r="J1481" s="359"/>
      <c r="K1481" s="359"/>
      <c r="L1481" s="359"/>
      <c r="M1481" s="359"/>
      <c r="N1481" s="359"/>
      <c r="O1481" s="359"/>
      <c r="P1481" s="359"/>
      <c r="Q1481" s="359"/>
      <c r="R1481" s="359"/>
      <c r="S1481" s="359"/>
      <c r="T1481" s="359"/>
      <c r="U1481" s="359"/>
      <c r="V1481" s="359"/>
      <c r="W1481" s="359"/>
      <c r="X1481" s="358"/>
      <c r="Y1481" s="358"/>
      <c r="Z1481" s="358"/>
      <c r="AA1481" s="358"/>
      <c r="AB1481" s="358"/>
      <c r="AC1481" s="358"/>
      <c r="AD1481" s="358"/>
      <c r="AE1481" s="358"/>
      <c r="AF1481" s="358"/>
      <c r="AG1481" s="358"/>
      <c r="AH1481" s="358"/>
      <c r="AI1481" s="358"/>
      <c r="AJ1481" s="358"/>
      <c r="AK1481" s="358"/>
      <c r="AR1481" s="327" t="s">
        <v>474</v>
      </c>
      <c r="AS1481" s="326" t="s">
        <v>1733</v>
      </c>
    </row>
    <row r="1482" spans="1:45" ht="15" customHeight="1">
      <c r="A1482" s="359"/>
      <c r="B1482" s="359"/>
      <c r="C1482" s="359"/>
      <c r="D1482" s="359"/>
      <c r="E1482" s="359"/>
      <c r="F1482" s="359"/>
      <c r="G1482" s="359"/>
      <c r="H1482" s="359"/>
      <c r="I1482" s="359"/>
      <c r="J1482" s="359"/>
      <c r="K1482" s="359"/>
      <c r="L1482" s="359"/>
      <c r="M1482" s="359"/>
      <c r="N1482" s="359"/>
      <c r="O1482" s="359"/>
      <c r="P1482" s="359"/>
      <c r="Q1482" s="359"/>
      <c r="R1482" s="359"/>
      <c r="S1482" s="359"/>
      <c r="T1482" s="359"/>
      <c r="U1482" s="359"/>
      <c r="V1482" s="359"/>
      <c r="W1482" s="359"/>
      <c r="X1482" s="358"/>
      <c r="Y1482" s="358"/>
      <c r="Z1482" s="358"/>
      <c r="AA1482" s="369"/>
      <c r="AB1482" s="369"/>
      <c r="AC1482" s="369"/>
      <c r="AD1482" s="369"/>
      <c r="AE1482" s="369"/>
      <c r="AF1482" s="369"/>
      <c r="AG1482" s="369"/>
      <c r="AH1482" s="369"/>
      <c r="AI1482" s="369"/>
      <c r="AJ1482" s="369"/>
      <c r="AK1482" s="369"/>
      <c r="AR1482" s="327" t="s">
        <v>475</v>
      </c>
      <c r="AS1482" s="326" t="s">
        <v>1733</v>
      </c>
    </row>
    <row r="1483" spans="1:45" ht="15" customHeight="1">
      <c r="A1483" s="359"/>
      <c r="B1483" s="359"/>
      <c r="C1483" s="359"/>
      <c r="D1483" s="359"/>
      <c r="E1483" s="359"/>
      <c r="F1483" s="359"/>
      <c r="G1483" s="359"/>
      <c r="H1483" s="359"/>
      <c r="I1483" s="359"/>
      <c r="J1483" s="359"/>
      <c r="K1483" s="359"/>
      <c r="L1483" s="359"/>
      <c r="M1483" s="359"/>
      <c r="N1483" s="359"/>
      <c r="O1483" s="359"/>
      <c r="P1483" s="359"/>
      <c r="Q1483" s="359"/>
      <c r="R1483" s="359"/>
      <c r="S1483" s="359"/>
      <c r="T1483" s="359"/>
      <c r="U1483" s="359"/>
      <c r="V1483" s="359"/>
      <c r="W1483" s="359"/>
      <c r="X1483" s="358"/>
      <c r="Y1483" s="358"/>
      <c r="Z1483" s="358"/>
      <c r="AA1483" s="358"/>
      <c r="AB1483" s="358"/>
      <c r="AC1483" s="358"/>
      <c r="AD1483" s="358"/>
      <c r="AE1483" s="358"/>
      <c r="AF1483" s="358"/>
      <c r="AG1483" s="358"/>
      <c r="AH1483" s="358"/>
      <c r="AI1483" s="358"/>
      <c r="AJ1483" s="358"/>
      <c r="AK1483" s="358"/>
      <c r="AR1483" s="327" t="s">
        <v>476</v>
      </c>
      <c r="AS1483" s="326" t="s">
        <v>1733</v>
      </c>
    </row>
    <row r="1484" spans="1:45" ht="15" customHeight="1">
      <c r="A1484" s="359"/>
      <c r="B1484" s="359"/>
      <c r="C1484" s="359"/>
      <c r="D1484" s="359"/>
      <c r="E1484" s="359"/>
      <c r="F1484" s="359"/>
      <c r="G1484" s="359"/>
      <c r="H1484" s="359"/>
      <c r="I1484" s="359"/>
      <c r="J1484" s="359"/>
      <c r="K1484" s="359"/>
      <c r="L1484" s="359"/>
      <c r="M1484" s="359"/>
      <c r="N1484" s="359"/>
      <c r="O1484" s="359"/>
      <c r="P1484" s="359"/>
      <c r="Q1484" s="359"/>
      <c r="R1484" s="359"/>
      <c r="S1484" s="359"/>
      <c r="T1484" s="359"/>
      <c r="U1484" s="359"/>
      <c r="V1484" s="359"/>
      <c r="W1484" s="359"/>
      <c r="X1484" s="358"/>
      <c r="Y1484" s="358"/>
      <c r="Z1484" s="358"/>
      <c r="AA1484" s="358"/>
      <c r="AB1484" s="358"/>
      <c r="AC1484" s="358"/>
      <c r="AD1484" s="358"/>
      <c r="AE1484" s="358"/>
      <c r="AF1484" s="358"/>
      <c r="AG1484" s="358"/>
      <c r="AH1484" s="358"/>
      <c r="AI1484" s="358"/>
      <c r="AJ1484" s="358"/>
      <c r="AK1484" s="358"/>
      <c r="AR1484" s="327" t="s">
        <v>477</v>
      </c>
      <c r="AS1484" s="326" t="s">
        <v>1733</v>
      </c>
    </row>
    <row r="1485" spans="1:45" ht="15" customHeight="1">
      <c r="A1485" s="359"/>
      <c r="B1485" s="359"/>
      <c r="C1485" s="359"/>
      <c r="D1485" s="359"/>
      <c r="E1485" s="359"/>
      <c r="F1485" s="359"/>
      <c r="G1485" s="359"/>
      <c r="H1485" s="359"/>
      <c r="I1485" s="359"/>
      <c r="J1485" s="359"/>
      <c r="K1485" s="359"/>
      <c r="L1485" s="359"/>
      <c r="M1485" s="359"/>
      <c r="N1485" s="359"/>
      <c r="O1485" s="359"/>
      <c r="P1485" s="359"/>
      <c r="Q1485" s="359"/>
      <c r="R1485" s="359"/>
      <c r="S1485" s="359"/>
      <c r="T1485" s="359"/>
      <c r="U1485" s="359"/>
      <c r="V1485" s="359"/>
      <c r="W1485" s="359"/>
      <c r="X1485" s="358"/>
      <c r="Y1485" s="358"/>
      <c r="Z1485" s="358"/>
      <c r="AA1485" s="358"/>
      <c r="AB1485" s="358"/>
      <c r="AC1485" s="358"/>
      <c r="AD1485" s="358"/>
      <c r="AE1485" s="358"/>
      <c r="AF1485" s="358"/>
      <c r="AG1485" s="358"/>
      <c r="AH1485" s="358"/>
      <c r="AI1485" s="358"/>
      <c r="AJ1485" s="358"/>
      <c r="AK1485" s="358"/>
      <c r="AR1485" s="368" t="s">
        <v>478</v>
      </c>
      <c r="AS1485" s="326" t="s">
        <v>1733</v>
      </c>
    </row>
    <row r="1486" spans="1:45" ht="15" customHeight="1">
      <c r="A1486" s="359"/>
      <c r="B1486" s="359"/>
      <c r="C1486" s="359"/>
      <c r="D1486" s="359"/>
      <c r="E1486" s="359"/>
      <c r="F1486" s="359"/>
      <c r="G1486" s="359"/>
      <c r="H1486" s="359"/>
      <c r="I1486" s="359"/>
      <c r="J1486" s="359"/>
      <c r="K1486" s="359"/>
      <c r="L1486" s="359"/>
      <c r="M1486" s="359"/>
      <c r="N1486" s="359"/>
      <c r="O1486" s="359"/>
      <c r="P1486" s="359"/>
      <c r="Q1486" s="359"/>
      <c r="R1486" s="359"/>
      <c r="S1486" s="359"/>
      <c r="T1486" s="359"/>
      <c r="U1486" s="359"/>
      <c r="V1486" s="359"/>
      <c r="W1486" s="359"/>
      <c r="X1486" s="358"/>
      <c r="Y1486" s="358"/>
      <c r="Z1486" s="358"/>
      <c r="AA1486" s="358"/>
      <c r="AB1486" s="358"/>
      <c r="AC1486" s="358"/>
      <c r="AD1486" s="358"/>
      <c r="AE1486" s="358"/>
      <c r="AF1486" s="358"/>
      <c r="AG1486" s="358"/>
      <c r="AH1486" s="358"/>
      <c r="AI1486" s="358"/>
      <c r="AJ1486" s="358"/>
      <c r="AK1486" s="358"/>
      <c r="AR1486" s="327" t="s">
        <v>479</v>
      </c>
      <c r="AS1486" s="326" t="s">
        <v>1733</v>
      </c>
    </row>
    <row r="1487" spans="1:45" ht="15" customHeight="1">
      <c r="A1487" s="359"/>
      <c r="B1487" s="359"/>
      <c r="C1487" s="359"/>
      <c r="D1487" s="359"/>
      <c r="E1487" s="359"/>
      <c r="F1487" s="359"/>
      <c r="G1487" s="359"/>
      <c r="H1487" s="359"/>
      <c r="I1487" s="359"/>
      <c r="J1487" s="359"/>
      <c r="K1487" s="359"/>
      <c r="L1487" s="359"/>
      <c r="M1487" s="359"/>
      <c r="N1487" s="359"/>
      <c r="O1487" s="359"/>
      <c r="P1487" s="359"/>
      <c r="Q1487" s="359"/>
      <c r="R1487" s="359"/>
      <c r="S1487" s="359"/>
      <c r="T1487" s="359"/>
      <c r="U1487" s="359"/>
      <c r="V1487" s="359"/>
      <c r="W1487" s="359"/>
      <c r="X1487" s="358"/>
      <c r="Y1487" s="358"/>
      <c r="Z1487" s="358"/>
      <c r="AA1487" s="358"/>
      <c r="AB1487" s="358"/>
      <c r="AC1487" s="358"/>
      <c r="AD1487" s="358"/>
      <c r="AE1487" s="358"/>
      <c r="AF1487" s="358"/>
      <c r="AG1487" s="358"/>
      <c r="AH1487" s="358"/>
      <c r="AI1487" s="358"/>
      <c r="AJ1487" s="358"/>
      <c r="AK1487" s="358"/>
      <c r="AR1487" s="327" t="s">
        <v>480</v>
      </c>
      <c r="AS1487" s="326" t="s">
        <v>1733</v>
      </c>
    </row>
    <row r="1488" spans="1:45" ht="15" customHeight="1">
      <c r="A1488" s="359"/>
      <c r="B1488" s="359"/>
      <c r="C1488" s="359"/>
      <c r="D1488" s="359"/>
      <c r="E1488" s="359"/>
      <c r="F1488" s="359"/>
      <c r="G1488" s="359"/>
      <c r="H1488" s="359"/>
      <c r="I1488" s="359"/>
      <c r="J1488" s="359"/>
      <c r="K1488" s="359"/>
      <c r="L1488" s="359"/>
      <c r="M1488" s="359"/>
      <c r="N1488" s="359"/>
      <c r="O1488" s="359"/>
      <c r="P1488" s="359"/>
      <c r="Q1488" s="359"/>
      <c r="R1488" s="359"/>
      <c r="S1488" s="359"/>
      <c r="T1488" s="359"/>
      <c r="U1488" s="359"/>
      <c r="V1488" s="359"/>
      <c r="W1488" s="359"/>
      <c r="X1488" s="358"/>
      <c r="Y1488" s="358"/>
      <c r="Z1488" s="358"/>
      <c r="AA1488" s="358"/>
      <c r="AB1488" s="358"/>
      <c r="AC1488" s="358"/>
      <c r="AD1488" s="358"/>
      <c r="AE1488" s="358"/>
      <c r="AF1488" s="358"/>
      <c r="AG1488" s="358"/>
      <c r="AH1488" s="358"/>
      <c r="AI1488" s="358"/>
      <c r="AJ1488" s="358"/>
      <c r="AK1488" s="358"/>
      <c r="AR1488" s="327" t="s">
        <v>481</v>
      </c>
      <c r="AS1488" s="326" t="s">
        <v>1733</v>
      </c>
    </row>
    <row r="1489" spans="1:45" ht="15" customHeight="1">
      <c r="A1489" s="359"/>
      <c r="B1489" s="359"/>
      <c r="C1489" s="359"/>
      <c r="D1489" s="359"/>
      <c r="E1489" s="359"/>
      <c r="F1489" s="359"/>
      <c r="G1489" s="359"/>
      <c r="H1489" s="359"/>
      <c r="I1489" s="359"/>
      <c r="J1489" s="359"/>
      <c r="K1489" s="359"/>
      <c r="L1489" s="359"/>
      <c r="M1489" s="359"/>
      <c r="N1489" s="359"/>
      <c r="O1489" s="359"/>
      <c r="P1489" s="359"/>
      <c r="Q1489" s="359"/>
      <c r="R1489" s="359"/>
      <c r="S1489" s="359"/>
      <c r="T1489" s="359"/>
      <c r="U1489" s="359"/>
      <c r="V1489" s="359"/>
      <c r="W1489" s="359"/>
      <c r="X1489" s="358"/>
      <c r="Y1489" s="358"/>
      <c r="Z1489" s="358"/>
      <c r="AA1489" s="358"/>
      <c r="AB1489" s="358"/>
      <c r="AC1489" s="358"/>
      <c r="AD1489" s="358"/>
      <c r="AE1489" s="358"/>
      <c r="AF1489" s="358"/>
      <c r="AG1489" s="358"/>
      <c r="AH1489" s="358"/>
      <c r="AI1489" s="358"/>
      <c r="AJ1489" s="358"/>
      <c r="AK1489" s="358"/>
      <c r="AR1489" s="327" t="s">
        <v>482</v>
      </c>
      <c r="AS1489" s="326" t="s">
        <v>1733</v>
      </c>
    </row>
    <row r="1490" spans="1:45" ht="15" customHeight="1">
      <c r="A1490" s="359"/>
      <c r="B1490" s="359"/>
      <c r="C1490" s="359"/>
      <c r="D1490" s="359"/>
      <c r="E1490" s="359"/>
      <c r="F1490" s="359"/>
      <c r="G1490" s="359"/>
      <c r="H1490" s="359"/>
      <c r="I1490" s="359"/>
      <c r="J1490" s="359"/>
      <c r="K1490" s="359"/>
      <c r="L1490" s="359"/>
      <c r="M1490" s="359"/>
      <c r="N1490" s="359"/>
      <c r="O1490" s="359"/>
      <c r="P1490" s="359"/>
      <c r="Q1490" s="359"/>
      <c r="R1490" s="359"/>
      <c r="S1490" s="359"/>
      <c r="T1490" s="359"/>
      <c r="U1490" s="359"/>
      <c r="V1490" s="359"/>
      <c r="W1490" s="359"/>
      <c r="X1490" s="358"/>
      <c r="Y1490" s="358"/>
      <c r="Z1490" s="358"/>
      <c r="AA1490" s="358"/>
      <c r="AB1490" s="358"/>
      <c r="AC1490" s="358"/>
      <c r="AD1490" s="358"/>
      <c r="AE1490" s="358"/>
      <c r="AF1490" s="358"/>
      <c r="AG1490" s="358"/>
      <c r="AH1490" s="358"/>
      <c r="AI1490" s="358"/>
      <c r="AJ1490" s="358"/>
      <c r="AK1490" s="358"/>
      <c r="AR1490" s="327" t="s">
        <v>483</v>
      </c>
      <c r="AS1490" s="326" t="s">
        <v>1733</v>
      </c>
    </row>
    <row r="1491" spans="1:45" ht="15" customHeight="1">
      <c r="A1491" s="359"/>
      <c r="B1491" s="359"/>
      <c r="C1491" s="359"/>
      <c r="D1491" s="359"/>
      <c r="E1491" s="359"/>
      <c r="F1491" s="359"/>
      <c r="G1491" s="359"/>
      <c r="H1491" s="359"/>
      <c r="I1491" s="359"/>
      <c r="J1491" s="359"/>
      <c r="K1491" s="359"/>
      <c r="L1491" s="359"/>
      <c r="M1491" s="359"/>
      <c r="N1491" s="359"/>
      <c r="O1491" s="359"/>
      <c r="P1491" s="359"/>
      <c r="Q1491" s="359"/>
      <c r="R1491" s="359"/>
      <c r="S1491" s="359"/>
      <c r="T1491" s="359"/>
      <c r="U1491" s="359"/>
      <c r="V1491" s="359"/>
      <c r="W1491" s="359"/>
      <c r="X1491" s="358"/>
      <c r="Y1491" s="358"/>
      <c r="Z1491" s="358"/>
      <c r="AA1491" s="358"/>
      <c r="AB1491" s="358"/>
      <c r="AC1491" s="358"/>
      <c r="AD1491" s="358"/>
      <c r="AE1491" s="358"/>
      <c r="AF1491" s="358"/>
      <c r="AG1491" s="358"/>
      <c r="AH1491" s="358"/>
      <c r="AI1491" s="358"/>
      <c r="AJ1491" s="358"/>
      <c r="AK1491" s="358"/>
      <c r="AR1491" s="327" t="s">
        <v>484</v>
      </c>
      <c r="AS1491" s="326" t="s">
        <v>1733</v>
      </c>
    </row>
    <row r="1492" spans="1:45" ht="15" customHeight="1">
      <c r="A1492" s="359"/>
      <c r="B1492" s="359"/>
      <c r="C1492" s="359"/>
      <c r="D1492" s="359"/>
      <c r="E1492" s="359"/>
      <c r="F1492" s="359"/>
      <c r="G1492" s="359"/>
      <c r="H1492" s="359"/>
      <c r="I1492" s="359"/>
      <c r="J1492" s="359"/>
      <c r="K1492" s="359"/>
      <c r="L1492" s="359"/>
      <c r="M1492" s="359"/>
      <c r="N1492" s="359"/>
      <c r="O1492" s="359"/>
      <c r="P1492" s="359"/>
      <c r="Q1492" s="359"/>
      <c r="R1492" s="359"/>
      <c r="S1492" s="359"/>
      <c r="T1492" s="359"/>
      <c r="U1492" s="359"/>
      <c r="V1492" s="359"/>
      <c r="W1492" s="359"/>
      <c r="X1492" s="358"/>
      <c r="Y1492" s="358"/>
      <c r="Z1492" s="358"/>
      <c r="AA1492" s="358"/>
      <c r="AB1492" s="358"/>
      <c r="AC1492" s="358"/>
      <c r="AD1492" s="358"/>
      <c r="AE1492" s="358"/>
      <c r="AF1492" s="358"/>
      <c r="AG1492" s="358"/>
      <c r="AH1492" s="358"/>
      <c r="AI1492" s="358"/>
      <c r="AJ1492" s="358"/>
      <c r="AK1492" s="358"/>
      <c r="AR1492" s="327" t="s">
        <v>485</v>
      </c>
      <c r="AS1492" s="326" t="s">
        <v>1733</v>
      </c>
    </row>
    <row r="1493" spans="1:45" ht="15" customHeight="1">
      <c r="A1493" s="359"/>
      <c r="B1493" s="359"/>
      <c r="C1493" s="359"/>
      <c r="D1493" s="359"/>
      <c r="E1493" s="359"/>
      <c r="F1493" s="359"/>
      <c r="G1493" s="359"/>
      <c r="H1493" s="359"/>
      <c r="I1493" s="359"/>
      <c r="J1493" s="359"/>
      <c r="K1493" s="359"/>
      <c r="L1493" s="359"/>
      <c r="M1493" s="359"/>
      <c r="N1493" s="359"/>
      <c r="O1493" s="359"/>
      <c r="P1493" s="359"/>
      <c r="Q1493" s="359"/>
      <c r="R1493" s="359"/>
      <c r="S1493" s="359"/>
      <c r="T1493" s="359"/>
      <c r="U1493" s="359"/>
      <c r="V1493" s="359"/>
      <c r="W1493" s="359"/>
      <c r="X1493" s="358"/>
      <c r="Y1493" s="358"/>
      <c r="Z1493" s="358"/>
      <c r="AA1493" s="358"/>
      <c r="AB1493" s="358"/>
      <c r="AC1493" s="358"/>
      <c r="AD1493" s="358"/>
      <c r="AE1493" s="358"/>
      <c r="AF1493" s="358"/>
      <c r="AG1493" s="358"/>
      <c r="AH1493" s="358"/>
      <c r="AI1493" s="358"/>
      <c r="AJ1493" s="358"/>
      <c r="AK1493" s="358"/>
      <c r="AR1493" s="327" t="s">
        <v>486</v>
      </c>
      <c r="AS1493" s="326" t="s">
        <v>1733</v>
      </c>
    </row>
    <row r="1494" spans="1:45" ht="15" customHeight="1">
      <c r="A1494" s="359"/>
      <c r="B1494" s="359"/>
      <c r="C1494" s="359"/>
      <c r="D1494" s="359"/>
      <c r="E1494" s="359"/>
      <c r="F1494" s="359"/>
      <c r="G1494" s="359"/>
      <c r="H1494" s="359"/>
      <c r="I1494" s="359"/>
      <c r="J1494" s="359"/>
      <c r="K1494" s="359"/>
      <c r="L1494" s="359"/>
      <c r="M1494" s="359"/>
      <c r="N1494" s="359"/>
      <c r="O1494" s="359"/>
      <c r="P1494" s="359"/>
      <c r="Q1494" s="359"/>
      <c r="R1494" s="359"/>
      <c r="S1494" s="359"/>
      <c r="T1494" s="359"/>
      <c r="U1494" s="359"/>
      <c r="V1494" s="359"/>
      <c r="W1494" s="359"/>
      <c r="X1494" s="358"/>
      <c r="Y1494" s="358"/>
      <c r="Z1494" s="358"/>
      <c r="AA1494" s="358"/>
      <c r="AB1494" s="358"/>
      <c r="AC1494" s="358"/>
      <c r="AD1494" s="358"/>
      <c r="AE1494" s="358"/>
      <c r="AF1494" s="358"/>
      <c r="AG1494" s="358"/>
      <c r="AH1494" s="358"/>
      <c r="AI1494" s="358"/>
      <c r="AJ1494" s="358"/>
      <c r="AK1494" s="358"/>
      <c r="AR1494" s="327" t="s">
        <v>487</v>
      </c>
      <c r="AS1494" s="326" t="s">
        <v>1733</v>
      </c>
    </row>
    <row r="1495" spans="1:45" ht="15" customHeight="1">
      <c r="A1495" s="359"/>
      <c r="B1495" s="359"/>
      <c r="C1495" s="359"/>
      <c r="D1495" s="359"/>
      <c r="E1495" s="359"/>
      <c r="F1495" s="359"/>
      <c r="G1495" s="359"/>
      <c r="H1495" s="359"/>
      <c r="I1495" s="359"/>
      <c r="J1495" s="359"/>
      <c r="K1495" s="359"/>
      <c r="L1495" s="359"/>
      <c r="M1495" s="359"/>
      <c r="N1495" s="359"/>
      <c r="O1495" s="359"/>
      <c r="P1495" s="359"/>
      <c r="Q1495" s="359"/>
      <c r="R1495" s="359"/>
      <c r="S1495" s="359"/>
      <c r="T1495" s="359"/>
      <c r="U1495" s="359"/>
      <c r="V1495" s="359"/>
      <c r="W1495" s="359"/>
      <c r="X1495" s="358"/>
      <c r="Y1495" s="358"/>
      <c r="Z1495" s="358"/>
      <c r="AA1495" s="358"/>
      <c r="AB1495" s="358"/>
      <c r="AC1495" s="358"/>
      <c r="AD1495" s="358"/>
      <c r="AE1495" s="358"/>
      <c r="AF1495" s="358"/>
      <c r="AG1495" s="358"/>
      <c r="AH1495" s="358"/>
      <c r="AI1495" s="358"/>
      <c r="AJ1495" s="358"/>
      <c r="AK1495" s="358"/>
      <c r="AR1495" s="327" t="s">
        <v>488</v>
      </c>
      <c r="AS1495" s="326" t="s">
        <v>1733</v>
      </c>
    </row>
    <row r="1496" spans="1:45" ht="15" customHeight="1">
      <c r="A1496" s="359"/>
      <c r="B1496" s="359"/>
      <c r="C1496" s="359"/>
      <c r="D1496" s="359"/>
      <c r="E1496" s="359"/>
      <c r="F1496" s="359"/>
      <c r="G1496" s="359"/>
      <c r="H1496" s="359"/>
      <c r="I1496" s="359"/>
      <c r="J1496" s="359"/>
      <c r="K1496" s="359"/>
      <c r="L1496" s="359"/>
      <c r="M1496" s="359"/>
      <c r="N1496" s="359"/>
      <c r="O1496" s="359"/>
      <c r="P1496" s="359"/>
      <c r="Q1496" s="359"/>
      <c r="R1496" s="359"/>
      <c r="S1496" s="359"/>
      <c r="T1496" s="359"/>
      <c r="U1496" s="359"/>
      <c r="V1496" s="359"/>
      <c r="W1496" s="359"/>
      <c r="X1496" s="358"/>
      <c r="Y1496" s="358"/>
      <c r="Z1496" s="358"/>
      <c r="AA1496" s="358"/>
      <c r="AB1496" s="358"/>
      <c r="AC1496" s="358"/>
      <c r="AD1496" s="358"/>
      <c r="AE1496" s="358"/>
      <c r="AF1496" s="358"/>
      <c r="AG1496" s="358"/>
      <c r="AH1496" s="358"/>
      <c r="AI1496" s="358"/>
      <c r="AJ1496" s="358"/>
      <c r="AK1496" s="358"/>
      <c r="AR1496" s="327" t="s">
        <v>489</v>
      </c>
      <c r="AS1496" s="326" t="s">
        <v>1733</v>
      </c>
    </row>
    <row r="1497" spans="1:45" ht="15" customHeight="1">
      <c r="A1497" s="359"/>
      <c r="B1497" s="359"/>
      <c r="C1497" s="359"/>
      <c r="D1497" s="359"/>
      <c r="E1497" s="359"/>
      <c r="F1497" s="359"/>
      <c r="G1497" s="359"/>
      <c r="H1497" s="359"/>
      <c r="I1497" s="359"/>
      <c r="J1497" s="359"/>
      <c r="K1497" s="359"/>
      <c r="L1497" s="359"/>
      <c r="M1497" s="359"/>
      <c r="N1497" s="359"/>
      <c r="O1497" s="359"/>
      <c r="P1497" s="359"/>
      <c r="Q1497" s="359"/>
      <c r="R1497" s="359"/>
      <c r="S1497" s="359"/>
      <c r="T1497" s="359"/>
      <c r="U1497" s="359"/>
      <c r="V1497" s="359"/>
      <c r="W1497" s="359"/>
      <c r="X1497" s="358"/>
      <c r="Y1497" s="358"/>
      <c r="Z1497" s="358"/>
      <c r="AA1497" s="358"/>
      <c r="AB1497" s="358"/>
      <c r="AC1497" s="358"/>
      <c r="AD1497" s="358"/>
      <c r="AE1497" s="358"/>
      <c r="AF1497" s="358"/>
      <c r="AG1497" s="358"/>
      <c r="AH1497" s="358"/>
      <c r="AI1497" s="358"/>
      <c r="AJ1497" s="358"/>
      <c r="AK1497" s="358"/>
      <c r="AR1497" s="327" t="s">
        <v>490</v>
      </c>
      <c r="AS1497" s="326" t="s">
        <v>1733</v>
      </c>
    </row>
    <row r="1498" spans="1:45" ht="15" customHeight="1">
      <c r="A1498" s="359"/>
      <c r="B1498" s="359"/>
      <c r="C1498" s="359"/>
      <c r="D1498" s="359"/>
      <c r="E1498" s="359"/>
      <c r="F1498" s="359"/>
      <c r="G1498" s="359"/>
      <c r="H1498" s="359"/>
      <c r="I1498" s="359"/>
      <c r="J1498" s="359"/>
      <c r="K1498" s="359"/>
      <c r="L1498" s="359"/>
      <c r="M1498" s="359"/>
      <c r="N1498" s="359"/>
      <c r="O1498" s="359"/>
      <c r="P1498" s="359"/>
      <c r="Q1498" s="359"/>
      <c r="R1498" s="359"/>
      <c r="S1498" s="359"/>
      <c r="T1498" s="359"/>
      <c r="U1498" s="359"/>
      <c r="V1498" s="359"/>
      <c r="W1498" s="359"/>
      <c r="X1498" s="358"/>
      <c r="Y1498" s="358"/>
      <c r="Z1498" s="358"/>
      <c r="AA1498" s="358"/>
      <c r="AB1498" s="358"/>
      <c r="AC1498" s="358"/>
      <c r="AD1498" s="358"/>
      <c r="AE1498" s="358"/>
      <c r="AF1498" s="358"/>
      <c r="AG1498" s="358"/>
      <c r="AH1498" s="358"/>
      <c r="AI1498" s="358"/>
      <c r="AJ1498" s="358"/>
      <c r="AK1498" s="358"/>
      <c r="AR1498" s="327" t="s">
        <v>491</v>
      </c>
      <c r="AS1498" s="326" t="s">
        <v>1733</v>
      </c>
    </row>
    <row r="1499" spans="1:45" ht="15" customHeight="1">
      <c r="A1499" s="359"/>
      <c r="B1499" s="359"/>
      <c r="C1499" s="359"/>
      <c r="D1499" s="359"/>
      <c r="E1499" s="359"/>
      <c r="F1499" s="359"/>
      <c r="G1499" s="359"/>
      <c r="H1499" s="359"/>
      <c r="I1499" s="359"/>
      <c r="J1499" s="359"/>
      <c r="K1499" s="359"/>
      <c r="L1499" s="359"/>
      <c r="M1499" s="359"/>
      <c r="N1499" s="359"/>
      <c r="O1499" s="359"/>
      <c r="P1499" s="359"/>
      <c r="Q1499" s="359"/>
      <c r="R1499" s="359"/>
      <c r="S1499" s="359"/>
      <c r="T1499" s="359"/>
      <c r="U1499" s="359"/>
      <c r="V1499" s="359"/>
      <c r="W1499" s="359"/>
      <c r="X1499" s="358"/>
      <c r="Y1499" s="358"/>
      <c r="Z1499" s="358"/>
      <c r="AA1499" s="358"/>
      <c r="AB1499" s="358"/>
      <c r="AC1499" s="358"/>
      <c r="AD1499" s="358"/>
      <c r="AE1499" s="358"/>
      <c r="AF1499" s="358"/>
      <c r="AG1499" s="358"/>
      <c r="AH1499" s="358"/>
      <c r="AI1499" s="358"/>
      <c r="AJ1499" s="358"/>
      <c r="AK1499" s="358"/>
      <c r="AR1499" s="327" t="s">
        <v>492</v>
      </c>
      <c r="AS1499" s="326" t="s">
        <v>1733</v>
      </c>
    </row>
    <row r="1500" spans="1:45" ht="15" customHeight="1">
      <c r="A1500" s="359"/>
      <c r="B1500" s="359"/>
      <c r="C1500" s="359"/>
      <c r="D1500" s="359"/>
      <c r="E1500" s="359"/>
      <c r="F1500" s="359"/>
      <c r="G1500" s="359"/>
      <c r="H1500" s="359"/>
      <c r="I1500" s="359"/>
      <c r="J1500" s="359"/>
      <c r="K1500" s="359"/>
      <c r="L1500" s="359"/>
      <c r="M1500" s="359"/>
      <c r="N1500" s="359"/>
      <c r="O1500" s="359"/>
      <c r="P1500" s="359"/>
      <c r="Q1500" s="359"/>
      <c r="R1500" s="359"/>
      <c r="S1500" s="359"/>
      <c r="T1500" s="359"/>
      <c r="U1500" s="359"/>
      <c r="V1500" s="359"/>
      <c r="W1500" s="359"/>
      <c r="X1500" s="358"/>
      <c r="Y1500" s="358"/>
      <c r="Z1500" s="358"/>
      <c r="AA1500" s="358"/>
      <c r="AB1500" s="358"/>
      <c r="AC1500" s="358"/>
      <c r="AD1500" s="358"/>
      <c r="AE1500" s="358"/>
      <c r="AF1500" s="358"/>
      <c r="AG1500" s="358"/>
      <c r="AH1500" s="358"/>
      <c r="AI1500" s="358"/>
      <c r="AJ1500" s="358"/>
      <c r="AK1500" s="358"/>
      <c r="AR1500" s="327" t="s">
        <v>493</v>
      </c>
      <c r="AS1500" s="326" t="s">
        <v>1733</v>
      </c>
    </row>
    <row r="1501" spans="1:45" ht="15" customHeight="1">
      <c r="A1501" s="359"/>
      <c r="B1501" s="359"/>
      <c r="C1501" s="359"/>
      <c r="D1501" s="359"/>
      <c r="E1501" s="359"/>
      <c r="F1501" s="359"/>
      <c r="G1501" s="359"/>
      <c r="H1501" s="359"/>
      <c r="I1501" s="359"/>
      <c r="J1501" s="359"/>
      <c r="K1501" s="359"/>
      <c r="L1501" s="359"/>
      <c r="M1501" s="359"/>
      <c r="N1501" s="359"/>
      <c r="O1501" s="359"/>
      <c r="P1501" s="359"/>
      <c r="Q1501" s="359"/>
      <c r="R1501" s="359"/>
      <c r="S1501" s="359"/>
      <c r="T1501" s="359"/>
      <c r="U1501" s="359"/>
      <c r="V1501" s="359"/>
      <c r="W1501" s="359"/>
      <c r="X1501" s="369"/>
      <c r="Y1501" s="369"/>
      <c r="Z1501" s="369"/>
      <c r="AA1501" s="358"/>
      <c r="AB1501" s="358"/>
      <c r="AC1501" s="358"/>
      <c r="AD1501" s="358"/>
      <c r="AE1501" s="358"/>
      <c r="AF1501" s="358"/>
      <c r="AG1501" s="358"/>
      <c r="AH1501" s="358"/>
      <c r="AI1501" s="358"/>
      <c r="AJ1501" s="358"/>
      <c r="AK1501" s="358"/>
      <c r="AR1501" s="327" t="s">
        <v>494</v>
      </c>
      <c r="AS1501" s="326" t="s">
        <v>1733</v>
      </c>
    </row>
    <row r="1502" spans="1:45" ht="15" customHeight="1">
      <c r="A1502" s="359"/>
      <c r="B1502" s="359"/>
      <c r="C1502" s="359"/>
      <c r="D1502" s="359"/>
      <c r="E1502" s="359"/>
      <c r="F1502" s="359"/>
      <c r="G1502" s="359"/>
      <c r="H1502" s="359"/>
      <c r="I1502" s="359"/>
      <c r="J1502" s="359"/>
      <c r="K1502" s="359"/>
      <c r="L1502" s="359"/>
      <c r="M1502" s="359"/>
      <c r="N1502" s="359"/>
      <c r="O1502" s="359"/>
      <c r="P1502" s="359"/>
      <c r="Q1502" s="359"/>
      <c r="R1502" s="359"/>
      <c r="S1502" s="359"/>
      <c r="T1502" s="359"/>
      <c r="U1502" s="359"/>
      <c r="V1502" s="359"/>
      <c r="W1502" s="359"/>
      <c r="X1502" s="358"/>
      <c r="Y1502" s="358"/>
      <c r="Z1502" s="358"/>
      <c r="AA1502" s="358"/>
      <c r="AB1502" s="358"/>
      <c r="AC1502" s="358"/>
      <c r="AD1502" s="358"/>
      <c r="AE1502" s="358"/>
      <c r="AF1502" s="358"/>
      <c r="AG1502" s="358"/>
      <c r="AH1502" s="358"/>
      <c r="AI1502" s="358"/>
      <c r="AJ1502" s="358"/>
      <c r="AK1502" s="358"/>
      <c r="AR1502" s="327" t="s">
        <v>495</v>
      </c>
      <c r="AS1502" s="326" t="s">
        <v>1733</v>
      </c>
    </row>
    <row r="1503" spans="1:45" ht="15" customHeight="1">
      <c r="A1503" s="359"/>
      <c r="B1503" s="359"/>
      <c r="C1503" s="359"/>
      <c r="D1503" s="359"/>
      <c r="E1503" s="359"/>
      <c r="F1503" s="359"/>
      <c r="G1503" s="359"/>
      <c r="H1503" s="359"/>
      <c r="I1503" s="359"/>
      <c r="J1503" s="359"/>
      <c r="K1503" s="359"/>
      <c r="L1503" s="359"/>
      <c r="M1503" s="359"/>
      <c r="N1503" s="359"/>
      <c r="O1503" s="359"/>
      <c r="P1503" s="359"/>
      <c r="Q1503" s="359"/>
      <c r="R1503" s="359"/>
      <c r="S1503" s="359"/>
      <c r="T1503" s="359"/>
      <c r="U1503" s="359"/>
      <c r="V1503" s="359"/>
      <c r="W1503" s="359"/>
      <c r="X1503" s="358"/>
      <c r="Y1503" s="358"/>
      <c r="Z1503" s="358"/>
      <c r="AA1503" s="358"/>
      <c r="AB1503" s="358"/>
      <c r="AC1503" s="358"/>
      <c r="AD1503" s="358"/>
      <c r="AE1503" s="358"/>
      <c r="AF1503" s="358"/>
      <c r="AG1503" s="358"/>
      <c r="AH1503" s="358"/>
      <c r="AI1503" s="358"/>
      <c r="AJ1503" s="358"/>
      <c r="AK1503" s="358"/>
      <c r="AR1503" s="327" t="s">
        <v>496</v>
      </c>
      <c r="AS1503" s="326" t="s">
        <v>1733</v>
      </c>
    </row>
    <row r="1504" spans="1:45" ht="15" customHeight="1">
      <c r="A1504" s="359"/>
      <c r="B1504" s="359"/>
      <c r="C1504" s="359"/>
      <c r="D1504" s="359"/>
      <c r="E1504" s="359"/>
      <c r="F1504" s="359"/>
      <c r="G1504" s="359"/>
      <c r="H1504" s="359"/>
      <c r="I1504" s="359"/>
      <c r="J1504" s="359"/>
      <c r="K1504" s="359"/>
      <c r="L1504" s="359"/>
      <c r="M1504" s="359"/>
      <c r="N1504" s="359"/>
      <c r="O1504" s="359"/>
      <c r="P1504" s="359"/>
      <c r="Q1504" s="359"/>
      <c r="R1504" s="359"/>
      <c r="S1504" s="359"/>
      <c r="T1504" s="359"/>
      <c r="U1504" s="359"/>
      <c r="V1504" s="359"/>
      <c r="W1504" s="359"/>
      <c r="X1504" s="358"/>
      <c r="Y1504" s="358"/>
      <c r="Z1504" s="358"/>
      <c r="AA1504" s="358"/>
      <c r="AB1504" s="358"/>
      <c r="AC1504" s="358"/>
      <c r="AD1504" s="358"/>
      <c r="AE1504" s="358"/>
      <c r="AF1504" s="358"/>
      <c r="AG1504" s="358"/>
      <c r="AH1504" s="358"/>
      <c r="AI1504" s="358"/>
      <c r="AJ1504" s="358"/>
      <c r="AK1504" s="358"/>
      <c r="AR1504" s="327" t="s">
        <v>497</v>
      </c>
      <c r="AS1504" s="326" t="s">
        <v>1733</v>
      </c>
    </row>
    <row r="1505" spans="1:45" ht="15" customHeight="1">
      <c r="A1505" s="359"/>
      <c r="B1505" s="359"/>
      <c r="C1505" s="359"/>
      <c r="D1505" s="359"/>
      <c r="E1505" s="359"/>
      <c r="F1505" s="359"/>
      <c r="G1505" s="359"/>
      <c r="H1505" s="359"/>
      <c r="I1505" s="359"/>
      <c r="J1505" s="359"/>
      <c r="K1505" s="359"/>
      <c r="L1505" s="359"/>
      <c r="M1505" s="359"/>
      <c r="N1505" s="359"/>
      <c r="O1505" s="359"/>
      <c r="P1505" s="359"/>
      <c r="Q1505" s="359"/>
      <c r="R1505" s="359"/>
      <c r="S1505" s="359"/>
      <c r="T1505" s="359"/>
      <c r="U1505" s="359"/>
      <c r="V1505" s="359"/>
      <c r="W1505" s="359"/>
      <c r="X1505" s="358"/>
      <c r="Y1505" s="358"/>
      <c r="Z1505" s="358"/>
      <c r="AA1505" s="369"/>
      <c r="AB1505" s="369"/>
      <c r="AC1505" s="369"/>
      <c r="AD1505" s="369"/>
      <c r="AE1505" s="369"/>
      <c r="AF1505" s="369"/>
      <c r="AG1505" s="369"/>
      <c r="AH1505" s="369"/>
      <c r="AI1505" s="369"/>
      <c r="AJ1505" s="369"/>
      <c r="AK1505" s="369"/>
      <c r="AR1505" s="327" t="s">
        <v>498</v>
      </c>
      <c r="AS1505" s="326" t="s">
        <v>1733</v>
      </c>
    </row>
    <row r="1506" spans="1:45" ht="15" customHeight="1">
      <c r="A1506" s="359"/>
      <c r="B1506" s="359"/>
      <c r="C1506" s="359"/>
      <c r="D1506" s="359"/>
      <c r="E1506" s="359"/>
      <c r="F1506" s="359"/>
      <c r="G1506" s="359"/>
      <c r="H1506" s="359"/>
      <c r="I1506" s="359"/>
      <c r="J1506" s="359"/>
      <c r="K1506" s="359"/>
      <c r="L1506" s="359"/>
      <c r="M1506" s="359"/>
      <c r="N1506" s="359"/>
      <c r="O1506" s="359"/>
      <c r="P1506" s="359"/>
      <c r="Q1506" s="359"/>
      <c r="R1506" s="359"/>
      <c r="S1506" s="359"/>
      <c r="T1506" s="359"/>
      <c r="U1506" s="359"/>
      <c r="V1506" s="359"/>
      <c r="W1506" s="359"/>
      <c r="X1506" s="358"/>
      <c r="Y1506" s="358"/>
      <c r="Z1506" s="358"/>
      <c r="AA1506" s="358"/>
      <c r="AB1506" s="358"/>
      <c r="AC1506" s="358"/>
      <c r="AD1506" s="358"/>
      <c r="AE1506" s="358"/>
      <c r="AF1506" s="358"/>
      <c r="AG1506" s="358"/>
      <c r="AH1506" s="358"/>
      <c r="AI1506" s="358"/>
      <c r="AJ1506" s="358"/>
      <c r="AK1506" s="358"/>
      <c r="AR1506" s="327" t="s">
        <v>499</v>
      </c>
      <c r="AS1506" s="326" t="s">
        <v>1733</v>
      </c>
    </row>
    <row r="1507" spans="1:45" ht="15" customHeight="1">
      <c r="A1507" s="359"/>
      <c r="B1507" s="359"/>
      <c r="C1507" s="359"/>
      <c r="D1507" s="359"/>
      <c r="E1507" s="359"/>
      <c r="F1507" s="359"/>
      <c r="G1507" s="359"/>
      <c r="H1507" s="359"/>
      <c r="I1507" s="359"/>
      <c r="J1507" s="359"/>
      <c r="K1507" s="359"/>
      <c r="L1507" s="359"/>
      <c r="M1507" s="359"/>
      <c r="N1507" s="359"/>
      <c r="O1507" s="359"/>
      <c r="P1507" s="359"/>
      <c r="Q1507" s="359"/>
      <c r="R1507" s="359"/>
      <c r="S1507" s="359"/>
      <c r="T1507" s="359"/>
      <c r="U1507" s="359"/>
      <c r="V1507" s="359"/>
      <c r="W1507" s="359"/>
      <c r="X1507" s="358"/>
      <c r="Y1507" s="358"/>
      <c r="Z1507" s="358"/>
      <c r="AA1507" s="358"/>
      <c r="AB1507" s="358"/>
      <c r="AC1507" s="358"/>
      <c r="AD1507" s="358"/>
      <c r="AE1507" s="358"/>
      <c r="AF1507" s="358"/>
      <c r="AG1507" s="358"/>
      <c r="AH1507" s="358"/>
      <c r="AI1507" s="358"/>
      <c r="AJ1507" s="358"/>
      <c r="AK1507" s="358"/>
      <c r="AR1507" s="327" t="s">
        <v>500</v>
      </c>
      <c r="AS1507" s="326" t="s">
        <v>1733</v>
      </c>
    </row>
    <row r="1508" spans="1:45" ht="15" customHeight="1">
      <c r="A1508" s="359"/>
      <c r="B1508" s="359"/>
      <c r="C1508" s="359"/>
      <c r="D1508" s="359"/>
      <c r="E1508" s="359"/>
      <c r="F1508" s="359"/>
      <c r="G1508" s="359"/>
      <c r="H1508" s="359"/>
      <c r="I1508" s="359"/>
      <c r="J1508" s="359"/>
      <c r="K1508" s="359"/>
      <c r="L1508" s="359"/>
      <c r="M1508" s="359"/>
      <c r="N1508" s="359"/>
      <c r="O1508" s="359"/>
      <c r="P1508" s="359"/>
      <c r="Q1508" s="359"/>
      <c r="R1508" s="359"/>
      <c r="S1508" s="359"/>
      <c r="T1508" s="359"/>
      <c r="U1508" s="359"/>
      <c r="V1508" s="359"/>
      <c r="W1508" s="359"/>
      <c r="X1508" s="358"/>
      <c r="Y1508" s="358"/>
      <c r="Z1508" s="358"/>
      <c r="AA1508" s="358"/>
      <c r="AB1508" s="358"/>
      <c r="AC1508" s="358"/>
      <c r="AD1508" s="358"/>
      <c r="AE1508" s="358"/>
      <c r="AF1508" s="358"/>
      <c r="AG1508" s="358"/>
      <c r="AH1508" s="358"/>
      <c r="AI1508" s="358"/>
      <c r="AJ1508" s="358"/>
      <c r="AK1508" s="358"/>
      <c r="AR1508" s="368" t="s">
        <v>501</v>
      </c>
      <c r="AS1508" s="326" t="s">
        <v>1733</v>
      </c>
    </row>
    <row r="1509" spans="1:45" ht="15" customHeight="1">
      <c r="A1509" s="359"/>
      <c r="B1509" s="359"/>
      <c r="C1509" s="359"/>
      <c r="D1509" s="359"/>
      <c r="E1509" s="359"/>
      <c r="F1509" s="359"/>
      <c r="G1509" s="359"/>
      <c r="H1509" s="359"/>
      <c r="I1509" s="359"/>
      <c r="J1509" s="359"/>
      <c r="K1509" s="359"/>
      <c r="L1509" s="359"/>
      <c r="M1509" s="359"/>
      <c r="N1509" s="359"/>
      <c r="O1509" s="359"/>
      <c r="P1509" s="359"/>
      <c r="Q1509" s="359"/>
      <c r="R1509" s="359"/>
      <c r="S1509" s="359"/>
      <c r="T1509" s="359"/>
      <c r="U1509" s="359"/>
      <c r="V1509" s="359"/>
      <c r="W1509" s="359"/>
      <c r="X1509" s="358"/>
      <c r="Y1509" s="358"/>
      <c r="Z1509" s="358"/>
      <c r="AA1509" s="358"/>
      <c r="AB1509" s="358"/>
      <c r="AC1509" s="358"/>
      <c r="AD1509" s="358"/>
      <c r="AE1509" s="358"/>
      <c r="AF1509" s="358"/>
      <c r="AG1509" s="358"/>
      <c r="AH1509" s="358"/>
      <c r="AI1509" s="358"/>
      <c r="AJ1509" s="358"/>
      <c r="AK1509" s="358"/>
      <c r="AR1509" s="327" t="s">
        <v>502</v>
      </c>
      <c r="AS1509" s="326" t="s">
        <v>1733</v>
      </c>
    </row>
    <row r="1510" spans="1:45" ht="15" customHeight="1">
      <c r="A1510" s="359"/>
      <c r="B1510" s="359"/>
      <c r="C1510" s="359"/>
      <c r="D1510" s="359"/>
      <c r="E1510" s="359"/>
      <c r="F1510" s="359"/>
      <c r="G1510" s="359"/>
      <c r="H1510" s="359"/>
      <c r="I1510" s="359"/>
      <c r="J1510" s="359"/>
      <c r="K1510" s="359"/>
      <c r="L1510" s="359"/>
      <c r="M1510" s="359"/>
      <c r="N1510" s="359"/>
      <c r="O1510" s="359"/>
      <c r="P1510" s="359"/>
      <c r="Q1510" s="359"/>
      <c r="R1510" s="359"/>
      <c r="S1510" s="359"/>
      <c r="T1510" s="359"/>
      <c r="U1510" s="359"/>
      <c r="V1510" s="359"/>
      <c r="W1510" s="359"/>
      <c r="X1510" s="358"/>
      <c r="Y1510" s="358"/>
      <c r="Z1510" s="358"/>
      <c r="AA1510" s="358"/>
      <c r="AB1510" s="358"/>
      <c r="AC1510" s="358"/>
      <c r="AD1510" s="358"/>
      <c r="AE1510" s="358"/>
      <c r="AF1510" s="358"/>
      <c r="AG1510" s="358"/>
      <c r="AH1510" s="358"/>
      <c r="AI1510" s="358"/>
      <c r="AJ1510" s="358"/>
      <c r="AK1510" s="358"/>
      <c r="AR1510" s="327" t="s">
        <v>503</v>
      </c>
      <c r="AS1510" s="326" t="s">
        <v>1733</v>
      </c>
    </row>
    <row r="1511" spans="1:45" ht="15" customHeight="1">
      <c r="A1511" s="359"/>
      <c r="B1511" s="359"/>
      <c r="C1511" s="359"/>
      <c r="D1511" s="359"/>
      <c r="E1511" s="359"/>
      <c r="F1511" s="359"/>
      <c r="G1511" s="359"/>
      <c r="H1511" s="359"/>
      <c r="I1511" s="359"/>
      <c r="J1511" s="359"/>
      <c r="K1511" s="359"/>
      <c r="L1511" s="359"/>
      <c r="M1511" s="359"/>
      <c r="N1511" s="359"/>
      <c r="O1511" s="359"/>
      <c r="P1511" s="359"/>
      <c r="Q1511" s="359"/>
      <c r="R1511" s="359"/>
      <c r="S1511" s="359"/>
      <c r="T1511" s="359"/>
      <c r="U1511" s="359"/>
      <c r="V1511" s="359"/>
      <c r="W1511" s="359"/>
      <c r="X1511" s="358"/>
      <c r="Y1511" s="358"/>
      <c r="Z1511" s="358"/>
      <c r="AA1511" s="358"/>
      <c r="AB1511" s="358"/>
      <c r="AC1511" s="358"/>
      <c r="AD1511" s="358"/>
      <c r="AE1511" s="358"/>
      <c r="AF1511" s="358"/>
      <c r="AG1511" s="358"/>
      <c r="AH1511" s="358"/>
      <c r="AI1511" s="358"/>
      <c r="AJ1511" s="358"/>
      <c r="AK1511" s="358"/>
      <c r="AR1511" s="327" t="s">
        <v>895</v>
      </c>
      <c r="AS1511" s="326" t="s">
        <v>1876</v>
      </c>
    </row>
    <row r="1512" spans="1:45" ht="15" customHeight="1">
      <c r="A1512" s="359"/>
      <c r="B1512" s="359"/>
      <c r="C1512" s="359"/>
      <c r="D1512" s="359"/>
      <c r="E1512" s="359"/>
      <c r="F1512" s="359"/>
      <c r="G1512" s="359"/>
      <c r="H1512" s="359"/>
      <c r="I1512" s="359"/>
      <c r="J1512" s="359"/>
      <c r="K1512" s="359"/>
      <c r="L1512" s="359"/>
      <c r="M1512" s="359"/>
      <c r="N1512" s="359"/>
      <c r="O1512" s="359"/>
      <c r="P1512" s="359"/>
      <c r="Q1512" s="359"/>
      <c r="R1512" s="359"/>
      <c r="S1512" s="359"/>
      <c r="T1512" s="359"/>
      <c r="U1512" s="359"/>
      <c r="V1512" s="359"/>
      <c r="W1512" s="359"/>
      <c r="X1512" s="358"/>
      <c r="Y1512" s="358"/>
      <c r="Z1512" s="358"/>
      <c r="AA1512" s="358"/>
      <c r="AB1512" s="358"/>
      <c r="AC1512" s="358"/>
      <c r="AD1512" s="358"/>
      <c r="AE1512" s="358"/>
      <c r="AF1512" s="358"/>
      <c r="AG1512" s="358"/>
      <c r="AH1512" s="358"/>
      <c r="AI1512" s="358"/>
      <c r="AJ1512" s="358"/>
      <c r="AK1512" s="358"/>
      <c r="AR1512" s="327" t="s">
        <v>504</v>
      </c>
      <c r="AS1512" s="326" t="s">
        <v>1739</v>
      </c>
    </row>
    <row r="1513" spans="1:45" ht="15" customHeight="1">
      <c r="A1513" s="359"/>
      <c r="B1513" s="359"/>
      <c r="C1513" s="359"/>
      <c r="D1513" s="359"/>
      <c r="E1513" s="359"/>
      <c r="F1513" s="359"/>
      <c r="G1513" s="359"/>
      <c r="H1513" s="359"/>
      <c r="I1513" s="359"/>
      <c r="J1513" s="359"/>
      <c r="K1513" s="359"/>
      <c r="L1513" s="359"/>
      <c r="M1513" s="359"/>
      <c r="N1513" s="359"/>
      <c r="O1513" s="359"/>
      <c r="P1513" s="359"/>
      <c r="Q1513" s="359"/>
      <c r="R1513" s="359"/>
      <c r="S1513" s="359"/>
      <c r="T1513" s="359"/>
      <c r="U1513" s="359"/>
      <c r="V1513" s="359"/>
      <c r="W1513" s="359"/>
      <c r="X1513" s="358"/>
      <c r="Y1513" s="358"/>
      <c r="Z1513" s="358"/>
      <c r="AA1513" s="358"/>
      <c r="AB1513" s="358"/>
      <c r="AC1513" s="358"/>
      <c r="AD1513" s="358"/>
      <c r="AE1513" s="358"/>
      <c r="AF1513" s="358"/>
      <c r="AG1513" s="358"/>
      <c r="AH1513" s="358"/>
      <c r="AI1513" s="358"/>
      <c r="AJ1513" s="358"/>
      <c r="AK1513" s="358"/>
      <c r="AR1513" s="327" t="s">
        <v>505</v>
      </c>
      <c r="AS1513" s="326" t="s">
        <v>1739</v>
      </c>
    </row>
    <row r="1514" spans="1:45" ht="15" customHeight="1">
      <c r="A1514" s="359"/>
      <c r="B1514" s="359"/>
      <c r="C1514" s="359"/>
      <c r="D1514" s="359"/>
      <c r="E1514" s="359"/>
      <c r="F1514" s="359"/>
      <c r="G1514" s="359"/>
      <c r="H1514" s="359"/>
      <c r="I1514" s="359"/>
      <c r="J1514" s="359"/>
      <c r="K1514" s="359"/>
      <c r="L1514" s="359"/>
      <c r="M1514" s="359"/>
      <c r="N1514" s="359"/>
      <c r="O1514" s="359"/>
      <c r="P1514" s="359"/>
      <c r="Q1514" s="359"/>
      <c r="R1514" s="359"/>
      <c r="S1514" s="359"/>
      <c r="T1514" s="359"/>
      <c r="U1514" s="359"/>
      <c r="V1514" s="359"/>
      <c r="W1514" s="359"/>
      <c r="X1514" s="358"/>
      <c r="Y1514" s="358"/>
      <c r="Z1514" s="358"/>
      <c r="AA1514" s="358"/>
      <c r="AB1514" s="358"/>
      <c r="AC1514" s="358"/>
      <c r="AD1514" s="358"/>
      <c r="AE1514" s="358"/>
      <c r="AF1514" s="358"/>
      <c r="AG1514" s="358"/>
      <c r="AH1514" s="358"/>
      <c r="AI1514" s="358"/>
      <c r="AJ1514" s="358"/>
      <c r="AK1514" s="358"/>
      <c r="AR1514" s="327" t="s">
        <v>506</v>
      </c>
      <c r="AS1514" s="326" t="s">
        <v>1733</v>
      </c>
    </row>
    <row r="1515" spans="1:45" ht="15" customHeight="1">
      <c r="A1515" s="359"/>
      <c r="B1515" s="359"/>
      <c r="C1515" s="359"/>
      <c r="D1515" s="359"/>
      <c r="E1515" s="359"/>
      <c r="F1515" s="359"/>
      <c r="G1515" s="359"/>
      <c r="H1515" s="359"/>
      <c r="I1515" s="359"/>
      <c r="J1515" s="359"/>
      <c r="K1515" s="359"/>
      <c r="L1515" s="359"/>
      <c r="M1515" s="359"/>
      <c r="N1515" s="359"/>
      <c r="O1515" s="359"/>
      <c r="P1515" s="359"/>
      <c r="Q1515" s="359"/>
      <c r="R1515" s="359"/>
      <c r="S1515" s="359"/>
      <c r="T1515" s="359"/>
      <c r="U1515" s="359"/>
      <c r="V1515" s="359"/>
      <c r="W1515" s="359"/>
      <c r="X1515" s="358"/>
      <c r="Y1515" s="358"/>
      <c r="Z1515" s="358"/>
      <c r="AA1515" s="358"/>
      <c r="AB1515" s="358"/>
      <c r="AC1515" s="358"/>
      <c r="AD1515" s="358"/>
      <c r="AE1515" s="358"/>
      <c r="AF1515" s="358"/>
      <c r="AG1515" s="358"/>
      <c r="AH1515" s="358"/>
      <c r="AI1515" s="358"/>
      <c r="AJ1515" s="358"/>
      <c r="AK1515" s="358"/>
      <c r="AR1515" s="327" t="s">
        <v>507</v>
      </c>
      <c r="AS1515" s="326" t="s">
        <v>1733</v>
      </c>
    </row>
    <row r="1516" spans="1:45" ht="15" customHeight="1">
      <c r="A1516" s="359"/>
      <c r="B1516" s="359"/>
      <c r="C1516" s="359"/>
      <c r="D1516" s="359"/>
      <c r="E1516" s="359"/>
      <c r="F1516" s="359"/>
      <c r="G1516" s="359"/>
      <c r="H1516" s="359"/>
      <c r="I1516" s="359"/>
      <c r="J1516" s="359"/>
      <c r="K1516" s="359"/>
      <c r="L1516" s="359"/>
      <c r="M1516" s="359"/>
      <c r="N1516" s="359"/>
      <c r="O1516" s="359"/>
      <c r="P1516" s="359"/>
      <c r="Q1516" s="359"/>
      <c r="R1516" s="359"/>
      <c r="S1516" s="359"/>
      <c r="T1516" s="359"/>
      <c r="U1516" s="359"/>
      <c r="V1516" s="359"/>
      <c r="W1516" s="359"/>
      <c r="X1516" s="358"/>
      <c r="Y1516" s="358"/>
      <c r="Z1516" s="358"/>
      <c r="AA1516" s="358"/>
      <c r="AB1516" s="358"/>
      <c r="AC1516" s="358"/>
      <c r="AD1516" s="358"/>
      <c r="AE1516" s="358"/>
      <c r="AF1516" s="358"/>
      <c r="AG1516" s="358"/>
      <c r="AH1516" s="358"/>
      <c r="AI1516" s="358"/>
      <c r="AJ1516" s="358"/>
      <c r="AK1516" s="358"/>
      <c r="AR1516" s="327" t="s">
        <v>508</v>
      </c>
      <c r="AS1516" s="326" t="s">
        <v>1733</v>
      </c>
    </row>
    <row r="1517" spans="1:45" ht="15" customHeight="1">
      <c r="A1517" s="359"/>
      <c r="B1517" s="359"/>
      <c r="C1517" s="359"/>
      <c r="D1517" s="359"/>
      <c r="E1517" s="359"/>
      <c r="F1517" s="359"/>
      <c r="G1517" s="359"/>
      <c r="H1517" s="359"/>
      <c r="I1517" s="359"/>
      <c r="J1517" s="359"/>
      <c r="K1517" s="359"/>
      <c r="L1517" s="359"/>
      <c r="M1517" s="359"/>
      <c r="N1517" s="359"/>
      <c r="O1517" s="359"/>
      <c r="P1517" s="359"/>
      <c r="Q1517" s="359"/>
      <c r="R1517" s="359"/>
      <c r="S1517" s="359"/>
      <c r="T1517" s="359"/>
      <c r="U1517" s="359"/>
      <c r="V1517" s="359"/>
      <c r="W1517" s="359"/>
      <c r="X1517" s="358"/>
      <c r="Y1517" s="358"/>
      <c r="Z1517" s="358"/>
      <c r="AA1517" s="358"/>
      <c r="AB1517" s="358"/>
      <c r="AC1517" s="358"/>
      <c r="AD1517" s="358"/>
      <c r="AE1517" s="358"/>
      <c r="AF1517" s="358"/>
      <c r="AG1517" s="358"/>
      <c r="AH1517" s="358"/>
      <c r="AI1517" s="358"/>
      <c r="AJ1517" s="358"/>
      <c r="AK1517" s="358"/>
      <c r="AR1517" s="327" t="s">
        <v>509</v>
      </c>
      <c r="AS1517" s="326" t="s">
        <v>1733</v>
      </c>
    </row>
    <row r="1518" spans="1:45" ht="15" customHeight="1">
      <c r="A1518" s="359"/>
      <c r="B1518" s="359"/>
      <c r="C1518" s="359"/>
      <c r="D1518" s="359"/>
      <c r="E1518" s="359"/>
      <c r="F1518" s="359"/>
      <c r="G1518" s="359"/>
      <c r="H1518" s="359"/>
      <c r="I1518" s="359"/>
      <c r="J1518" s="359"/>
      <c r="K1518" s="359"/>
      <c r="L1518" s="359"/>
      <c r="M1518" s="359"/>
      <c r="N1518" s="359"/>
      <c r="O1518" s="359"/>
      <c r="P1518" s="359"/>
      <c r="Q1518" s="359"/>
      <c r="R1518" s="359"/>
      <c r="S1518" s="359"/>
      <c r="T1518" s="359"/>
      <c r="U1518" s="359"/>
      <c r="V1518" s="359"/>
      <c r="W1518" s="359"/>
      <c r="X1518" s="358"/>
      <c r="Y1518" s="358"/>
      <c r="Z1518" s="358"/>
      <c r="AA1518" s="358"/>
      <c r="AB1518" s="358"/>
      <c r="AC1518" s="358"/>
      <c r="AD1518" s="358"/>
      <c r="AE1518" s="358"/>
      <c r="AF1518" s="358"/>
      <c r="AG1518" s="358"/>
      <c r="AH1518" s="358"/>
      <c r="AI1518" s="358"/>
      <c r="AJ1518" s="358"/>
      <c r="AK1518" s="358"/>
      <c r="AR1518" s="327" t="s">
        <v>510</v>
      </c>
      <c r="AS1518" s="326" t="s">
        <v>1733</v>
      </c>
    </row>
    <row r="1519" spans="1:45" ht="15" customHeight="1">
      <c r="A1519" s="359"/>
      <c r="B1519" s="359"/>
      <c r="C1519" s="359"/>
      <c r="D1519" s="359"/>
      <c r="E1519" s="359"/>
      <c r="F1519" s="359"/>
      <c r="G1519" s="359"/>
      <c r="H1519" s="359"/>
      <c r="I1519" s="359"/>
      <c r="J1519" s="359"/>
      <c r="K1519" s="359"/>
      <c r="L1519" s="359"/>
      <c r="M1519" s="359"/>
      <c r="N1519" s="359"/>
      <c r="O1519" s="359"/>
      <c r="P1519" s="359"/>
      <c r="Q1519" s="359"/>
      <c r="R1519" s="359"/>
      <c r="S1519" s="359"/>
      <c r="T1519" s="359"/>
      <c r="U1519" s="359"/>
      <c r="V1519" s="359"/>
      <c r="W1519" s="359"/>
      <c r="X1519" s="358"/>
      <c r="Y1519" s="358"/>
      <c r="Z1519" s="358"/>
      <c r="AA1519" s="358"/>
      <c r="AB1519" s="358"/>
      <c r="AC1519" s="358"/>
      <c r="AD1519" s="358"/>
      <c r="AE1519" s="358"/>
      <c r="AF1519" s="358"/>
      <c r="AG1519" s="358"/>
      <c r="AH1519" s="358"/>
      <c r="AI1519" s="358"/>
      <c r="AJ1519" s="358"/>
      <c r="AK1519" s="358"/>
      <c r="AR1519" s="327" t="s">
        <v>896</v>
      </c>
      <c r="AS1519" s="326" t="s">
        <v>1876</v>
      </c>
    </row>
    <row r="1520" spans="1:45" ht="15" customHeight="1">
      <c r="A1520" s="359"/>
      <c r="B1520" s="359"/>
      <c r="C1520" s="359"/>
      <c r="D1520" s="359"/>
      <c r="E1520" s="359"/>
      <c r="F1520" s="359"/>
      <c r="G1520" s="359"/>
      <c r="H1520" s="359"/>
      <c r="I1520" s="359"/>
      <c r="J1520" s="359"/>
      <c r="K1520" s="359"/>
      <c r="L1520" s="359"/>
      <c r="M1520" s="359"/>
      <c r="N1520" s="359"/>
      <c r="O1520" s="359"/>
      <c r="P1520" s="359"/>
      <c r="Q1520" s="359"/>
      <c r="R1520" s="359"/>
      <c r="S1520" s="359"/>
      <c r="T1520" s="359"/>
      <c r="U1520" s="359"/>
      <c r="V1520" s="359"/>
      <c r="W1520" s="359"/>
      <c r="X1520" s="358"/>
      <c r="Y1520" s="358"/>
      <c r="Z1520" s="358"/>
      <c r="AA1520" s="358"/>
      <c r="AB1520" s="358"/>
      <c r="AC1520" s="358"/>
      <c r="AD1520" s="358"/>
      <c r="AE1520" s="358"/>
      <c r="AF1520" s="358"/>
      <c r="AG1520" s="358"/>
      <c r="AH1520" s="358"/>
      <c r="AI1520" s="358"/>
      <c r="AJ1520" s="358"/>
      <c r="AK1520" s="358"/>
      <c r="AR1520" s="327" t="s">
        <v>1054</v>
      </c>
      <c r="AS1520" s="326" t="s">
        <v>1876</v>
      </c>
    </row>
    <row r="1521" spans="1:45" ht="15" customHeight="1">
      <c r="A1521" s="359"/>
      <c r="B1521" s="359"/>
      <c r="C1521" s="359"/>
      <c r="D1521" s="359"/>
      <c r="E1521" s="359"/>
      <c r="F1521" s="359"/>
      <c r="G1521" s="359"/>
      <c r="H1521" s="359"/>
      <c r="I1521" s="359"/>
      <c r="J1521" s="359"/>
      <c r="K1521" s="359"/>
      <c r="L1521" s="359"/>
      <c r="M1521" s="359"/>
      <c r="N1521" s="359"/>
      <c r="O1521" s="359"/>
      <c r="P1521" s="359"/>
      <c r="Q1521" s="359"/>
      <c r="R1521" s="359"/>
      <c r="S1521" s="359"/>
      <c r="T1521" s="359"/>
      <c r="U1521" s="359"/>
      <c r="V1521" s="359"/>
      <c r="W1521" s="359"/>
      <c r="X1521" s="358"/>
      <c r="Y1521" s="358"/>
      <c r="Z1521" s="358"/>
      <c r="AA1521" s="358"/>
      <c r="AB1521" s="358"/>
      <c r="AC1521" s="358"/>
      <c r="AD1521" s="358"/>
      <c r="AE1521" s="358"/>
      <c r="AF1521" s="358"/>
      <c r="AG1521" s="358"/>
      <c r="AH1521" s="358"/>
      <c r="AI1521" s="358"/>
      <c r="AJ1521" s="358"/>
      <c r="AK1521" s="358"/>
      <c r="AR1521" s="327" t="s">
        <v>1055</v>
      </c>
      <c r="AS1521" s="326" t="s">
        <v>1876</v>
      </c>
    </row>
    <row r="1522" spans="1:45" ht="15" customHeight="1">
      <c r="A1522" s="359"/>
      <c r="B1522" s="359"/>
      <c r="C1522" s="359"/>
      <c r="D1522" s="359"/>
      <c r="E1522" s="359"/>
      <c r="F1522" s="359"/>
      <c r="G1522" s="359"/>
      <c r="H1522" s="359"/>
      <c r="I1522" s="359"/>
      <c r="J1522" s="359"/>
      <c r="K1522" s="359"/>
      <c r="L1522" s="359"/>
      <c r="M1522" s="359"/>
      <c r="N1522" s="359"/>
      <c r="O1522" s="359"/>
      <c r="P1522" s="359"/>
      <c r="Q1522" s="359"/>
      <c r="R1522" s="359"/>
      <c r="S1522" s="359"/>
      <c r="T1522" s="359"/>
      <c r="U1522" s="359"/>
      <c r="V1522" s="359"/>
      <c r="W1522" s="359"/>
      <c r="X1522" s="358"/>
      <c r="Y1522" s="358"/>
      <c r="Z1522" s="358"/>
      <c r="AA1522" s="358"/>
      <c r="AB1522" s="358"/>
      <c r="AC1522" s="358"/>
      <c r="AD1522" s="358"/>
      <c r="AE1522" s="358"/>
      <c r="AF1522" s="358"/>
      <c r="AG1522" s="358"/>
      <c r="AH1522" s="358"/>
      <c r="AI1522" s="358"/>
      <c r="AJ1522" s="358"/>
      <c r="AK1522" s="358"/>
      <c r="AR1522" s="327" t="s">
        <v>1056</v>
      </c>
      <c r="AS1522" s="326" t="s">
        <v>1876</v>
      </c>
    </row>
    <row r="1523" spans="1:45" ht="15" customHeight="1">
      <c r="A1523" s="359"/>
      <c r="B1523" s="359"/>
      <c r="C1523" s="359"/>
      <c r="D1523" s="359"/>
      <c r="E1523" s="359"/>
      <c r="F1523" s="359"/>
      <c r="G1523" s="359"/>
      <c r="H1523" s="359"/>
      <c r="I1523" s="359"/>
      <c r="J1523" s="359"/>
      <c r="K1523" s="359"/>
      <c r="L1523" s="359"/>
      <c r="M1523" s="359"/>
      <c r="N1523" s="359"/>
      <c r="O1523" s="359"/>
      <c r="P1523" s="359"/>
      <c r="Q1523" s="359"/>
      <c r="R1523" s="359"/>
      <c r="S1523" s="359"/>
      <c r="T1523" s="359"/>
      <c r="U1523" s="359"/>
      <c r="V1523" s="359"/>
      <c r="W1523" s="359"/>
      <c r="X1523" s="358"/>
      <c r="Y1523" s="358"/>
      <c r="Z1523" s="358"/>
      <c r="AA1523" s="358"/>
      <c r="AB1523" s="358"/>
      <c r="AC1523" s="358"/>
      <c r="AD1523" s="358"/>
      <c r="AE1523" s="358"/>
      <c r="AF1523" s="358"/>
      <c r="AG1523" s="358"/>
      <c r="AH1523" s="358"/>
      <c r="AI1523" s="358"/>
      <c r="AJ1523" s="358"/>
      <c r="AK1523" s="358"/>
      <c r="AR1523" s="327" t="s">
        <v>897</v>
      </c>
      <c r="AS1523" s="326" t="s">
        <v>385</v>
      </c>
    </row>
    <row r="1524" spans="1:45" ht="15" customHeight="1">
      <c r="A1524" s="359"/>
      <c r="B1524" s="359"/>
      <c r="C1524" s="359"/>
      <c r="D1524" s="359"/>
      <c r="E1524" s="359"/>
      <c r="F1524" s="359"/>
      <c r="G1524" s="359"/>
      <c r="H1524" s="359"/>
      <c r="I1524" s="359"/>
      <c r="J1524" s="359"/>
      <c r="K1524" s="359"/>
      <c r="L1524" s="359"/>
      <c r="M1524" s="359"/>
      <c r="N1524" s="359"/>
      <c r="O1524" s="359"/>
      <c r="P1524" s="359"/>
      <c r="Q1524" s="359"/>
      <c r="R1524" s="359"/>
      <c r="S1524" s="359"/>
      <c r="T1524" s="359"/>
      <c r="U1524" s="359"/>
      <c r="V1524" s="359"/>
      <c r="W1524" s="359"/>
      <c r="X1524" s="358"/>
      <c r="Y1524" s="358"/>
      <c r="Z1524" s="358"/>
      <c r="AA1524" s="358"/>
      <c r="AB1524" s="358"/>
      <c r="AC1524" s="358"/>
      <c r="AD1524" s="358"/>
      <c r="AE1524" s="358"/>
      <c r="AF1524" s="358"/>
      <c r="AG1524" s="358"/>
      <c r="AH1524" s="358"/>
      <c r="AI1524" s="358"/>
      <c r="AJ1524" s="358"/>
      <c r="AK1524" s="358"/>
      <c r="AR1524" s="327" t="s">
        <v>898</v>
      </c>
      <c r="AS1524" s="326" t="s">
        <v>385</v>
      </c>
    </row>
    <row r="1525" spans="1:45" ht="15" customHeight="1">
      <c r="A1525" s="359"/>
      <c r="B1525" s="359"/>
      <c r="C1525" s="359"/>
      <c r="D1525" s="359"/>
      <c r="E1525" s="359"/>
      <c r="F1525" s="359"/>
      <c r="G1525" s="359"/>
      <c r="H1525" s="359"/>
      <c r="I1525" s="359"/>
      <c r="J1525" s="359"/>
      <c r="K1525" s="359"/>
      <c r="L1525" s="359"/>
      <c r="M1525" s="359"/>
      <c r="N1525" s="359"/>
      <c r="O1525" s="359"/>
      <c r="P1525" s="359"/>
      <c r="Q1525" s="359"/>
      <c r="R1525" s="359"/>
      <c r="S1525" s="359"/>
      <c r="T1525" s="359"/>
      <c r="U1525" s="359"/>
      <c r="V1525" s="359"/>
      <c r="W1525" s="359"/>
      <c r="X1525" s="358"/>
      <c r="Y1525" s="358"/>
      <c r="Z1525" s="358"/>
      <c r="AA1525" s="358"/>
      <c r="AB1525" s="358"/>
      <c r="AC1525" s="358"/>
      <c r="AD1525" s="358"/>
      <c r="AE1525" s="358"/>
      <c r="AF1525" s="358"/>
      <c r="AG1525" s="358"/>
      <c r="AH1525" s="358"/>
      <c r="AI1525" s="358"/>
      <c r="AJ1525" s="358"/>
      <c r="AK1525" s="358"/>
      <c r="AR1525" s="327" t="s">
        <v>899</v>
      </c>
      <c r="AS1525" s="326" t="s">
        <v>1876</v>
      </c>
    </row>
    <row r="1526" spans="1:45" ht="15" customHeight="1">
      <c r="A1526" s="359"/>
      <c r="B1526" s="359"/>
      <c r="C1526" s="359"/>
      <c r="D1526" s="359"/>
      <c r="E1526" s="359"/>
      <c r="F1526" s="359"/>
      <c r="G1526" s="359"/>
      <c r="H1526" s="359"/>
      <c r="I1526" s="359"/>
      <c r="J1526" s="359"/>
      <c r="K1526" s="359"/>
      <c r="L1526" s="359"/>
      <c r="M1526" s="359"/>
      <c r="N1526" s="359"/>
      <c r="O1526" s="359"/>
      <c r="P1526" s="359"/>
      <c r="Q1526" s="359"/>
      <c r="R1526" s="359"/>
      <c r="S1526" s="359"/>
      <c r="T1526" s="359"/>
      <c r="U1526" s="359"/>
      <c r="V1526" s="359"/>
      <c r="W1526" s="359"/>
      <c r="X1526" s="358"/>
      <c r="Y1526" s="358"/>
      <c r="Z1526" s="358"/>
      <c r="AA1526" s="358"/>
      <c r="AB1526" s="358"/>
      <c r="AC1526" s="358"/>
      <c r="AD1526" s="358"/>
      <c r="AE1526" s="358"/>
      <c r="AF1526" s="358"/>
      <c r="AG1526" s="358"/>
      <c r="AH1526" s="358"/>
      <c r="AI1526" s="358"/>
      <c r="AJ1526" s="358"/>
      <c r="AK1526" s="358"/>
      <c r="AR1526" s="327" t="s">
        <v>1057</v>
      </c>
      <c r="AS1526" s="326" t="s">
        <v>1876</v>
      </c>
    </row>
    <row r="1527" spans="1:45" ht="15" customHeight="1">
      <c r="A1527" s="359"/>
      <c r="B1527" s="359"/>
      <c r="C1527" s="359"/>
      <c r="D1527" s="359"/>
      <c r="E1527" s="359"/>
      <c r="F1527" s="359"/>
      <c r="G1527" s="359"/>
      <c r="H1527" s="359"/>
      <c r="I1527" s="359"/>
      <c r="J1527" s="359"/>
      <c r="K1527" s="359"/>
      <c r="L1527" s="359"/>
      <c r="M1527" s="359"/>
      <c r="N1527" s="359"/>
      <c r="O1527" s="359"/>
      <c r="P1527" s="359"/>
      <c r="Q1527" s="359"/>
      <c r="R1527" s="359"/>
      <c r="S1527" s="359"/>
      <c r="T1527" s="359"/>
      <c r="U1527" s="359"/>
      <c r="V1527" s="359"/>
      <c r="X1527" s="358"/>
      <c r="Y1527" s="358"/>
      <c r="Z1527" s="358"/>
      <c r="AA1527" s="358"/>
      <c r="AB1527" s="358"/>
      <c r="AC1527" s="358"/>
      <c r="AD1527" s="358"/>
      <c r="AE1527" s="358"/>
      <c r="AF1527" s="358"/>
      <c r="AG1527" s="358"/>
      <c r="AH1527" s="358"/>
      <c r="AI1527" s="358"/>
      <c r="AJ1527" s="358"/>
      <c r="AK1527" s="358"/>
      <c r="AR1527" s="327" t="s">
        <v>900</v>
      </c>
      <c r="AS1527" s="326" t="s">
        <v>1876</v>
      </c>
    </row>
    <row r="1528" spans="1:45" ht="15" customHeight="1">
      <c r="A1528" s="359"/>
      <c r="B1528" s="359"/>
      <c r="C1528" s="359"/>
      <c r="D1528" s="359"/>
      <c r="E1528" s="359"/>
      <c r="F1528" s="359"/>
      <c r="G1528" s="359"/>
      <c r="H1528" s="359"/>
      <c r="I1528" s="359"/>
      <c r="J1528" s="359"/>
      <c r="K1528" s="359"/>
      <c r="L1528" s="359"/>
      <c r="M1528" s="359"/>
      <c r="N1528" s="359"/>
      <c r="O1528" s="359"/>
      <c r="P1528" s="359"/>
      <c r="Q1528" s="359"/>
      <c r="R1528" s="359"/>
      <c r="S1528" s="359"/>
      <c r="X1528" s="358"/>
      <c r="Y1528" s="358"/>
      <c r="Z1528" s="358"/>
      <c r="AA1528" s="358"/>
      <c r="AB1528" s="358"/>
      <c r="AC1528" s="358"/>
      <c r="AD1528" s="358"/>
      <c r="AE1528" s="358"/>
      <c r="AF1528" s="358"/>
      <c r="AG1528" s="358"/>
      <c r="AH1528" s="358"/>
      <c r="AI1528" s="358"/>
      <c r="AJ1528" s="358"/>
      <c r="AK1528" s="358"/>
      <c r="AR1528" s="327" t="s">
        <v>511</v>
      </c>
      <c r="AS1528" s="326" t="s">
        <v>1733</v>
      </c>
    </row>
    <row r="1529" spans="1:45" ht="15" customHeight="1">
      <c r="A1529" s="359"/>
      <c r="B1529" s="359"/>
      <c r="C1529" s="359"/>
      <c r="D1529" s="359"/>
      <c r="E1529" s="359"/>
      <c r="F1529" s="359"/>
      <c r="G1529" s="359"/>
      <c r="H1529" s="359"/>
      <c r="I1529" s="359"/>
      <c r="J1529" s="359"/>
      <c r="K1529" s="359"/>
      <c r="L1529" s="359"/>
      <c r="M1529" s="359"/>
      <c r="N1529" s="359"/>
      <c r="O1529" s="359"/>
      <c r="P1529" s="359"/>
      <c r="Q1529" s="359"/>
      <c r="R1529" s="359"/>
      <c r="S1529" s="359"/>
      <c r="X1529" s="358"/>
      <c r="Y1529" s="358"/>
      <c r="Z1529" s="358"/>
      <c r="AA1529" s="358"/>
      <c r="AB1529" s="358"/>
      <c r="AC1529" s="358"/>
      <c r="AD1529" s="358"/>
      <c r="AE1529" s="358"/>
      <c r="AF1529" s="358"/>
      <c r="AG1529" s="358"/>
      <c r="AH1529" s="358"/>
      <c r="AI1529" s="358"/>
      <c r="AJ1529" s="358"/>
      <c r="AK1529" s="358"/>
      <c r="AR1529" s="327" t="s">
        <v>512</v>
      </c>
      <c r="AS1529" s="326" t="s">
        <v>1739</v>
      </c>
    </row>
    <row r="1530" spans="1:45" ht="15" customHeight="1">
      <c r="B1530" s="359"/>
      <c r="C1530" s="359"/>
      <c r="D1530" s="359"/>
      <c r="E1530" s="359"/>
      <c r="F1530" s="359"/>
      <c r="G1530" s="359"/>
      <c r="H1530" s="359"/>
      <c r="I1530" s="359"/>
      <c r="J1530" s="359"/>
      <c r="K1530" s="359"/>
      <c r="L1530" s="359"/>
      <c r="M1530" s="359"/>
      <c r="N1530" s="359"/>
      <c r="O1530" s="359"/>
      <c r="P1530" s="359"/>
      <c r="Q1530" s="359"/>
      <c r="R1530" s="359"/>
      <c r="S1530" s="359"/>
      <c r="X1530" s="358"/>
      <c r="Y1530" s="358"/>
      <c r="Z1530" s="358"/>
      <c r="AA1530" s="358"/>
      <c r="AB1530" s="358"/>
      <c r="AC1530" s="358"/>
      <c r="AD1530" s="358"/>
      <c r="AE1530" s="358"/>
      <c r="AF1530" s="358"/>
      <c r="AG1530" s="358"/>
      <c r="AH1530" s="358"/>
      <c r="AI1530" s="358"/>
      <c r="AJ1530" s="358"/>
      <c r="AK1530" s="358"/>
      <c r="AR1530" s="327" t="s">
        <v>513</v>
      </c>
      <c r="AS1530" s="326" t="s">
        <v>1739</v>
      </c>
    </row>
    <row r="1531" spans="1:45" ht="15" customHeight="1">
      <c r="B1531" s="359"/>
      <c r="C1531" s="359"/>
      <c r="D1531" s="359"/>
      <c r="E1531" s="359"/>
      <c r="F1531" s="359"/>
      <c r="G1531" s="359"/>
      <c r="H1531" s="359"/>
      <c r="I1531" s="359"/>
      <c r="J1531" s="359"/>
      <c r="K1531" s="359"/>
      <c r="L1531" s="359"/>
      <c r="M1531" s="359"/>
      <c r="N1531" s="359"/>
      <c r="O1531" s="359"/>
      <c r="P1531" s="359"/>
      <c r="Q1531" s="359"/>
      <c r="R1531" s="359"/>
      <c r="S1531" s="359"/>
      <c r="X1531" s="358"/>
      <c r="Y1531" s="358"/>
      <c r="Z1531" s="358"/>
      <c r="AA1531" s="358"/>
      <c r="AB1531" s="358"/>
      <c r="AC1531" s="358"/>
      <c r="AD1531" s="358"/>
      <c r="AE1531" s="358"/>
      <c r="AF1531" s="358"/>
      <c r="AG1531" s="358"/>
      <c r="AH1531" s="358"/>
      <c r="AI1531" s="358"/>
      <c r="AJ1531" s="358"/>
      <c r="AK1531" s="358"/>
      <c r="AR1531" s="327" t="s">
        <v>514</v>
      </c>
      <c r="AS1531" s="326" t="s">
        <v>1739</v>
      </c>
    </row>
    <row r="1532" spans="1:45" ht="15" customHeight="1">
      <c r="X1532" s="358"/>
      <c r="Y1532" s="358"/>
      <c r="Z1532" s="358"/>
      <c r="AA1532" s="358"/>
      <c r="AB1532" s="358"/>
      <c r="AC1532" s="358"/>
      <c r="AD1532" s="358"/>
      <c r="AE1532" s="358"/>
      <c r="AF1532" s="358"/>
      <c r="AG1532" s="358"/>
      <c r="AH1532" s="358"/>
      <c r="AI1532" s="358"/>
      <c r="AJ1532" s="358"/>
      <c r="AK1532" s="358"/>
      <c r="AR1532" s="327" t="s">
        <v>515</v>
      </c>
      <c r="AS1532" s="326" t="s">
        <v>1739</v>
      </c>
    </row>
    <row r="1533" spans="1:45" ht="15" customHeight="1">
      <c r="X1533" s="358"/>
      <c r="Y1533" s="358"/>
      <c r="Z1533" s="358"/>
      <c r="AA1533" s="358"/>
      <c r="AB1533" s="358"/>
      <c r="AC1533" s="358"/>
      <c r="AD1533" s="358"/>
      <c r="AE1533" s="358"/>
      <c r="AF1533" s="358"/>
      <c r="AG1533" s="358"/>
      <c r="AH1533" s="358"/>
      <c r="AI1533" s="358"/>
      <c r="AJ1533" s="358"/>
      <c r="AK1533" s="358"/>
      <c r="AR1533" s="327" t="s">
        <v>516</v>
      </c>
      <c r="AS1533" s="326" t="s">
        <v>1739</v>
      </c>
    </row>
    <row r="1534" spans="1:45" ht="15" customHeight="1">
      <c r="X1534" s="358"/>
      <c r="Y1534" s="358"/>
      <c r="Z1534" s="358"/>
      <c r="AA1534" s="358"/>
      <c r="AB1534" s="358"/>
      <c r="AC1534" s="358"/>
      <c r="AD1534" s="358"/>
      <c r="AE1534" s="358"/>
      <c r="AF1534" s="358"/>
      <c r="AG1534" s="358"/>
      <c r="AH1534" s="358"/>
      <c r="AI1534" s="358"/>
      <c r="AJ1534" s="358"/>
      <c r="AK1534" s="358"/>
      <c r="AR1534" s="327" t="s">
        <v>517</v>
      </c>
      <c r="AS1534" s="326" t="s">
        <v>1733</v>
      </c>
    </row>
    <row r="1535" spans="1:45" ht="15" customHeight="1">
      <c r="X1535" s="358"/>
      <c r="Y1535" s="358"/>
      <c r="Z1535" s="358"/>
      <c r="AA1535" s="358"/>
      <c r="AB1535" s="358"/>
      <c r="AC1535" s="358"/>
      <c r="AD1535" s="358"/>
      <c r="AE1535" s="358"/>
      <c r="AF1535" s="358"/>
      <c r="AG1535" s="358"/>
      <c r="AH1535" s="358"/>
      <c r="AI1535" s="358"/>
      <c r="AJ1535" s="358"/>
      <c r="AK1535" s="358"/>
      <c r="AR1535" s="327" t="s">
        <v>518</v>
      </c>
      <c r="AS1535" s="326" t="s">
        <v>1733</v>
      </c>
    </row>
    <row r="1536" spans="1:45" ht="15" customHeight="1">
      <c r="X1536" s="358"/>
      <c r="Y1536" s="358"/>
      <c r="Z1536" s="358"/>
      <c r="AA1536" s="358"/>
      <c r="AB1536" s="358"/>
      <c r="AC1536" s="358"/>
      <c r="AD1536" s="358"/>
      <c r="AE1536" s="358"/>
      <c r="AF1536" s="358"/>
      <c r="AG1536" s="358"/>
      <c r="AH1536" s="358"/>
      <c r="AI1536" s="358"/>
      <c r="AJ1536" s="358"/>
      <c r="AK1536" s="358"/>
      <c r="AR1536" s="327" t="s">
        <v>901</v>
      </c>
      <c r="AS1536" s="326" t="s">
        <v>1827</v>
      </c>
    </row>
    <row r="1537" spans="24:45" ht="15" customHeight="1">
      <c r="X1537" s="358"/>
      <c r="Y1537" s="358"/>
      <c r="Z1537" s="358"/>
      <c r="AA1537" s="358"/>
      <c r="AB1537" s="358"/>
      <c r="AC1537" s="358"/>
      <c r="AD1537" s="358"/>
      <c r="AE1537" s="358"/>
      <c r="AF1537" s="358"/>
      <c r="AG1537" s="358"/>
      <c r="AH1537" s="358"/>
      <c r="AI1537" s="358"/>
      <c r="AJ1537" s="358"/>
      <c r="AK1537" s="358"/>
      <c r="AR1537" s="327" t="s">
        <v>519</v>
      </c>
      <c r="AS1537" s="326" t="s">
        <v>1733</v>
      </c>
    </row>
    <row r="1538" spans="24:45" ht="15" customHeight="1">
      <c r="X1538" s="358"/>
      <c r="Y1538" s="358"/>
      <c r="Z1538" s="358"/>
      <c r="AA1538" s="358"/>
      <c r="AB1538" s="358"/>
      <c r="AC1538" s="358"/>
      <c r="AD1538" s="358"/>
      <c r="AE1538" s="358"/>
      <c r="AF1538" s="358"/>
      <c r="AG1538" s="358"/>
      <c r="AH1538" s="358"/>
      <c r="AI1538" s="358"/>
      <c r="AJ1538" s="358"/>
      <c r="AK1538" s="358"/>
      <c r="AR1538" s="327" t="s">
        <v>520</v>
      </c>
      <c r="AS1538" s="326" t="s">
        <v>1733</v>
      </c>
    </row>
    <row r="1539" spans="24:45" ht="15" customHeight="1">
      <c r="X1539" s="358"/>
      <c r="Y1539" s="358"/>
      <c r="Z1539" s="358"/>
      <c r="AA1539" s="358"/>
      <c r="AB1539" s="358"/>
      <c r="AC1539" s="358"/>
      <c r="AD1539" s="358"/>
      <c r="AE1539" s="358"/>
      <c r="AF1539" s="358"/>
      <c r="AG1539" s="358"/>
      <c r="AH1539" s="358"/>
      <c r="AI1539" s="358"/>
      <c r="AJ1539" s="358"/>
      <c r="AK1539" s="358"/>
      <c r="AR1539" s="327" t="s">
        <v>521</v>
      </c>
      <c r="AS1539" s="326" t="s">
        <v>1733</v>
      </c>
    </row>
    <row r="1540" spans="24:45" ht="15" customHeight="1">
      <c r="X1540" s="358"/>
      <c r="Y1540" s="358"/>
      <c r="Z1540" s="358"/>
      <c r="AA1540" s="358"/>
      <c r="AB1540" s="358"/>
      <c r="AC1540" s="358"/>
      <c r="AD1540" s="358"/>
      <c r="AE1540" s="358"/>
      <c r="AF1540" s="358"/>
      <c r="AG1540" s="358"/>
      <c r="AH1540" s="358"/>
      <c r="AI1540" s="358"/>
      <c r="AJ1540" s="358"/>
      <c r="AK1540" s="358"/>
      <c r="AR1540" s="327" t="s">
        <v>522</v>
      </c>
      <c r="AS1540" s="326" t="s">
        <v>1733</v>
      </c>
    </row>
    <row r="1541" spans="24:45" ht="15" customHeight="1">
      <c r="X1541" s="358"/>
      <c r="Y1541" s="358"/>
      <c r="Z1541" s="358"/>
      <c r="AA1541" s="358"/>
      <c r="AB1541" s="358"/>
      <c r="AC1541" s="358"/>
      <c r="AD1541" s="358"/>
      <c r="AE1541" s="358"/>
      <c r="AF1541" s="358"/>
      <c r="AG1541" s="358"/>
      <c r="AH1541" s="358"/>
      <c r="AI1541" s="358"/>
      <c r="AJ1541" s="358"/>
      <c r="AK1541" s="358"/>
      <c r="AR1541" s="327" t="s">
        <v>523</v>
      </c>
      <c r="AS1541" s="326" t="s">
        <v>1733</v>
      </c>
    </row>
    <row r="1542" spans="24:45" ht="15" customHeight="1">
      <c r="X1542" s="358"/>
      <c r="Y1542" s="358"/>
      <c r="Z1542" s="358"/>
      <c r="AA1542" s="358"/>
      <c r="AB1542" s="358"/>
      <c r="AC1542" s="358"/>
      <c r="AD1542" s="358"/>
      <c r="AE1542" s="358"/>
      <c r="AF1542" s="358"/>
      <c r="AG1542" s="358"/>
      <c r="AH1542" s="358"/>
      <c r="AI1542" s="358"/>
      <c r="AJ1542" s="358"/>
      <c r="AK1542" s="358"/>
      <c r="AR1542" s="327" t="s">
        <v>524</v>
      </c>
      <c r="AS1542" s="326" t="s">
        <v>1733</v>
      </c>
    </row>
    <row r="1543" spans="24:45" ht="15" customHeight="1">
      <c r="X1543" s="358"/>
      <c r="Y1543" s="358"/>
      <c r="Z1543" s="358"/>
      <c r="AA1543" s="358"/>
      <c r="AB1543" s="358"/>
      <c r="AC1543" s="358"/>
      <c r="AD1543" s="358"/>
      <c r="AE1543" s="358"/>
      <c r="AF1543" s="358"/>
      <c r="AG1543" s="358"/>
      <c r="AH1543" s="358"/>
      <c r="AI1543" s="358"/>
      <c r="AJ1543" s="358"/>
      <c r="AK1543" s="358"/>
      <c r="AR1543" s="327" t="s">
        <v>525</v>
      </c>
      <c r="AS1543" s="326" t="s">
        <v>1733</v>
      </c>
    </row>
    <row r="1544" spans="24:45" ht="15" customHeight="1">
      <c r="X1544" s="358"/>
      <c r="Y1544" s="358"/>
      <c r="Z1544" s="358"/>
      <c r="AA1544" s="358"/>
      <c r="AB1544" s="358"/>
      <c r="AC1544" s="358"/>
      <c r="AD1544" s="358"/>
      <c r="AE1544" s="358"/>
      <c r="AF1544" s="358"/>
      <c r="AG1544" s="358"/>
      <c r="AH1544" s="358"/>
      <c r="AI1544" s="358"/>
      <c r="AJ1544" s="358"/>
      <c r="AK1544" s="358"/>
      <c r="AR1544" s="327" t="s">
        <v>526</v>
      </c>
      <c r="AS1544" s="326" t="s">
        <v>1733</v>
      </c>
    </row>
    <row r="1545" spans="24:45" ht="15" customHeight="1">
      <c r="X1545" s="358"/>
      <c r="Y1545" s="358"/>
      <c r="Z1545" s="358"/>
      <c r="AA1545" s="358"/>
      <c r="AB1545" s="358"/>
      <c r="AC1545" s="358"/>
      <c r="AD1545" s="358"/>
      <c r="AE1545" s="358"/>
      <c r="AF1545" s="358"/>
      <c r="AG1545" s="358"/>
      <c r="AH1545" s="358"/>
      <c r="AI1545" s="358"/>
      <c r="AJ1545" s="358"/>
      <c r="AK1545" s="358"/>
      <c r="AR1545" s="327" t="s">
        <v>527</v>
      </c>
      <c r="AS1545" s="326" t="s">
        <v>1733</v>
      </c>
    </row>
    <row r="1546" spans="24:45" ht="15" customHeight="1">
      <c r="X1546" s="358"/>
      <c r="Y1546" s="358"/>
      <c r="Z1546" s="358"/>
      <c r="AA1546" s="358"/>
      <c r="AB1546" s="358"/>
      <c r="AC1546" s="358"/>
      <c r="AD1546" s="358"/>
      <c r="AE1546" s="358"/>
      <c r="AF1546" s="358"/>
      <c r="AG1546" s="358"/>
      <c r="AH1546" s="358"/>
      <c r="AI1546" s="358"/>
      <c r="AJ1546" s="358"/>
      <c r="AK1546" s="358"/>
      <c r="AR1546" s="327" t="s">
        <v>528</v>
      </c>
      <c r="AS1546" s="326" t="s">
        <v>1733</v>
      </c>
    </row>
    <row r="1547" spans="24:45" ht="15" customHeight="1">
      <c r="X1547" s="358"/>
      <c r="Y1547" s="358"/>
      <c r="Z1547" s="358"/>
      <c r="AA1547" s="358"/>
      <c r="AB1547" s="358"/>
      <c r="AC1547" s="358"/>
      <c r="AD1547" s="358"/>
      <c r="AE1547" s="358"/>
      <c r="AF1547" s="358"/>
      <c r="AG1547" s="358"/>
      <c r="AH1547" s="358"/>
      <c r="AI1547" s="358"/>
      <c r="AJ1547" s="358"/>
      <c r="AK1547" s="358"/>
      <c r="AR1547" s="327" t="s">
        <v>529</v>
      </c>
      <c r="AS1547" s="326" t="s">
        <v>1733</v>
      </c>
    </row>
    <row r="1548" spans="24:45" ht="15" customHeight="1">
      <c r="X1548" s="358"/>
      <c r="Y1548" s="358"/>
      <c r="Z1548" s="358"/>
      <c r="AA1548" s="358"/>
      <c r="AB1548" s="358"/>
      <c r="AC1548" s="358"/>
      <c r="AD1548" s="358"/>
      <c r="AE1548" s="358"/>
      <c r="AF1548" s="358"/>
      <c r="AG1548" s="358"/>
      <c r="AH1548" s="358"/>
      <c r="AI1548" s="358"/>
      <c r="AJ1548" s="358"/>
      <c r="AK1548" s="358"/>
      <c r="AR1548" s="327" t="s">
        <v>530</v>
      </c>
      <c r="AS1548" s="326" t="s">
        <v>1733</v>
      </c>
    </row>
    <row r="1549" spans="24:45" ht="15" customHeight="1">
      <c r="X1549" s="358"/>
      <c r="Y1549" s="358"/>
      <c r="Z1549" s="358"/>
      <c r="AA1549" s="358"/>
      <c r="AB1549" s="358"/>
      <c r="AC1549" s="358"/>
      <c r="AD1549" s="358"/>
      <c r="AE1549" s="358"/>
      <c r="AF1549" s="358"/>
      <c r="AG1549" s="358"/>
      <c r="AH1549" s="358"/>
      <c r="AI1549" s="358"/>
      <c r="AJ1549" s="358"/>
      <c r="AK1549" s="358"/>
      <c r="AR1549" s="327" t="s">
        <v>531</v>
      </c>
      <c r="AS1549" s="326" t="s">
        <v>1739</v>
      </c>
    </row>
    <row r="1550" spans="24:45" ht="15" customHeight="1">
      <c r="X1550" s="358"/>
      <c r="Y1550" s="358"/>
      <c r="Z1550" s="358"/>
      <c r="AA1550" s="358"/>
      <c r="AB1550" s="358"/>
      <c r="AC1550" s="358"/>
      <c r="AD1550" s="358"/>
      <c r="AE1550" s="358"/>
      <c r="AF1550" s="358"/>
      <c r="AG1550" s="358"/>
      <c r="AH1550" s="358"/>
      <c r="AI1550" s="358"/>
      <c r="AJ1550" s="358"/>
      <c r="AK1550" s="358"/>
      <c r="AR1550" s="327" t="s">
        <v>532</v>
      </c>
      <c r="AS1550" s="326" t="s">
        <v>1739</v>
      </c>
    </row>
    <row r="1551" spans="24:45" ht="15" customHeight="1">
      <c r="X1551" s="358"/>
      <c r="Y1551" s="358"/>
      <c r="Z1551" s="358"/>
      <c r="AA1551" s="358"/>
      <c r="AB1551" s="358"/>
      <c r="AC1551" s="358"/>
      <c r="AD1551" s="358"/>
      <c r="AE1551" s="358"/>
      <c r="AF1551" s="358"/>
      <c r="AG1551" s="358"/>
      <c r="AH1551" s="358"/>
      <c r="AI1551" s="358"/>
      <c r="AJ1551" s="358"/>
      <c r="AK1551" s="358"/>
      <c r="AR1551" s="327" t="s">
        <v>533</v>
      </c>
      <c r="AS1551" s="326" t="s">
        <v>1739</v>
      </c>
    </row>
    <row r="1552" spans="24:45" ht="15" customHeight="1">
      <c r="X1552" s="358"/>
      <c r="Y1552" s="358"/>
      <c r="Z1552" s="358"/>
      <c r="AA1552" s="358"/>
      <c r="AB1552" s="358"/>
      <c r="AC1552" s="358"/>
      <c r="AD1552" s="358"/>
      <c r="AE1552" s="358"/>
      <c r="AF1552" s="358"/>
      <c r="AG1552" s="358"/>
      <c r="AH1552" s="358"/>
      <c r="AI1552" s="358"/>
      <c r="AJ1552" s="358"/>
      <c r="AK1552" s="358"/>
      <c r="AR1552" s="327" t="s">
        <v>534</v>
      </c>
      <c r="AS1552" s="326" t="s">
        <v>1733</v>
      </c>
    </row>
    <row r="1553" spans="24:45" ht="15" customHeight="1">
      <c r="X1553" s="358"/>
      <c r="Y1553" s="358"/>
      <c r="Z1553" s="358"/>
      <c r="AA1553" s="358"/>
      <c r="AB1553" s="358"/>
      <c r="AC1553" s="358"/>
      <c r="AD1553" s="358"/>
      <c r="AE1553" s="358"/>
      <c r="AF1553" s="358"/>
      <c r="AG1553" s="358"/>
      <c r="AH1553" s="358"/>
      <c r="AI1553" s="358"/>
      <c r="AJ1553" s="358"/>
      <c r="AK1553" s="358"/>
      <c r="AR1553" s="327" t="s">
        <v>535</v>
      </c>
      <c r="AS1553" s="326" t="s">
        <v>1733</v>
      </c>
    </row>
    <row r="1554" spans="24:45" ht="15" customHeight="1">
      <c r="X1554" s="358"/>
      <c r="Y1554" s="358"/>
      <c r="Z1554" s="358"/>
      <c r="AA1554" s="358"/>
      <c r="AB1554" s="358"/>
      <c r="AC1554" s="358"/>
      <c r="AD1554" s="358"/>
      <c r="AE1554" s="358"/>
      <c r="AF1554" s="358"/>
      <c r="AG1554" s="358"/>
      <c r="AH1554" s="358"/>
      <c r="AI1554" s="358"/>
      <c r="AJ1554" s="358"/>
      <c r="AK1554" s="358"/>
      <c r="AR1554" s="327" t="s">
        <v>536</v>
      </c>
      <c r="AS1554" s="326" t="s">
        <v>1733</v>
      </c>
    </row>
    <row r="1555" spans="24:45" ht="15" customHeight="1">
      <c r="X1555" s="358"/>
      <c r="Y1555" s="358"/>
      <c r="Z1555" s="358"/>
      <c r="AA1555" s="358"/>
      <c r="AB1555" s="358"/>
      <c r="AC1555" s="358"/>
      <c r="AD1555" s="358"/>
      <c r="AE1555" s="358"/>
      <c r="AF1555" s="358"/>
      <c r="AG1555" s="358"/>
      <c r="AH1555" s="358"/>
      <c r="AI1555" s="358"/>
      <c r="AJ1555" s="358"/>
      <c r="AK1555" s="358"/>
      <c r="AR1555" s="327" t="s">
        <v>537</v>
      </c>
      <c r="AS1555" s="326" t="s">
        <v>1733</v>
      </c>
    </row>
    <row r="1556" spans="24:45" ht="15" customHeight="1">
      <c r="X1556" s="358"/>
      <c r="Y1556" s="358"/>
      <c r="Z1556" s="358"/>
      <c r="AA1556" s="358"/>
      <c r="AB1556" s="358"/>
      <c r="AC1556" s="358"/>
      <c r="AD1556" s="358"/>
      <c r="AE1556" s="358"/>
      <c r="AF1556" s="358"/>
      <c r="AG1556" s="358"/>
      <c r="AH1556" s="358"/>
      <c r="AI1556" s="358"/>
      <c r="AJ1556" s="358"/>
      <c r="AK1556" s="358"/>
      <c r="AR1556" s="327" t="s">
        <v>538</v>
      </c>
      <c r="AS1556" s="326" t="s">
        <v>1739</v>
      </c>
    </row>
    <row r="1557" spans="24:45" ht="15" customHeight="1">
      <c r="X1557" s="358"/>
      <c r="Y1557" s="358"/>
      <c r="Z1557" s="358"/>
      <c r="AA1557" s="358"/>
      <c r="AB1557" s="358"/>
      <c r="AC1557" s="358"/>
      <c r="AD1557" s="358"/>
      <c r="AE1557" s="358"/>
      <c r="AF1557" s="358"/>
      <c r="AG1557" s="358"/>
      <c r="AH1557" s="358"/>
      <c r="AI1557" s="358"/>
      <c r="AJ1557" s="358"/>
      <c r="AK1557" s="358"/>
      <c r="AR1557" s="327" t="s">
        <v>539</v>
      </c>
      <c r="AS1557" s="326" t="s">
        <v>1739</v>
      </c>
    </row>
    <row r="1558" spans="24:45" ht="15" customHeight="1">
      <c r="X1558" s="358"/>
      <c r="Y1558" s="358"/>
      <c r="Z1558" s="358"/>
      <c r="AA1558" s="358"/>
      <c r="AB1558" s="358"/>
      <c r="AC1558" s="358"/>
      <c r="AD1558" s="358"/>
      <c r="AE1558" s="358"/>
      <c r="AF1558" s="358"/>
      <c r="AG1558" s="358"/>
      <c r="AH1558" s="358"/>
      <c r="AI1558" s="358"/>
      <c r="AJ1558" s="358"/>
      <c r="AK1558" s="358"/>
      <c r="AR1558" s="327" t="s">
        <v>540</v>
      </c>
      <c r="AS1558" s="326" t="s">
        <v>1733</v>
      </c>
    </row>
    <row r="1559" spans="24:45" ht="15" customHeight="1">
      <c r="X1559" s="358"/>
      <c r="Y1559" s="358"/>
      <c r="Z1559" s="358"/>
      <c r="AA1559" s="358"/>
      <c r="AB1559" s="358"/>
      <c r="AC1559" s="358"/>
      <c r="AD1559" s="358"/>
      <c r="AE1559" s="358"/>
      <c r="AF1559" s="358"/>
      <c r="AG1559" s="358"/>
      <c r="AH1559" s="358"/>
      <c r="AI1559" s="358"/>
      <c r="AJ1559" s="358"/>
      <c r="AK1559" s="358"/>
      <c r="AR1559" s="327" t="s">
        <v>541</v>
      </c>
      <c r="AS1559" s="326" t="s">
        <v>1733</v>
      </c>
    </row>
    <row r="1560" spans="24:45" ht="15" customHeight="1">
      <c r="X1560" s="358"/>
      <c r="Y1560" s="358"/>
      <c r="Z1560" s="358"/>
      <c r="AA1560" s="358"/>
      <c r="AB1560" s="358"/>
      <c r="AC1560" s="358"/>
      <c r="AD1560" s="358"/>
      <c r="AE1560" s="358"/>
      <c r="AF1560" s="358"/>
      <c r="AG1560" s="358"/>
      <c r="AH1560" s="358"/>
      <c r="AI1560" s="358"/>
      <c r="AJ1560" s="358"/>
      <c r="AK1560" s="358"/>
      <c r="AR1560" s="327" t="s">
        <v>542</v>
      </c>
      <c r="AS1560" s="326" t="s">
        <v>1733</v>
      </c>
    </row>
    <row r="1561" spans="24:45" ht="15" customHeight="1">
      <c r="X1561" s="358"/>
      <c r="Y1561" s="358"/>
      <c r="Z1561" s="358"/>
      <c r="AA1561" s="358"/>
      <c r="AB1561" s="358"/>
      <c r="AC1561" s="358"/>
      <c r="AD1561" s="358"/>
      <c r="AE1561" s="358"/>
      <c r="AF1561" s="358"/>
      <c r="AG1561" s="358"/>
      <c r="AH1561" s="358"/>
      <c r="AI1561" s="358"/>
      <c r="AJ1561" s="358"/>
      <c r="AK1561" s="358"/>
      <c r="AR1561" s="327" t="s">
        <v>543</v>
      </c>
      <c r="AS1561" s="326" t="s">
        <v>1733</v>
      </c>
    </row>
    <row r="1562" spans="24:45" ht="15" customHeight="1">
      <c r="X1562" s="358"/>
      <c r="Y1562" s="358"/>
      <c r="Z1562" s="358"/>
      <c r="AA1562" s="358"/>
      <c r="AB1562" s="358"/>
      <c r="AC1562" s="358"/>
      <c r="AD1562" s="358"/>
      <c r="AE1562" s="358"/>
      <c r="AF1562" s="358"/>
      <c r="AG1562" s="358"/>
      <c r="AH1562" s="358"/>
      <c r="AI1562" s="358"/>
      <c r="AJ1562" s="358"/>
      <c r="AK1562" s="358"/>
      <c r="AR1562" s="327" t="s">
        <v>544</v>
      </c>
      <c r="AS1562" s="326" t="s">
        <v>1733</v>
      </c>
    </row>
    <row r="1563" spans="24:45" ht="15" customHeight="1">
      <c r="X1563" s="358"/>
      <c r="Y1563" s="358"/>
      <c r="Z1563" s="358"/>
      <c r="AA1563" s="358"/>
      <c r="AB1563" s="358"/>
      <c r="AC1563" s="358"/>
      <c r="AD1563" s="358"/>
      <c r="AE1563" s="358"/>
      <c r="AF1563" s="358"/>
      <c r="AG1563" s="358"/>
      <c r="AH1563" s="358"/>
      <c r="AI1563" s="358"/>
      <c r="AJ1563" s="358"/>
      <c r="AK1563" s="358"/>
      <c r="AR1563" s="327" t="s">
        <v>545</v>
      </c>
      <c r="AS1563" s="326" t="s">
        <v>1733</v>
      </c>
    </row>
    <row r="1564" spans="24:45" ht="15" customHeight="1">
      <c r="X1564" s="358"/>
      <c r="Y1564" s="358"/>
      <c r="Z1564" s="358"/>
      <c r="AA1564" s="358"/>
      <c r="AB1564" s="358"/>
      <c r="AC1564" s="358"/>
      <c r="AD1564" s="358"/>
      <c r="AE1564" s="358"/>
      <c r="AF1564" s="358"/>
      <c r="AG1564" s="358"/>
      <c r="AH1564" s="358"/>
      <c r="AI1564" s="358"/>
      <c r="AJ1564" s="358"/>
      <c r="AK1564" s="358"/>
      <c r="AR1564" s="327" t="s">
        <v>546</v>
      </c>
      <c r="AS1564" s="326" t="s">
        <v>1733</v>
      </c>
    </row>
    <row r="1565" spans="24:45" ht="15" customHeight="1">
      <c r="X1565" s="358"/>
      <c r="Y1565" s="358"/>
      <c r="Z1565" s="358"/>
      <c r="AA1565" s="358"/>
      <c r="AB1565" s="358"/>
      <c r="AC1565" s="358"/>
      <c r="AD1565" s="358"/>
      <c r="AE1565" s="358"/>
      <c r="AF1565" s="358"/>
      <c r="AG1565" s="358"/>
      <c r="AH1565" s="358"/>
      <c r="AI1565" s="358"/>
      <c r="AJ1565" s="358"/>
      <c r="AK1565" s="358"/>
      <c r="AR1565" s="327" t="s">
        <v>547</v>
      </c>
      <c r="AS1565" s="326" t="s">
        <v>1733</v>
      </c>
    </row>
    <row r="1566" spans="24:45" ht="15" customHeight="1">
      <c r="X1566" s="358"/>
      <c r="Y1566" s="358"/>
      <c r="Z1566" s="358"/>
      <c r="AA1566" s="358"/>
      <c r="AB1566" s="358"/>
      <c r="AC1566" s="358"/>
      <c r="AD1566" s="358"/>
      <c r="AE1566" s="358"/>
      <c r="AF1566" s="358"/>
      <c r="AG1566" s="358"/>
      <c r="AH1566" s="358"/>
      <c r="AI1566" s="358"/>
      <c r="AJ1566" s="358"/>
      <c r="AK1566" s="358"/>
      <c r="AR1566" s="327" t="s">
        <v>548</v>
      </c>
      <c r="AS1566" s="326" t="s">
        <v>1733</v>
      </c>
    </row>
    <row r="1567" spans="24:45" ht="15" customHeight="1">
      <c r="X1567" s="358"/>
      <c r="Y1567" s="358"/>
      <c r="Z1567" s="358"/>
      <c r="AA1567" s="358"/>
      <c r="AB1567" s="358"/>
      <c r="AC1567" s="358"/>
      <c r="AD1567" s="358"/>
      <c r="AE1567" s="358"/>
      <c r="AF1567" s="358"/>
      <c r="AG1567" s="358"/>
      <c r="AH1567" s="358"/>
      <c r="AI1567" s="358"/>
      <c r="AJ1567" s="358"/>
      <c r="AK1567" s="358"/>
      <c r="AR1567" s="327" t="s">
        <v>549</v>
      </c>
      <c r="AS1567" s="326" t="s">
        <v>1733</v>
      </c>
    </row>
    <row r="1568" spans="24:45" ht="15" customHeight="1">
      <c r="X1568" s="358"/>
      <c r="Y1568" s="358"/>
      <c r="Z1568" s="358"/>
      <c r="AA1568" s="358"/>
      <c r="AB1568" s="358"/>
      <c r="AC1568" s="358"/>
      <c r="AD1568" s="358"/>
      <c r="AE1568" s="358"/>
      <c r="AF1568" s="358"/>
      <c r="AG1568" s="358"/>
      <c r="AH1568" s="358"/>
      <c r="AI1568" s="358"/>
      <c r="AJ1568" s="358"/>
      <c r="AK1568" s="358"/>
      <c r="AR1568" s="327" t="s">
        <v>550</v>
      </c>
      <c r="AS1568" s="326" t="s">
        <v>1733</v>
      </c>
    </row>
    <row r="1569" spans="24:45" ht="15" customHeight="1">
      <c r="X1569" s="358"/>
      <c r="Y1569" s="358"/>
      <c r="Z1569" s="358"/>
      <c r="AA1569" s="358"/>
      <c r="AB1569" s="358"/>
      <c r="AC1569" s="358"/>
      <c r="AD1569" s="358"/>
      <c r="AE1569" s="358"/>
      <c r="AF1569" s="358"/>
      <c r="AG1569" s="358"/>
      <c r="AH1569" s="358"/>
      <c r="AI1569" s="358"/>
      <c r="AJ1569" s="358"/>
      <c r="AK1569" s="358"/>
      <c r="AR1569" s="327" t="s">
        <v>551</v>
      </c>
      <c r="AS1569" s="326" t="s">
        <v>1733</v>
      </c>
    </row>
    <row r="1570" spans="24:45" ht="15" customHeight="1">
      <c r="X1570" s="358"/>
      <c r="Y1570" s="358"/>
      <c r="Z1570" s="358"/>
      <c r="AA1570" s="358"/>
      <c r="AB1570" s="358"/>
      <c r="AC1570" s="358"/>
      <c r="AD1570" s="358"/>
      <c r="AE1570" s="358"/>
      <c r="AF1570" s="358"/>
      <c r="AG1570" s="358"/>
      <c r="AH1570" s="358"/>
      <c r="AI1570" s="358"/>
      <c r="AJ1570" s="358"/>
      <c r="AK1570" s="358"/>
      <c r="AR1570" s="327" t="s">
        <v>552</v>
      </c>
      <c r="AS1570" s="326" t="s">
        <v>1733</v>
      </c>
    </row>
    <row r="1571" spans="24:45" ht="15" customHeight="1">
      <c r="X1571" s="358"/>
      <c r="Y1571" s="358"/>
      <c r="Z1571" s="358"/>
      <c r="AA1571" s="358"/>
      <c r="AB1571" s="358"/>
      <c r="AC1571" s="358"/>
      <c r="AD1571" s="358"/>
      <c r="AE1571" s="358"/>
      <c r="AF1571" s="358"/>
      <c r="AG1571" s="358"/>
      <c r="AH1571" s="358"/>
      <c r="AI1571" s="358"/>
      <c r="AJ1571" s="358"/>
      <c r="AK1571" s="358"/>
      <c r="AR1571" s="327" t="s">
        <v>553</v>
      </c>
      <c r="AS1571" s="326" t="s">
        <v>1739</v>
      </c>
    </row>
    <row r="1572" spans="24:45" ht="15" customHeight="1">
      <c r="X1572" s="358"/>
      <c r="Y1572" s="358"/>
      <c r="Z1572" s="358"/>
      <c r="AA1572" s="358"/>
      <c r="AB1572" s="358"/>
      <c r="AC1572" s="358"/>
      <c r="AD1572" s="358"/>
      <c r="AE1572" s="358"/>
      <c r="AF1572" s="358"/>
      <c r="AG1572" s="358"/>
      <c r="AH1572" s="358"/>
      <c r="AI1572" s="358"/>
      <c r="AJ1572" s="358"/>
      <c r="AK1572" s="358"/>
      <c r="AR1572" s="327" t="s">
        <v>554</v>
      </c>
      <c r="AS1572" s="326" t="s">
        <v>1739</v>
      </c>
    </row>
    <row r="1573" spans="24:45" ht="15" customHeight="1">
      <c r="X1573" s="358"/>
      <c r="Y1573" s="358"/>
      <c r="Z1573" s="358"/>
      <c r="AA1573" s="358"/>
      <c r="AB1573" s="358"/>
      <c r="AC1573" s="358"/>
      <c r="AD1573" s="358"/>
      <c r="AE1573" s="358"/>
      <c r="AF1573" s="358"/>
      <c r="AG1573" s="358"/>
      <c r="AH1573" s="358"/>
      <c r="AI1573" s="358"/>
      <c r="AJ1573" s="358"/>
      <c r="AK1573" s="358"/>
      <c r="AR1573" s="327" t="s">
        <v>555</v>
      </c>
      <c r="AS1573" s="326" t="s">
        <v>1739</v>
      </c>
    </row>
    <row r="1574" spans="24:45" ht="15" customHeight="1">
      <c r="X1574" s="358"/>
      <c r="Y1574" s="358"/>
      <c r="Z1574" s="358"/>
      <c r="AA1574" s="358"/>
      <c r="AB1574" s="358"/>
      <c r="AC1574" s="358"/>
      <c r="AD1574" s="358"/>
      <c r="AE1574" s="358"/>
      <c r="AF1574" s="358"/>
      <c r="AG1574" s="358"/>
      <c r="AH1574" s="358"/>
      <c r="AI1574" s="358"/>
      <c r="AJ1574" s="358"/>
      <c r="AK1574" s="358"/>
      <c r="AR1574" s="327" t="s">
        <v>556</v>
      </c>
      <c r="AS1574" s="326" t="s">
        <v>1739</v>
      </c>
    </row>
    <row r="1575" spans="24:45" ht="15" customHeight="1">
      <c r="X1575" s="358"/>
      <c r="Y1575" s="358"/>
      <c r="Z1575" s="358"/>
      <c r="AA1575" s="358"/>
      <c r="AB1575" s="358"/>
      <c r="AC1575" s="358"/>
      <c r="AD1575" s="358"/>
      <c r="AE1575" s="358"/>
      <c r="AF1575" s="358"/>
      <c r="AG1575" s="358"/>
      <c r="AH1575" s="358"/>
      <c r="AI1575" s="358"/>
      <c r="AJ1575" s="358"/>
      <c r="AK1575" s="358"/>
      <c r="AR1575" s="327" t="s">
        <v>557</v>
      </c>
      <c r="AS1575" s="326" t="s">
        <v>1739</v>
      </c>
    </row>
    <row r="1576" spans="24:45" ht="15" customHeight="1">
      <c r="X1576" s="358"/>
      <c r="Y1576" s="358"/>
      <c r="Z1576" s="358"/>
      <c r="AA1576" s="358"/>
      <c r="AB1576" s="358"/>
      <c r="AC1576" s="358"/>
      <c r="AD1576" s="358"/>
      <c r="AE1576" s="358"/>
      <c r="AF1576" s="358"/>
      <c r="AG1576" s="358"/>
      <c r="AH1576" s="358"/>
      <c r="AI1576" s="358"/>
      <c r="AJ1576" s="358"/>
      <c r="AK1576" s="358"/>
      <c r="AR1576" s="327" t="s">
        <v>558</v>
      </c>
      <c r="AS1576" s="326" t="s">
        <v>1733</v>
      </c>
    </row>
    <row r="1577" spans="24:45" ht="15" customHeight="1">
      <c r="X1577" s="358"/>
      <c r="Y1577" s="358"/>
      <c r="Z1577" s="358"/>
      <c r="AA1577" s="358"/>
      <c r="AB1577" s="358"/>
      <c r="AC1577" s="358"/>
      <c r="AD1577" s="358"/>
      <c r="AE1577" s="358"/>
      <c r="AF1577" s="358"/>
      <c r="AG1577" s="358"/>
      <c r="AH1577" s="358"/>
      <c r="AI1577" s="358"/>
      <c r="AJ1577" s="358"/>
      <c r="AK1577" s="358"/>
      <c r="AR1577" s="327" t="s">
        <v>559</v>
      </c>
      <c r="AS1577" s="326" t="s">
        <v>1733</v>
      </c>
    </row>
    <row r="1578" spans="24:45" ht="15" customHeight="1">
      <c r="X1578" s="358"/>
      <c r="Y1578" s="358"/>
      <c r="Z1578" s="358"/>
      <c r="AA1578" s="358"/>
      <c r="AB1578" s="358"/>
      <c r="AC1578" s="358"/>
      <c r="AD1578" s="358"/>
      <c r="AE1578" s="358"/>
      <c r="AF1578" s="358"/>
      <c r="AG1578" s="358"/>
      <c r="AH1578" s="358"/>
      <c r="AI1578" s="358"/>
      <c r="AJ1578" s="358"/>
      <c r="AK1578" s="358"/>
      <c r="AR1578" s="327" t="s">
        <v>560</v>
      </c>
      <c r="AS1578" s="326" t="s">
        <v>1733</v>
      </c>
    </row>
    <row r="1579" spans="24:45" ht="15" customHeight="1">
      <c r="X1579" s="358"/>
      <c r="Y1579" s="358"/>
      <c r="Z1579" s="358"/>
      <c r="AA1579" s="358"/>
      <c r="AB1579" s="358"/>
      <c r="AC1579" s="358"/>
      <c r="AD1579" s="358"/>
      <c r="AE1579" s="358"/>
      <c r="AF1579" s="358"/>
      <c r="AG1579" s="358"/>
      <c r="AH1579" s="358"/>
      <c r="AI1579" s="358"/>
      <c r="AJ1579" s="358"/>
      <c r="AK1579" s="358"/>
      <c r="AR1579" s="327" t="s">
        <v>561</v>
      </c>
      <c r="AS1579" s="326" t="s">
        <v>1733</v>
      </c>
    </row>
    <row r="1580" spans="24:45" ht="15" customHeight="1">
      <c r="X1580" s="358"/>
      <c r="Y1580" s="358"/>
      <c r="Z1580" s="358"/>
      <c r="AA1580" s="358"/>
      <c r="AB1580" s="358"/>
      <c r="AC1580" s="358"/>
      <c r="AD1580" s="358"/>
      <c r="AE1580" s="358"/>
      <c r="AF1580" s="358"/>
      <c r="AG1580" s="358"/>
      <c r="AH1580" s="358"/>
      <c r="AI1580" s="358"/>
      <c r="AJ1580" s="358"/>
      <c r="AK1580" s="358"/>
      <c r="AR1580" s="327" t="s">
        <v>562</v>
      </c>
      <c r="AS1580" s="326" t="s">
        <v>1733</v>
      </c>
    </row>
    <row r="1581" spans="24:45" ht="15" customHeight="1">
      <c r="X1581" s="358"/>
      <c r="Y1581" s="358"/>
      <c r="Z1581" s="358"/>
      <c r="AA1581" s="358"/>
      <c r="AB1581" s="358"/>
      <c r="AC1581" s="358"/>
      <c r="AD1581" s="358"/>
      <c r="AE1581" s="358"/>
      <c r="AF1581" s="358"/>
      <c r="AG1581" s="358"/>
      <c r="AH1581" s="358"/>
      <c r="AI1581" s="358"/>
      <c r="AJ1581" s="358"/>
      <c r="AK1581" s="358"/>
      <c r="AR1581" s="327" t="s">
        <v>563</v>
      </c>
      <c r="AS1581" s="326" t="s">
        <v>1733</v>
      </c>
    </row>
    <row r="1582" spans="24:45" ht="15" customHeight="1">
      <c r="X1582" s="358"/>
      <c r="Y1582" s="358"/>
      <c r="Z1582" s="358"/>
      <c r="AA1582" s="358"/>
      <c r="AB1582" s="358"/>
      <c r="AC1582" s="358"/>
      <c r="AD1582" s="358"/>
      <c r="AE1582" s="358"/>
      <c r="AF1582" s="358"/>
      <c r="AG1582" s="358"/>
      <c r="AH1582" s="358"/>
      <c r="AI1582" s="358"/>
      <c r="AJ1582" s="358"/>
      <c r="AK1582" s="358"/>
      <c r="AR1582" s="327" t="s">
        <v>564</v>
      </c>
      <c r="AS1582" s="326" t="s">
        <v>1733</v>
      </c>
    </row>
    <row r="1583" spans="24:45" ht="15" customHeight="1">
      <c r="X1583" s="358"/>
      <c r="Y1583" s="358"/>
      <c r="Z1583" s="358"/>
      <c r="AA1583" s="358"/>
      <c r="AB1583" s="358"/>
      <c r="AC1583" s="358"/>
      <c r="AD1583" s="358"/>
      <c r="AE1583" s="358"/>
      <c r="AF1583" s="358"/>
      <c r="AG1583" s="358"/>
      <c r="AH1583" s="358"/>
      <c r="AI1583" s="358"/>
      <c r="AJ1583" s="358"/>
      <c r="AK1583" s="358"/>
      <c r="AR1583" s="327" t="s">
        <v>565</v>
      </c>
      <c r="AS1583" s="326" t="s">
        <v>1733</v>
      </c>
    </row>
    <row r="1584" spans="24:45" ht="15" customHeight="1">
      <c r="X1584" s="358"/>
      <c r="Y1584" s="358"/>
      <c r="Z1584" s="358"/>
      <c r="AA1584" s="358"/>
      <c r="AB1584" s="358"/>
      <c r="AC1584" s="358"/>
      <c r="AD1584" s="358"/>
      <c r="AE1584" s="358"/>
      <c r="AF1584" s="358"/>
      <c r="AG1584" s="358"/>
      <c r="AH1584" s="358"/>
      <c r="AI1584" s="358"/>
      <c r="AJ1584" s="358"/>
      <c r="AK1584" s="358"/>
      <c r="AR1584" s="327" t="s">
        <v>902</v>
      </c>
      <c r="AS1584" s="326" t="s">
        <v>385</v>
      </c>
    </row>
    <row r="1585" spans="24:45" ht="15" customHeight="1">
      <c r="X1585" s="358"/>
      <c r="Y1585" s="358"/>
      <c r="Z1585" s="358"/>
      <c r="AA1585" s="358"/>
      <c r="AB1585" s="358"/>
      <c r="AC1585" s="358"/>
      <c r="AD1585" s="358"/>
      <c r="AE1585" s="358"/>
      <c r="AF1585" s="358"/>
      <c r="AG1585" s="358"/>
      <c r="AH1585" s="358"/>
      <c r="AI1585" s="358"/>
      <c r="AJ1585" s="358"/>
      <c r="AK1585" s="358"/>
      <c r="AR1585" s="327" t="s">
        <v>566</v>
      </c>
      <c r="AS1585" s="326" t="s">
        <v>1733</v>
      </c>
    </row>
    <row r="1586" spans="24:45" ht="15" customHeight="1">
      <c r="X1586" s="358"/>
      <c r="Y1586" s="358"/>
      <c r="Z1586" s="358"/>
      <c r="AA1586" s="358"/>
      <c r="AB1586" s="358"/>
      <c r="AC1586" s="358"/>
      <c r="AD1586" s="358"/>
      <c r="AE1586" s="358"/>
      <c r="AF1586" s="358"/>
      <c r="AG1586" s="358"/>
      <c r="AH1586" s="358"/>
      <c r="AI1586" s="358"/>
      <c r="AJ1586" s="358"/>
      <c r="AK1586" s="358"/>
      <c r="AR1586" s="327" t="s">
        <v>567</v>
      </c>
      <c r="AS1586" s="326" t="s">
        <v>1733</v>
      </c>
    </row>
    <row r="1587" spans="24:45" ht="15" customHeight="1">
      <c r="X1587" s="358"/>
      <c r="Y1587" s="358"/>
      <c r="Z1587" s="358"/>
      <c r="AA1587" s="358"/>
      <c r="AB1587" s="358"/>
      <c r="AC1587" s="358"/>
      <c r="AD1587" s="358"/>
      <c r="AE1587" s="358"/>
      <c r="AF1587" s="358"/>
      <c r="AG1587" s="358"/>
      <c r="AH1587" s="358"/>
      <c r="AI1587" s="358"/>
      <c r="AJ1587" s="358"/>
      <c r="AK1587" s="358"/>
      <c r="AR1587" s="327" t="s">
        <v>568</v>
      </c>
      <c r="AS1587" s="326" t="s">
        <v>1733</v>
      </c>
    </row>
    <row r="1588" spans="24:45" ht="15" customHeight="1">
      <c r="X1588" s="358"/>
      <c r="Y1588" s="358"/>
      <c r="Z1588" s="358"/>
      <c r="AA1588" s="358"/>
      <c r="AB1588" s="358"/>
      <c r="AC1588" s="358"/>
      <c r="AD1588" s="358"/>
      <c r="AE1588" s="358"/>
      <c r="AF1588" s="358"/>
      <c r="AG1588" s="358"/>
      <c r="AH1588" s="358"/>
      <c r="AI1588" s="358"/>
      <c r="AJ1588" s="358"/>
      <c r="AK1588" s="358"/>
      <c r="AR1588" s="327" t="s">
        <v>569</v>
      </c>
      <c r="AS1588" s="326" t="s">
        <v>1733</v>
      </c>
    </row>
    <row r="1589" spans="24:45" ht="15" customHeight="1">
      <c r="X1589" s="358"/>
      <c r="Y1589" s="358"/>
      <c r="Z1589" s="358"/>
      <c r="AA1589" s="358"/>
      <c r="AB1589" s="358"/>
      <c r="AC1589" s="358"/>
      <c r="AD1589" s="358"/>
      <c r="AE1589" s="358"/>
      <c r="AF1589" s="358"/>
      <c r="AG1589" s="358"/>
      <c r="AH1589" s="358"/>
      <c r="AI1589" s="358"/>
      <c r="AJ1589" s="358"/>
      <c r="AK1589" s="358"/>
      <c r="AR1589" s="327" t="s">
        <v>570</v>
      </c>
      <c r="AS1589" s="326" t="s">
        <v>1733</v>
      </c>
    </row>
    <row r="1590" spans="24:45" ht="15" customHeight="1">
      <c r="X1590" s="358"/>
      <c r="Y1590" s="358"/>
      <c r="Z1590" s="358"/>
      <c r="AA1590" s="358"/>
      <c r="AB1590" s="358"/>
      <c r="AC1590" s="358"/>
      <c r="AD1590" s="358"/>
      <c r="AE1590" s="358"/>
      <c r="AF1590" s="358"/>
      <c r="AG1590" s="358"/>
      <c r="AH1590" s="358"/>
      <c r="AI1590" s="358"/>
      <c r="AJ1590" s="358"/>
      <c r="AK1590" s="358"/>
      <c r="AR1590" s="327" t="s">
        <v>571</v>
      </c>
      <c r="AS1590" s="326" t="s">
        <v>1733</v>
      </c>
    </row>
    <row r="1591" spans="24:45" ht="15" customHeight="1">
      <c r="X1591" s="358"/>
      <c r="Y1591" s="358"/>
      <c r="Z1591" s="358"/>
      <c r="AA1591" s="358"/>
      <c r="AB1591" s="358"/>
      <c r="AC1591" s="358"/>
      <c r="AD1591" s="358"/>
      <c r="AE1591" s="358"/>
      <c r="AF1591" s="358"/>
      <c r="AG1591" s="358"/>
      <c r="AH1591" s="358"/>
      <c r="AI1591" s="358"/>
      <c r="AJ1591" s="358"/>
      <c r="AK1591" s="358"/>
      <c r="AR1591" s="327" t="s">
        <v>572</v>
      </c>
      <c r="AS1591" s="326" t="s">
        <v>1733</v>
      </c>
    </row>
    <row r="1592" spans="24:45" ht="15" customHeight="1">
      <c r="X1592" s="358"/>
      <c r="Y1592" s="358"/>
      <c r="Z1592" s="358"/>
      <c r="AA1592" s="358"/>
      <c r="AB1592" s="358"/>
      <c r="AC1592" s="358"/>
      <c r="AD1592" s="358"/>
      <c r="AE1592" s="358"/>
      <c r="AF1592" s="358"/>
      <c r="AG1592" s="358"/>
      <c r="AH1592" s="358"/>
      <c r="AI1592" s="358"/>
      <c r="AJ1592" s="358"/>
      <c r="AK1592" s="358"/>
      <c r="AR1592" s="327" t="s">
        <v>573</v>
      </c>
      <c r="AS1592" s="326" t="s">
        <v>1733</v>
      </c>
    </row>
    <row r="1593" spans="24:45" ht="15" customHeight="1">
      <c r="X1593" s="358"/>
      <c r="Y1593" s="358"/>
      <c r="Z1593" s="358"/>
      <c r="AA1593" s="358"/>
      <c r="AB1593" s="358"/>
      <c r="AC1593" s="358"/>
      <c r="AD1593" s="358"/>
      <c r="AE1593" s="358"/>
      <c r="AF1593" s="358"/>
      <c r="AG1593" s="358"/>
      <c r="AH1593" s="358"/>
      <c r="AI1593" s="358"/>
      <c r="AJ1593" s="358"/>
      <c r="AK1593" s="358"/>
      <c r="AR1593" s="327" t="s">
        <v>574</v>
      </c>
      <c r="AS1593" s="326" t="s">
        <v>1733</v>
      </c>
    </row>
    <row r="1594" spans="24:45" ht="15" customHeight="1">
      <c r="X1594" s="358"/>
      <c r="Y1594" s="358"/>
      <c r="Z1594" s="358"/>
      <c r="AA1594" s="358"/>
      <c r="AB1594" s="358"/>
      <c r="AC1594" s="358"/>
      <c r="AD1594" s="358"/>
      <c r="AE1594" s="358"/>
      <c r="AF1594" s="358"/>
      <c r="AG1594" s="358"/>
      <c r="AH1594" s="358"/>
      <c r="AI1594" s="358"/>
      <c r="AJ1594" s="358"/>
      <c r="AK1594" s="358"/>
      <c r="AR1594" s="327" t="s">
        <v>903</v>
      </c>
      <c r="AS1594" s="326" t="s">
        <v>1827</v>
      </c>
    </row>
    <row r="1595" spans="24:45" ht="15" customHeight="1">
      <c r="X1595" s="358"/>
      <c r="Y1595" s="358"/>
      <c r="Z1595" s="358"/>
      <c r="AA1595" s="358"/>
      <c r="AB1595" s="358"/>
      <c r="AC1595" s="358"/>
      <c r="AD1595" s="358"/>
      <c r="AE1595" s="358"/>
      <c r="AF1595" s="358"/>
      <c r="AG1595" s="358"/>
      <c r="AH1595" s="358"/>
      <c r="AI1595" s="358"/>
      <c r="AJ1595" s="358"/>
      <c r="AK1595" s="358"/>
      <c r="AR1595" s="327" t="s">
        <v>904</v>
      </c>
      <c r="AS1595" s="326" t="s">
        <v>1827</v>
      </c>
    </row>
    <row r="1596" spans="24:45" ht="15" customHeight="1">
      <c r="X1596" s="358"/>
      <c r="Y1596" s="358"/>
      <c r="Z1596" s="358"/>
      <c r="AA1596" s="358"/>
      <c r="AB1596" s="358"/>
      <c r="AC1596" s="358"/>
      <c r="AD1596" s="358"/>
      <c r="AE1596" s="358"/>
      <c r="AF1596" s="358"/>
      <c r="AG1596" s="358"/>
      <c r="AH1596" s="358"/>
      <c r="AI1596" s="358"/>
      <c r="AJ1596" s="358"/>
      <c r="AK1596" s="358"/>
      <c r="AR1596" s="327" t="s">
        <v>905</v>
      </c>
      <c r="AS1596" s="326" t="s">
        <v>1827</v>
      </c>
    </row>
    <row r="1597" spans="24:45" ht="15" customHeight="1">
      <c r="X1597" s="358"/>
      <c r="Y1597" s="358"/>
      <c r="Z1597" s="358"/>
      <c r="AA1597" s="358"/>
      <c r="AB1597" s="358"/>
      <c r="AC1597" s="358"/>
      <c r="AD1597" s="358"/>
      <c r="AE1597" s="358"/>
      <c r="AF1597" s="358"/>
      <c r="AG1597" s="358"/>
      <c r="AH1597" s="358"/>
      <c r="AI1597" s="358"/>
      <c r="AJ1597" s="358"/>
      <c r="AK1597" s="358"/>
      <c r="AR1597" s="327" t="s">
        <v>906</v>
      </c>
      <c r="AS1597" s="326" t="s">
        <v>1827</v>
      </c>
    </row>
    <row r="1598" spans="24:45" ht="15" customHeight="1">
      <c r="X1598" s="358"/>
      <c r="Y1598" s="358"/>
      <c r="Z1598" s="358"/>
      <c r="AA1598" s="358"/>
      <c r="AB1598" s="358"/>
      <c r="AC1598" s="358"/>
      <c r="AD1598" s="358"/>
      <c r="AE1598" s="358"/>
      <c r="AF1598" s="358"/>
      <c r="AG1598" s="358"/>
      <c r="AH1598" s="358"/>
      <c r="AI1598" s="358"/>
      <c r="AJ1598" s="358"/>
      <c r="AK1598" s="358"/>
      <c r="AR1598" s="327" t="s">
        <v>575</v>
      </c>
      <c r="AS1598" s="326" t="s">
        <v>1733</v>
      </c>
    </row>
    <row r="1599" spans="24:45" ht="15" customHeight="1">
      <c r="X1599" s="358"/>
      <c r="Y1599" s="358"/>
      <c r="Z1599" s="358"/>
      <c r="AA1599" s="358"/>
      <c r="AB1599" s="358"/>
      <c r="AC1599" s="358"/>
      <c r="AD1599" s="358"/>
      <c r="AE1599" s="358"/>
      <c r="AF1599" s="358"/>
      <c r="AG1599" s="358"/>
      <c r="AH1599" s="358"/>
      <c r="AI1599" s="358"/>
      <c r="AJ1599" s="358"/>
      <c r="AK1599" s="358"/>
      <c r="AR1599" s="327" t="s">
        <v>576</v>
      </c>
      <c r="AS1599" s="326" t="s">
        <v>1739</v>
      </c>
    </row>
    <row r="1600" spans="24:45" ht="15" customHeight="1">
      <c r="X1600" s="358"/>
      <c r="Y1600" s="358"/>
      <c r="Z1600" s="358"/>
      <c r="AA1600" s="358"/>
      <c r="AB1600" s="358"/>
      <c r="AC1600" s="358"/>
      <c r="AD1600" s="358"/>
      <c r="AE1600" s="358"/>
      <c r="AF1600" s="358"/>
      <c r="AG1600" s="358"/>
      <c r="AH1600" s="358"/>
      <c r="AI1600" s="358"/>
      <c r="AJ1600" s="358"/>
      <c r="AK1600" s="358"/>
      <c r="AR1600" s="327" t="s">
        <v>577</v>
      </c>
      <c r="AS1600" s="326" t="s">
        <v>1739</v>
      </c>
    </row>
    <row r="1601" spans="24:45" ht="15" customHeight="1">
      <c r="X1601" s="358"/>
      <c r="Y1601" s="358"/>
      <c r="Z1601" s="358"/>
      <c r="AA1601" s="358"/>
      <c r="AB1601" s="358"/>
      <c r="AC1601" s="358"/>
      <c r="AD1601" s="358"/>
      <c r="AE1601" s="358"/>
      <c r="AF1601" s="358"/>
      <c r="AG1601" s="358"/>
      <c r="AH1601" s="358"/>
      <c r="AI1601" s="358"/>
      <c r="AJ1601" s="358"/>
      <c r="AK1601" s="358"/>
      <c r="AR1601" s="327" t="s">
        <v>578</v>
      </c>
      <c r="AS1601" s="326" t="s">
        <v>1739</v>
      </c>
    </row>
    <row r="1602" spans="24:45" ht="15" customHeight="1">
      <c r="X1602" s="358"/>
      <c r="Y1602" s="358"/>
      <c r="Z1602" s="358"/>
      <c r="AA1602" s="358"/>
      <c r="AB1602" s="358"/>
      <c r="AC1602" s="358"/>
      <c r="AD1602" s="358"/>
      <c r="AE1602" s="358"/>
      <c r="AF1602" s="358"/>
      <c r="AG1602" s="358"/>
      <c r="AH1602" s="358"/>
      <c r="AI1602" s="358"/>
      <c r="AJ1602" s="358"/>
      <c r="AK1602" s="358"/>
      <c r="AR1602" s="327" t="s">
        <v>579</v>
      </c>
      <c r="AS1602" s="326" t="s">
        <v>1739</v>
      </c>
    </row>
    <row r="1603" spans="24:45" ht="15" customHeight="1">
      <c r="X1603" s="358"/>
      <c r="Y1603" s="358"/>
      <c r="Z1603" s="358"/>
      <c r="AA1603" s="358"/>
      <c r="AB1603" s="358"/>
      <c r="AC1603" s="358"/>
      <c r="AD1603" s="358"/>
      <c r="AE1603" s="358"/>
      <c r="AF1603" s="358"/>
      <c r="AG1603" s="358"/>
      <c r="AH1603" s="358"/>
      <c r="AI1603" s="358"/>
      <c r="AJ1603" s="358"/>
      <c r="AK1603" s="358"/>
      <c r="AR1603" s="327" t="s">
        <v>580</v>
      </c>
      <c r="AS1603" s="326" t="s">
        <v>1733</v>
      </c>
    </row>
    <row r="1604" spans="24:45" ht="15" customHeight="1">
      <c r="X1604" s="358"/>
      <c r="Y1604" s="358"/>
      <c r="Z1604" s="358"/>
      <c r="AA1604" s="358"/>
      <c r="AB1604" s="358"/>
      <c r="AC1604" s="358"/>
      <c r="AD1604" s="358"/>
      <c r="AE1604" s="358"/>
      <c r="AF1604" s="358"/>
      <c r="AG1604" s="358"/>
      <c r="AH1604" s="358"/>
      <c r="AI1604" s="358"/>
      <c r="AJ1604" s="358"/>
      <c r="AK1604" s="358"/>
      <c r="AR1604" s="327" t="s">
        <v>581</v>
      </c>
      <c r="AS1604" s="326" t="s">
        <v>1733</v>
      </c>
    </row>
    <row r="1605" spans="24:45" ht="15" customHeight="1">
      <c r="X1605" s="358"/>
      <c r="Y1605" s="358"/>
      <c r="Z1605" s="358"/>
      <c r="AA1605" s="358"/>
      <c r="AB1605" s="358"/>
      <c r="AC1605" s="358"/>
      <c r="AD1605" s="358"/>
      <c r="AE1605" s="358"/>
      <c r="AF1605" s="358"/>
      <c r="AG1605" s="358"/>
      <c r="AH1605" s="358"/>
      <c r="AI1605" s="358"/>
      <c r="AJ1605" s="358"/>
      <c r="AK1605" s="358"/>
      <c r="AR1605" s="327" t="s">
        <v>582</v>
      </c>
      <c r="AS1605" s="326" t="s">
        <v>1733</v>
      </c>
    </row>
    <row r="1606" spans="24:45" ht="15" customHeight="1">
      <c r="X1606" s="358"/>
      <c r="Y1606" s="358"/>
      <c r="Z1606" s="358"/>
      <c r="AA1606" s="358"/>
      <c r="AB1606" s="358"/>
      <c r="AC1606" s="358"/>
      <c r="AD1606" s="358"/>
      <c r="AE1606" s="358"/>
      <c r="AF1606" s="358"/>
      <c r="AG1606" s="358"/>
      <c r="AH1606" s="358"/>
      <c r="AI1606" s="358"/>
      <c r="AJ1606" s="358"/>
      <c r="AK1606" s="358"/>
      <c r="AR1606" s="327" t="s">
        <v>583</v>
      </c>
      <c r="AS1606" s="326" t="s">
        <v>1733</v>
      </c>
    </row>
    <row r="1607" spans="24:45" ht="15" customHeight="1">
      <c r="X1607" s="358"/>
      <c r="Y1607" s="358"/>
      <c r="Z1607" s="358"/>
      <c r="AA1607" s="358"/>
      <c r="AB1607" s="358"/>
      <c r="AC1607" s="358"/>
      <c r="AD1607" s="358"/>
      <c r="AE1607" s="358"/>
      <c r="AF1607" s="358"/>
      <c r="AG1607" s="358"/>
      <c r="AH1607" s="358"/>
      <c r="AI1607" s="358"/>
      <c r="AJ1607" s="358"/>
      <c r="AK1607" s="358"/>
      <c r="AR1607" s="327" t="s">
        <v>584</v>
      </c>
      <c r="AS1607" s="326" t="s">
        <v>1739</v>
      </c>
    </row>
    <row r="1608" spans="24:45" ht="15" customHeight="1">
      <c r="X1608" s="358"/>
      <c r="Y1608" s="358"/>
      <c r="Z1608" s="358"/>
      <c r="AA1608" s="358"/>
      <c r="AB1608" s="358"/>
      <c r="AC1608" s="358"/>
      <c r="AD1608" s="358"/>
      <c r="AE1608" s="358"/>
      <c r="AF1608" s="358"/>
      <c r="AG1608" s="358"/>
      <c r="AH1608" s="358"/>
      <c r="AI1608" s="358"/>
      <c r="AJ1608" s="358"/>
      <c r="AK1608" s="358"/>
      <c r="AR1608" s="327" t="s">
        <v>585</v>
      </c>
      <c r="AS1608" s="326" t="s">
        <v>1739</v>
      </c>
    </row>
    <row r="1609" spans="24:45" ht="15" customHeight="1">
      <c r="X1609" s="358"/>
      <c r="Y1609" s="358"/>
      <c r="Z1609" s="358"/>
      <c r="AA1609" s="358"/>
      <c r="AB1609" s="358"/>
      <c r="AC1609" s="358"/>
      <c r="AD1609" s="358"/>
      <c r="AE1609" s="358"/>
      <c r="AF1609" s="358"/>
      <c r="AG1609" s="358"/>
      <c r="AH1609" s="358"/>
      <c r="AI1609" s="358"/>
      <c r="AJ1609" s="358"/>
      <c r="AK1609" s="358"/>
      <c r="AR1609" s="327" t="s">
        <v>586</v>
      </c>
      <c r="AS1609" s="326" t="s">
        <v>1733</v>
      </c>
    </row>
    <row r="1610" spans="24:45" ht="15" customHeight="1">
      <c r="X1610" s="358"/>
      <c r="Y1610" s="358"/>
      <c r="Z1610" s="358"/>
      <c r="AA1610" s="358"/>
      <c r="AB1610" s="358"/>
      <c r="AC1610" s="358"/>
      <c r="AD1610" s="358"/>
      <c r="AE1610" s="358"/>
      <c r="AF1610" s="358"/>
      <c r="AG1610" s="358"/>
      <c r="AH1610" s="358"/>
      <c r="AI1610" s="358"/>
      <c r="AJ1610" s="358"/>
      <c r="AK1610" s="358"/>
      <c r="AR1610" s="327" t="s">
        <v>587</v>
      </c>
      <c r="AS1610" s="326" t="s">
        <v>1733</v>
      </c>
    </row>
    <row r="1611" spans="24:45" ht="15" customHeight="1">
      <c r="X1611" s="358"/>
      <c r="Y1611" s="358"/>
      <c r="Z1611" s="358"/>
      <c r="AA1611" s="358"/>
      <c r="AB1611" s="358"/>
      <c r="AC1611" s="358"/>
      <c r="AD1611" s="358"/>
      <c r="AE1611" s="358"/>
      <c r="AF1611" s="358"/>
      <c r="AG1611" s="358"/>
      <c r="AH1611" s="358"/>
      <c r="AI1611" s="358"/>
      <c r="AJ1611" s="358"/>
      <c r="AK1611" s="358"/>
      <c r="AR1611" s="327" t="s">
        <v>588</v>
      </c>
      <c r="AS1611" s="326" t="s">
        <v>1739</v>
      </c>
    </row>
    <row r="1612" spans="24:45" ht="15" customHeight="1">
      <c r="X1612" s="358"/>
      <c r="Y1612" s="358"/>
      <c r="Z1612" s="358"/>
      <c r="AA1612" s="358"/>
      <c r="AB1612" s="358"/>
      <c r="AC1612" s="358"/>
      <c r="AD1612" s="358"/>
      <c r="AE1612" s="358"/>
      <c r="AF1612" s="358"/>
      <c r="AG1612" s="358"/>
      <c r="AH1612" s="358"/>
      <c r="AI1612" s="358"/>
      <c r="AJ1612" s="358"/>
      <c r="AK1612" s="358"/>
      <c r="AR1612" s="327" t="s">
        <v>589</v>
      </c>
      <c r="AS1612" s="326" t="s">
        <v>1733</v>
      </c>
    </row>
    <row r="1613" spans="24:45" ht="15" customHeight="1">
      <c r="X1613" s="358"/>
      <c r="Y1613" s="358"/>
      <c r="Z1613" s="358"/>
      <c r="AA1613" s="358"/>
      <c r="AB1613" s="358"/>
      <c r="AC1613" s="358"/>
      <c r="AD1613" s="358"/>
      <c r="AE1613" s="358"/>
      <c r="AF1613" s="358"/>
      <c r="AG1613" s="358"/>
      <c r="AH1613" s="358"/>
      <c r="AI1613" s="358"/>
      <c r="AJ1613" s="358"/>
      <c r="AK1613" s="358"/>
      <c r="AR1613" s="327" t="s">
        <v>590</v>
      </c>
      <c r="AS1613" s="326" t="s">
        <v>1733</v>
      </c>
    </row>
    <row r="1614" spans="24:45" ht="15" customHeight="1">
      <c r="X1614" s="358"/>
      <c r="Y1614" s="358"/>
      <c r="Z1614" s="358"/>
      <c r="AA1614" s="358"/>
      <c r="AB1614" s="358"/>
      <c r="AC1614" s="358"/>
      <c r="AD1614" s="358"/>
      <c r="AE1614" s="358"/>
      <c r="AF1614" s="358"/>
      <c r="AG1614" s="358"/>
      <c r="AH1614" s="358"/>
      <c r="AI1614" s="358"/>
      <c r="AJ1614" s="358"/>
      <c r="AK1614" s="358"/>
      <c r="AR1614" s="327" t="s">
        <v>591</v>
      </c>
      <c r="AS1614" s="326" t="s">
        <v>1733</v>
      </c>
    </row>
    <row r="1615" spans="24:45" ht="15" customHeight="1">
      <c r="X1615" s="358"/>
      <c r="Y1615" s="358"/>
      <c r="Z1615" s="358"/>
      <c r="AA1615" s="358"/>
      <c r="AB1615" s="358"/>
      <c r="AC1615" s="358"/>
      <c r="AD1615" s="358"/>
      <c r="AE1615" s="358"/>
      <c r="AF1615" s="358"/>
      <c r="AG1615" s="358"/>
      <c r="AH1615" s="358"/>
      <c r="AI1615" s="358"/>
      <c r="AJ1615" s="358"/>
      <c r="AK1615" s="358"/>
      <c r="AR1615" s="327" t="s">
        <v>592</v>
      </c>
      <c r="AS1615" s="326" t="s">
        <v>1733</v>
      </c>
    </row>
    <row r="1616" spans="24:45" ht="15" customHeight="1">
      <c r="X1616" s="358"/>
      <c r="Y1616" s="358"/>
      <c r="Z1616" s="358"/>
      <c r="AA1616" s="358"/>
      <c r="AB1616" s="358"/>
      <c r="AC1616" s="358"/>
      <c r="AD1616" s="358"/>
      <c r="AE1616" s="358"/>
      <c r="AF1616" s="358"/>
      <c r="AG1616" s="358"/>
      <c r="AH1616" s="358"/>
      <c r="AI1616" s="358"/>
      <c r="AJ1616" s="358"/>
      <c r="AK1616" s="358"/>
      <c r="AR1616" s="327" t="s">
        <v>593</v>
      </c>
      <c r="AS1616" s="326" t="s">
        <v>1733</v>
      </c>
    </row>
    <row r="1617" spans="24:45" ht="15" customHeight="1">
      <c r="X1617" s="358"/>
      <c r="Y1617" s="358"/>
      <c r="Z1617" s="358"/>
      <c r="AA1617" s="358"/>
      <c r="AB1617" s="358"/>
      <c r="AC1617" s="358"/>
      <c r="AD1617" s="358"/>
      <c r="AE1617" s="358"/>
      <c r="AF1617" s="358"/>
      <c r="AG1617" s="358"/>
      <c r="AH1617" s="358"/>
      <c r="AI1617" s="358"/>
      <c r="AJ1617" s="358"/>
      <c r="AK1617" s="358"/>
      <c r="AR1617" s="327" t="s">
        <v>594</v>
      </c>
      <c r="AS1617" s="326" t="s">
        <v>1733</v>
      </c>
    </row>
    <row r="1618" spans="24:45" ht="15" customHeight="1">
      <c r="X1618" s="358"/>
      <c r="Y1618" s="358"/>
      <c r="Z1618" s="358"/>
      <c r="AA1618" s="358"/>
      <c r="AB1618" s="358"/>
      <c r="AC1618" s="358"/>
      <c r="AD1618" s="358"/>
      <c r="AE1618" s="358"/>
      <c r="AF1618" s="358"/>
      <c r="AG1618" s="358"/>
      <c r="AH1618" s="358"/>
      <c r="AI1618" s="358"/>
      <c r="AJ1618" s="358"/>
      <c r="AK1618" s="358"/>
      <c r="AR1618" s="327" t="s">
        <v>595</v>
      </c>
      <c r="AS1618" s="326" t="s">
        <v>1733</v>
      </c>
    </row>
    <row r="1619" spans="24:45" ht="15" customHeight="1">
      <c r="X1619" s="358"/>
      <c r="Y1619" s="358"/>
      <c r="Z1619" s="358"/>
      <c r="AA1619" s="358"/>
      <c r="AB1619" s="358"/>
      <c r="AC1619" s="358"/>
      <c r="AD1619" s="358"/>
      <c r="AE1619" s="358"/>
      <c r="AF1619" s="358"/>
      <c r="AG1619" s="358"/>
      <c r="AH1619" s="358"/>
      <c r="AI1619" s="358"/>
      <c r="AJ1619" s="358"/>
      <c r="AK1619" s="358"/>
      <c r="AR1619" s="327" t="s">
        <v>596</v>
      </c>
      <c r="AS1619" s="326" t="s">
        <v>1733</v>
      </c>
    </row>
    <row r="1620" spans="24:45" ht="15" customHeight="1">
      <c r="X1620" s="358"/>
      <c r="Y1620" s="358"/>
      <c r="Z1620" s="358"/>
      <c r="AA1620" s="358"/>
      <c r="AB1620" s="358"/>
      <c r="AC1620" s="358"/>
      <c r="AD1620" s="358"/>
      <c r="AE1620" s="358"/>
      <c r="AF1620" s="358"/>
      <c r="AG1620" s="358"/>
      <c r="AH1620" s="358"/>
      <c r="AI1620" s="358"/>
      <c r="AJ1620" s="358"/>
      <c r="AK1620" s="358"/>
      <c r="AR1620" s="327" t="s">
        <v>597</v>
      </c>
      <c r="AS1620" s="326" t="s">
        <v>1733</v>
      </c>
    </row>
    <row r="1621" spans="24:45" ht="15" customHeight="1">
      <c r="X1621" s="358"/>
      <c r="Y1621" s="358"/>
      <c r="Z1621" s="358"/>
      <c r="AA1621" s="358"/>
      <c r="AB1621" s="358"/>
      <c r="AC1621" s="358"/>
      <c r="AD1621" s="358"/>
      <c r="AE1621" s="358"/>
      <c r="AF1621" s="358"/>
      <c r="AG1621" s="358"/>
      <c r="AH1621" s="358"/>
      <c r="AI1621" s="358"/>
      <c r="AJ1621" s="358"/>
      <c r="AK1621" s="358"/>
      <c r="AR1621" s="327" t="s">
        <v>598</v>
      </c>
      <c r="AS1621" s="326" t="s">
        <v>1733</v>
      </c>
    </row>
    <row r="1622" spans="24:45" ht="15" customHeight="1">
      <c r="X1622" s="358"/>
      <c r="Y1622" s="358"/>
      <c r="Z1622" s="358"/>
      <c r="AA1622" s="358"/>
      <c r="AB1622" s="358"/>
      <c r="AC1622" s="358"/>
      <c r="AD1622" s="358"/>
      <c r="AE1622" s="358"/>
      <c r="AF1622" s="358"/>
      <c r="AG1622" s="358"/>
      <c r="AH1622" s="358"/>
      <c r="AI1622" s="358"/>
      <c r="AJ1622" s="358"/>
      <c r="AK1622" s="358"/>
      <c r="AR1622" s="327" t="s">
        <v>599</v>
      </c>
      <c r="AS1622" s="326" t="s">
        <v>1733</v>
      </c>
    </row>
    <row r="1623" spans="24:45" ht="15" customHeight="1">
      <c r="X1623" s="358"/>
      <c r="Y1623" s="358"/>
      <c r="Z1623" s="358"/>
      <c r="AA1623" s="358"/>
      <c r="AB1623" s="358"/>
      <c r="AC1623" s="358"/>
      <c r="AD1623" s="358"/>
      <c r="AE1623" s="358"/>
      <c r="AF1623" s="358"/>
      <c r="AG1623" s="358"/>
      <c r="AH1623" s="358"/>
      <c r="AI1623" s="358"/>
      <c r="AJ1623" s="358"/>
      <c r="AK1623" s="358"/>
      <c r="AR1623" s="327" t="s">
        <v>600</v>
      </c>
      <c r="AS1623" s="326" t="s">
        <v>1733</v>
      </c>
    </row>
    <row r="1624" spans="24:45" ht="15" customHeight="1">
      <c r="X1624" s="358"/>
      <c r="Y1624" s="358"/>
      <c r="Z1624" s="358"/>
      <c r="AA1624" s="358"/>
      <c r="AB1624" s="358"/>
      <c r="AC1624" s="358"/>
      <c r="AD1624" s="358"/>
      <c r="AE1624" s="358"/>
      <c r="AF1624" s="358"/>
      <c r="AG1624" s="358"/>
      <c r="AH1624" s="358"/>
      <c r="AI1624" s="358"/>
      <c r="AJ1624" s="358"/>
      <c r="AK1624" s="358"/>
      <c r="AR1624" s="327" t="s">
        <v>601</v>
      </c>
      <c r="AS1624" s="326" t="s">
        <v>1733</v>
      </c>
    </row>
    <row r="1625" spans="24:45" ht="15" customHeight="1">
      <c r="X1625" s="358"/>
      <c r="Y1625" s="358"/>
      <c r="Z1625" s="358"/>
      <c r="AA1625" s="358"/>
      <c r="AB1625" s="358"/>
      <c r="AC1625" s="358"/>
      <c r="AD1625" s="358"/>
      <c r="AE1625" s="358"/>
      <c r="AF1625" s="358"/>
      <c r="AG1625" s="358"/>
      <c r="AH1625" s="358"/>
      <c r="AI1625" s="358"/>
      <c r="AJ1625" s="358"/>
      <c r="AK1625" s="358"/>
      <c r="AR1625" s="327" t="s">
        <v>602</v>
      </c>
      <c r="AS1625" s="326" t="s">
        <v>1733</v>
      </c>
    </row>
    <row r="1626" spans="24:45" ht="15" customHeight="1">
      <c r="X1626" s="358"/>
      <c r="Y1626" s="358"/>
      <c r="Z1626" s="358"/>
      <c r="AA1626" s="358"/>
      <c r="AB1626" s="358"/>
      <c r="AC1626" s="358"/>
      <c r="AD1626" s="358"/>
      <c r="AE1626" s="358"/>
      <c r="AF1626" s="358"/>
      <c r="AG1626" s="358"/>
      <c r="AH1626" s="358"/>
      <c r="AI1626" s="358"/>
      <c r="AJ1626" s="358"/>
      <c r="AK1626" s="358"/>
      <c r="AR1626" s="327" t="s">
        <v>603</v>
      </c>
      <c r="AS1626" s="326" t="s">
        <v>1733</v>
      </c>
    </row>
    <row r="1627" spans="24:45" ht="15" customHeight="1">
      <c r="X1627" s="358"/>
      <c r="Y1627" s="358"/>
      <c r="Z1627" s="358"/>
      <c r="AA1627" s="358"/>
      <c r="AB1627" s="358"/>
      <c r="AC1627" s="358"/>
      <c r="AD1627" s="358"/>
      <c r="AE1627" s="358"/>
      <c r="AF1627" s="358"/>
      <c r="AG1627" s="358"/>
      <c r="AH1627" s="358"/>
      <c r="AI1627" s="358"/>
      <c r="AJ1627" s="358"/>
      <c r="AK1627" s="358"/>
      <c r="AR1627" s="327" t="s">
        <v>604</v>
      </c>
      <c r="AS1627" s="326" t="s">
        <v>1733</v>
      </c>
    </row>
    <row r="1628" spans="24:45" ht="15" customHeight="1">
      <c r="X1628" s="358"/>
      <c r="Y1628" s="358"/>
      <c r="Z1628" s="358"/>
      <c r="AA1628" s="358"/>
      <c r="AB1628" s="358"/>
      <c r="AC1628" s="358"/>
      <c r="AD1628" s="358"/>
      <c r="AE1628" s="358"/>
      <c r="AF1628" s="358"/>
      <c r="AG1628" s="358"/>
      <c r="AH1628" s="358"/>
      <c r="AI1628" s="358"/>
      <c r="AJ1628" s="358"/>
      <c r="AK1628" s="358"/>
      <c r="AR1628" s="327" t="s">
        <v>605</v>
      </c>
      <c r="AS1628" s="326" t="s">
        <v>1733</v>
      </c>
    </row>
    <row r="1629" spans="24:45" ht="15" customHeight="1">
      <c r="X1629" s="358"/>
      <c r="Y1629" s="358"/>
      <c r="Z1629" s="358"/>
      <c r="AA1629" s="358"/>
      <c r="AB1629" s="358"/>
      <c r="AC1629" s="358"/>
      <c r="AD1629" s="358"/>
      <c r="AE1629" s="358"/>
      <c r="AF1629" s="358"/>
      <c r="AG1629" s="358"/>
      <c r="AH1629" s="358"/>
      <c r="AI1629" s="358"/>
      <c r="AJ1629" s="358"/>
      <c r="AK1629" s="358"/>
      <c r="AR1629" s="327" t="s">
        <v>606</v>
      </c>
      <c r="AS1629" s="326" t="s">
        <v>1733</v>
      </c>
    </row>
    <row r="1630" spans="24:45" ht="15" customHeight="1">
      <c r="X1630" s="358"/>
      <c r="Y1630" s="358"/>
      <c r="Z1630" s="358"/>
      <c r="AA1630" s="358"/>
      <c r="AB1630" s="358"/>
      <c r="AC1630" s="358"/>
      <c r="AD1630" s="358"/>
      <c r="AE1630" s="358"/>
      <c r="AF1630" s="358"/>
      <c r="AG1630" s="358"/>
      <c r="AH1630" s="358"/>
      <c r="AI1630" s="358"/>
      <c r="AJ1630" s="358"/>
      <c r="AK1630" s="358"/>
      <c r="AR1630" s="327" t="s">
        <v>607</v>
      </c>
      <c r="AS1630" s="326" t="s">
        <v>1733</v>
      </c>
    </row>
    <row r="1631" spans="24:45" ht="15" customHeight="1">
      <c r="X1631" s="358"/>
      <c r="Y1631" s="358"/>
      <c r="Z1631" s="358"/>
      <c r="AA1631" s="358"/>
      <c r="AB1631" s="358"/>
      <c r="AC1631" s="358"/>
      <c r="AD1631" s="358"/>
      <c r="AE1631" s="358"/>
      <c r="AF1631" s="358"/>
      <c r="AG1631" s="358"/>
      <c r="AH1631" s="358"/>
      <c r="AI1631" s="358"/>
      <c r="AJ1631" s="358"/>
      <c r="AK1631" s="358"/>
      <c r="AR1631" s="327" t="s">
        <v>608</v>
      </c>
      <c r="AS1631" s="326" t="s">
        <v>1733</v>
      </c>
    </row>
    <row r="1632" spans="24:45" ht="15" customHeight="1">
      <c r="X1632" s="358"/>
      <c r="Y1632" s="358"/>
      <c r="Z1632" s="358"/>
      <c r="AA1632" s="358"/>
      <c r="AB1632" s="358"/>
      <c r="AC1632" s="358"/>
      <c r="AD1632" s="358"/>
      <c r="AE1632" s="358"/>
      <c r="AF1632" s="358"/>
      <c r="AG1632" s="358"/>
      <c r="AH1632" s="358"/>
      <c r="AI1632" s="358"/>
      <c r="AJ1632" s="358"/>
      <c r="AK1632" s="358"/>
      <c r="AR1632" s="327" t="s">
        <v>609</v>
      </c>
      <c r="AS1632" s="326" t="s">
        <v>1733</v>
      </c>
    </row>
    <row r="1633" spans="24:45" ht="15" customHeight="1">
      <c r="X1633" s="358"/>
      <c r="Y1633" s="358"/>
      <c r="Z1633" s="358"/>
      <c r="AA1633" s="358"/>
      <c r="AB1633" s="358"/>
      <c r="AC1633" s="358"/>
      <c r="AD1633" s="358"/>
      <c r="AE1633" s="358"/>
      <c r="AF1633" s="358"/>
      <c r="AG1633" s="358"/>
      <c r="AH1633" s="358"/>
      <c r="AI1633" s="358"/>
      <c r="AJ1633" s="358"/>
      <c r="AK1633" s="358"/>
      <c r="AR1633" s="327" t="s">
        <v>610</v>
      </c>
      <c r="AS1633" s="326" t="s">
        <v>1733</v>
      </c>
    </row>
    <row r="1634" spans="24:45" ht="15" customHeight="1">
      <c r="X1634" s="358"/>
      <c r="Y1634" s="358"/>
      <c r="Z1634" s="358"/>
      <c r="AA1634" s="358"/>
      <c r="AB1634" s="358"/>
      <c r="AC1634" s="358"/>
      <c r="AD1634" s="358"/>
      <c r="AE1634" s="358"/>
      <c r="AF1634" s="358"/>
      <c r="AG1634" s="358"/>
      <c r="AH1634" s="358"/>
      <c r="AI1634" s="358"/>
      <c r="AJ1634" s="358"/>
      <c r="AK1634" s="358"/>
      <c r="AR1634" s="327" t="s">
        <v>611</v>
      </c>
      <c r="AS1634" s="326" t="s">
        <v>1733</v>
      </c>
    </row>
    <row r="1635" spans="24:45" ht="15" customHeight="1">
      <c r="X1635" s="358"/>
      <c r="Y1635" s="358"/>
      <c r="Z1635" s="358"/>
      <c r="AA1635" s="358"/>
      <c r="AB1635" s="358"/>
      <c r="AC1635" s="358"/>
      <c r="AD1635" s="358"/>
      <c r="AE1635" s="358"/>
      <c r="AF1635" s="358"/>
      <c r="AG1635" s="358"/>
      <c r="AH1635" s="358"/>
      <c r="AI1635" s="358"/>
      <c r="AJ1635" s="358"/>
      <c r="AK1635" s="358"/>
      <c r="AR1635" s="327" t="s">
        <v>612</v>
      </c>
      <c r="AS1635" s="326" t="s">
        <v>1733</v>
      </c>
    </row>
    <row r="1636" spans="24:45" ht="15" customHeight="1">
      <c r="X1636" s="358"/>
      <c r="Y1636" s="358"/>
      <c r="Z1636" s="358"/>
      <c r="AA1636" s="358"/>
      <c r="AB1636" s="358"/>
      <c r="AC1636" s="358"/>
      <c r="AD1636" s="358"/>
      <c r="AE1636" s="358"/>
      <c r="AF1636" s="358"/>
      <c r="AG1636" s="358"/>
      <c r="AH1636" s="358"/>
      <c r="AI1636" s="358"/>
      <c r="AJ1636" s="358"/>
      <c r="AK1636" s="358"/>
      <c r="AR1636" s="327" t="s">
        <v>613</v>
      </c>
      <c r="AS1636" s="326" t="s">
        <v>1733</v>
      </c>
    </row>
    <row r="1637" spans="24:45" ht="15" customHeight="1">
      <c r="X1637" s="358"/>
      <c r="Y1637" s="358"/>
      <c r="Z1637" s="358"/>
      <c r="AA1637" s="358"/>
      <c r="AB1637" s="358"/>
      <c r="AC1637" s="358"/>
      <c r="AD1637" s="358"/>
      <c r="AE1637" s="358"/>
      <c r="AF1637" s="358"/>
      <c r="AG1637" s="358"/>
      <c r="AH1637" s="358"/>
      <c r="AI1637" s="358"/>
      <c r="AJ1637" s="358"/>
      <c r="AK1637" s="358"/>
      <c r="AR1637" s="327" t="s">
        <v>614</v>
      </c>
      <c r="AS1637" s="326" t="s">
        <v>1733</v>
      </c>
    </row>
    <row r="1638" spans="24:45" ht="15" customHeight="1">
      <c r="X1638" s="358"/>
      <c r="Y1638" s="358"/>
      <c r="Z1638" s="358"/>
      <c r="AA1638" s="358"/>
      <c r="AB1638" s="358"/>
      <c r="AC1638" s="358"/>
      <c r="AD1638" s="358"/>
      <c r="AE1638" s="358"/>
      <c r="AF1638" s="358"/>
      <c r="AG1638" s="358"/>
      <c r="AH1638" s="358"/>
      <c r="AI1638" s="358"/>
      <c r="AJ1638" s="358"/>
      <c r="AK1638" s="358"/>
      <c r="AR1638" s="327" t="s">
        <v>615</v>
      </c>
      <c r="AS1638" s="326" t="s">
        <v>1733</v>
      </c>
    </row>
    <row r="1639" spans="24:45" ht="15" customHeight="1">
      <c r="X1639" s="358"/>
      <c r="Y1639" s="358"/>
      <c r="Z1639" s="358"/>
      <c r="AA1639" s="358"/>
      <c r="AB1639" s="358"/>
      <c r="AC1639" s="358"/>
      <c r="AD1639" s="358"/>
      <c r="AE1639" s="358"/>
      <c r="AF1639" s="358"/>
      <c r="AG1639" s="358"/>
      <c r="AH1639" s="358"/>
      <c r="AI1639" s="358"/>
      <c r="AJ1639" s="358"/>
      <c r="AK1639" s="358"/>
      <c r="AR1639" s="327" t="s">
        <v>616</v>
      </c>
      <c r="AS1639" s="326" t="s">
        <v>1733</v>
      </c>
    </row>
    <row r="1640" spans="24:45" ht="15" customHeight="1">
      <c r="X1640" s="358"/>
      <c r="Y1640" s="358"/>
      <c r="Z1640" s="358"/>
      <c r="AA1640" s="358"/>
      <c r="AB1640" s="358"/>
      <c r="AC1640" s="358"/>
      <c r="AD1640" s="358"/>
      <c r="AE1640" s="358"/>
      <c r="AF1640" s="358"/>
      <c r="AG1640" s="358"/>
      <c r="AH1640" s="358"/>
      <c r="AI1640" s="358"/>
      <c r="AJ1640" s="358"/>
      <c r="AK1640" s="358"/>
      <c r="AR1640" s="327" t="s">
        <v>617</v>
      </c>
      <c r="AS1640" s="326" t="s">
        <v>1733</v>
      </c>
    </row>
    <row r="1641" spans="24:45" ht="15" customHeight="1">
      <c r="X1641" s="358"/>
      <c r="Y1641" s="358"/>
      <c r="Z1641" s="358"/>
      <c r="AA1641" s="358"/>
      <c r="AB1641" s="358"/>
      <c r="AC1641" s="358"/>
      <c r="AD1641" s="358"/>
      <c r="AE1641" s="358"/>
      <c r="AF1641" s="358"/>
      <c r="AG1641" s="358"/>
      <c r="AH1641" s="358"/>
      <c r="AI1641" s="358"/>
      <c r="AJ1641" s="358"/>
      <c r="AK1641" s="358"/>
      <c r="AR1641" s="327" t="s">
        <v>618</v>
      </c>
      <c r="AS1641" s="326" t="s">
        <v>1733</v>
      </c>
    </row>
    <row r="1642" spans="24:45" ht="15" customHeight="1">
      <c r="X1642" s="358"/>
      <c r="Y1642" s="358"/>
      <c r="Z1642" s="358"/>
      <c r="AA1642" s="358"/>
      <c r="AB1642" s="358"/>
      <c r="AC1642" s="358"/>
      <c r="AD1642" s="358"/>
      <c r="AE1642" s="358"/>
      <c r="AF1642" s="358"/>
      <c r="AG1642" s="358"/>
      <c r="AH1642" s="358"/>
      <c r="AI1642" s="358"/>
      <c r="AJ1642" s="358"/>
      <c r="AK1642" s="358"/>
      <c r="AR1642" s="327" t="s">
        <v>619</v>
      </c>
      <c r="AS1642" s="326" t="s">
        <v>1733</v>
      </c>
    </row>
    <row r="1643" spans="24:45" ht="15" customHeight="1">
      <c r="X1643" s="358"/>
      <c r="Y1643" s="358"/>
      <c r="Z1643" s="358"/>
      <c r="AA1643" s="358"/>
      <c r="AB1643" s="358"/>
      <c r="AC1643" s="358"/>
      <c r="AD1643" s="358"/>
      <c r="AE1643" s="358"/>
      <c r="AF1643" s="358"/>
      <c r="AG1643" s="358"/>
      <c r="AH1643" s="358"/>
      <c r="AI1643" s="358"/>
      <c r="AJ1643" s="358"/>
      <c r="AK1643" s="358"/>
      <c r="AR1643" s="327" t="s">
        <v>620</v>
      </c>
      <c r="AS1643" s="326" t="s">
        <v>1733</v>
      </c>
    </row>
    <row r="1644" spans="24:45" ht="15" customHeight="1">
      <c r="X1644" s="358"/>
      <c r="Y1644" s="358"/>
      <c r="Z1644" s="358"/>
      <c r="AA1644" s="358"/>
      <c r="AB1644" s="358"/>
      <c r="AC1644" s="358"/>
      <c r="AD1644" s="358"/>
      <c r="AE1644" s="358"/>
      <c r="AF1644" s="358"/>
      <c r="AG1644" s="358"/>
      <c r="AH1644" s="358"/>
      <c r="AI1644" s="358"/>
      <c r="AJ1644" s="358"/>
      <c r="AK1644" s="358"/>
      <c r="AR1644" s="327" t="s">
        <v>621</v>
      </c>
      <c r="AS1644" s="326" t="s">
        <v>1733</v>
      </c>
    </row>
    <row r="1645" spans="24:45" ht="15" customHeight="1">
      <c r="X1645" s="358"/>
      <c r="Y1645" s="358"/>
      <c r="Z1645" s="358"/>
      <c r="AA1645" s="358"/>
      <c r="AB1645" s="358"/>
      <c r="AC1645" s="358"/>
      <c r="AD1645" s="358"/>
      <c r="AE1645" s="358"/>
      <c r="AF1645" s="358"/>
      <c r="AG1645" s="358"/>
      <c r="AH1645" s="358"/>
      <c r="AI1645" s="358"/>
      <c r="AJ1645" s="358"/>
      <c r="AK1645" s="358"/>
      <c r="AR1645" s="327" t="s">
        <v>622</v>
      </c>
      <c r="AS1645" s="326" t="s">
        <v>1733</v>
      </c>
    </row>
    <row r="1646" spans="24:45" ht="15" customHeight="1">
      <c r="X1646" s="358"/>
      <c r="Y1646" s="358"/>
      <c r="Z1646" s="358"/>
      <c r="AA1646" s="358"/>
      <c r="AB1646" s="358"/>
      <c r="AC1646" s="358"/>
      <c r="AD1646" s="358"/>
      <c r="AE1646" s="358"/>
      <c r="AF1646" s="358"/>
      <c r="AG1646" s="358"/>
      <c r="AH1646" s="358"/>
      <c r="AI1646" s="358"/>
      <c r="AJ1646" s="358"/>
      <c r="AK1646" s="358"/>
      <c r="AR1646" s="327" t="s">
        <v>623</v>
      </c>
      <c r="AS1646" s="326" t="s">
        <v>1733</v>
      </c>
    </row>
    <row r="1647" spans="24:45" ht="15" customHeight="1">
      <c r="X1647" s="358"/>
      <c r="Y1647" s="358"/>
      <c r="Z1647" s="358"/>
      <c r="AA1647" s="358"/>
      <c r="AB1647" s="358"/>
      <c r="AC1647" s="358"/>
      <c r="AD1647" s="358"/>
      <c r="AE1647" s="358"/>
      <c r="AF1647" s="358"/>
      <c r="AG1647" s="358"/>
      <c r="AH1647" s="358"/>
      <c r="AI1647" s="358"/>
      <c r="AJ1647" s="358"/>
      <c r="AK1647" s="358"/>
      <c r="AR1647" s="327" t="s">
        <v>624</v>
      </c>
      <c r="AS1647" s="326" t="s">
        <v>1733</v>
      </c>
    </row>
    <row r="1648" spans="24:45" ht="15" customHeight="1">
      <c r="X1648" s="358"/>
      <c r="Y1648" s="358"/>
      <c r="Z1648" s="358"/>
      <c r="AA1648" s="358"/>
      <c r="AB1648" s="358"/>
      <c r="AC1648" s="358"/>
      <c r="AD1648" s="358"/>
      <c r="AE1648" s="358"/>
      <c r="AF1648" s="358"/>
      <c r="AG1648" s="358"/>
      <c r="AH1648" s="358"/>
      <c r="AI1648" s="358"/>
      <c r="AJ1648" s="358"/>
      <c r="AK1648" s="358"/>
      <c r="AR1648" s="327" t="s">
        <v>625</v>
      </c>
      <c r="AS1648" s="326" t="s">
        <v>1733</v>
      </c>
    </row>
    <row r="1649" spans="24:45" ht="15" customHeight="1">
      <c r="X1649" s="358"/>
      <c r="Y1649" s="358"/>
      <c r="Z1649" s="358"/>
      <c r="AA1649" s="358"/>
      <c r="AB1649" s="358"/>
      <c r="AC1649" s="358"/>
      <c r="AD1649" s="358"/>
      <c r="AE1649" s="358"/>
      <c r="AF1649" s="358"/>
      <c r="AG1649" s="358"/>
      <c r="AH1649" s="358"/>
      <c r="AI1649" s="358"/>
      <c r="AJ1649" s="358"/>
      <c r="AK1649" s="358"/>
      <c r="AR1649" s="327" t="s">
        <v>626</v>
      </c>
      <c r="AS1649" s="326" t="s">
        <v>1733</v>
      </c>
    </row>
    <row r="1650" spans="24:45" ht="15" customHeight="1">
      <c r="X1650" s="358"/>
      <c r="Y1650" s="358"/>
      <c r="Z1650" s="358"/>
      <c r="AA1650" s="358"/>
      <c r="AB1650" s="358"/>
      <c r="AC1650" s="358"/>
      <c r="AD1650" s="358"/>
      <c r="AE1650" s="358"/>
      <c r="AF1650" s="358"/>
      <c r="AG1650" s="358"/>
      <c r="AH1650" s="358"/>
      <c r="AI1650" s="358"/>
      <c r="AJ1650" s="358"/>
      <c r="AK1650" s="358"/>
      <c r="AR1650" s="327" t="s">
        <v>627</v>
      </c>
      <c r="AS1650" s="326" t="s">
        <v>1733</v>
      </c>
    </row>
    <row r="1651" spans="24:45" ht="15" customHeight="1">
      <c r="X1651" s="358"/>
      <c r="Y1651" s="358"/>
      <c r="Z1651" s="358"/>
      <c r="AA1651" s="358"/>
      <c r="AB1651" s="358"/>
      <c r="AC1651" s="358"/>
      <c r="AD1651" s="358"/>
      <c r="AE1651" s="358"/>
      <c r="AF1651" s="358"/>
      <c r="AG1651" s="358"/>
      <c r="AH1651" s="358"/>
      <c r="AI1651" s="358"/>
      <c r="AJ1651" s="358"/>
      <c r="AK1651" s="358"/>
      <c r="AR1651" s="327" t="s">
        <v>628</v>
      </c>
      <c r="AS1651" s="326" t="s">
        <v>1733</v>
      </c>
    </row>
    <row r="1652" spans="24:45" ht="15" customHeight="1">
      <c r="X1652" s="358"/>
      <c r="Y1652" s="358"/>
      <c r="Z1652" s="358"/>
      <c r="AA1652" s="358"/>
      <c r="AB1652" s="358"/>
      <c r="AC1652" s="358"/>
      <c r="AD1652" s="358"/>
      <c r="AE1652" s="358"/>
      <c r="AF1652" s="358"/>
      <c r="AG1652" s="358"/>
      <c r="AH1652" s="358"/>
      <c r="AI1652" s="358"/>
      <c r="AJ1652" s="358"/>
      <c r="AK1652" s="358"/>
      <c r="AR1652" s="327" t="s">
        <v>629</v>
      </c>
      <c r="AS1652" s="326" t="s">
        <v>1733</v>
      </c>
    </row>
    <row r="1653" spans="24:45" ht="15" customHeight="1">
      <c r="X1653" s="358"/>
      <c r="Y1653" s="358"/>
      <c r="Z1653" s="358"/>
      <c r="AA1653" s="358"/>
      <c r="AB1653" s="358"/>
      <c r="AC1653" s="358"/>
      <c r="AD1653" s="358"/>
      <c r="AE1653" s="358"/>
      <c r="AF1653" s="358"/>
      <c r="AG1653" s="358"/>
      <c r="AH1653" s="358"/>
      <c r="AI1653" s="358"/>
      <c r="AJ1653" s="358"/>
      <c r="AK1653" s="358"/>
      <c r="AR1653" s="327" t="s">
        <v>630</v>
      </c>
      <c r="AS1653" s="326" t="s">
        <v>1733</v>
      </c>
    </row>
    <row r="1654" spans="24:45" ht="15" customHeight="1">
      <c r="X1654" s="358"/>
      <c r="Y1654" s="358"/>
      <c r="Z1654" s="358"/>
      <c r="AA1654" s="358"/>
      <c r="AB1654" s="358"/>
      <c r="AC1654" s="358"/>
      <c r="AD1654" s="358"/>
      <c r="AE1654" s="358"/>
      <c r="AF1654" s="358"/>
      <c r="AG1654" s="358"/>
      <c r="AH1654" s="358"/>
      <c r="AI1654" s="358"/>
      <c r="AJ1654" s="358"/>
      <c r="AK1654" s="358"/>
      <c r="AR1654" s="327" t="s">
        <v>631</v>
      </c>
      <c r="AS1654" s="326" t="s">
        <v>1733</v>
      </c>
    </row>
    <row r="1655" spans="24:45" ht="15" customHeight="1">
      <c r="X1655" s="358"/>
      <c r="Y1655" s="358"/>
      <c r="Z1655" s="358"/>
      <c r="AA1655" s="358"/>
      <c r="AB1655" s="358"/>
      <c r="AC1655" s="358"/>
      <c r="AD1655" s="358"/>
      <c r="AE1655" s="358"/>
      <c r="AF1655" s="358"/>
      <c r="AG1655" s="358"/>
      <c r="AH1655" s="358"/>
      <c r="AI1655" s="358"/>
      <c r="AJ1655" s="358"/>
      <c r="AK1655" s="358"/>
      <c r="AR1655" s="327" t="s">
        <v>632</v>
      </c>
      <c r="AS1655" s="326" t="s">
        <v>1733</v>
      </c>
    </row>
    <row r="1656" spans="24:45" ht="15" customHeight="1">
      <c r="X1656" s="358"/>
      <c r="Y1656" s="358"/>
      <c r="Z1656" s="358"/>
      <c r="AA1656" s="358"/>
      <c r="AB1656" s="358"/>
      <c r="AC1656" s="358"/>
      <c r="AD1656" s="358"/>
      <c r="AE1656" s="358"/>
      <c r="AF1656" s="358"/>
      <c r="AG1656" s="358"/>
      <c r="AH1656" s="358"/>
      <c r="AI1656" s="358"/>
      <c r="AJ1656" s="358"/>
      <c r="AK1656" s="358"/>
      <c r="AR1656" s="327" t="s">
        <v>633</v>
      </c>
      <c r="AS1656" s="326" t="s">
        <v>1733</v>
      </c>
    </row>
    <row r="1657" spans="24:45" ht="15" customHeight="1">
      <c r="X1657" s="358"/>
      <c r="Y1657" s="358"/>
      <c r="Z1657" s="358"/>
      <c r="AA1657" s="358"/>
      <c r="AB1657" s="358"/>
      <c r="AC1657" s="358"/>
      <c r="AD1657" s="358"/>
      <c r="AE1657" s="358"/>
      <c r="AF1657" s="358"/>
      <c r="AG1657" s="358"/>
      <c r="AH1657" s="358"/>
      <c r="AI1657" s="358"/>
      <c r="AJ1657" s="358"/>
      <c r="AK1657" s="358"/>
      <c r="AR1657" s="327" t="s">
        <v>634</v>
      </c>
      <c r="AS1657" s="326" t="s">
        <v>1733</v>
      </c>
    </row>
    <row r="1658" spans="24:45" ht="15" customHeight="1">
      <c r="X1658" s="358"/>
      <c r="Y1658" s="358"/>
      <c r="Z1658" s="358"/>
      <c r="AA1658" s="358"/>
      <c r="AB1658" s="358"/>
      <c r="AC1658" s="358"/>
      <c r="AD1658" s="358"/>
      <c r="AE1658" s="358"/>
      <c r="AF1658" s="358"/>
      <c r="AG1658" s="358"/>
      <c r="AH1658" s="358"/>
      <c r="AI1658" s="358"/>
      <c r="AJ1658" s="358"/>
      <c r="AK1658" s="358"/>
      <c r="AR1658" s="327" t="s">
        <v>635</v>
      </c>
      <c r="AS1658" s="326" t="s">
        <v>1733</v>
      </c>
    </row>
    <row r="1659" spans="24:45" ht="15" customHeight="1">
      <c r="X1659" s="358"/>
      <c r="Y1659" s="358"/>
      <c r="Z1659" s="358"/>
      <c r="AA1659" s="358"/>
      <c r="AB1659" s="358"/>
      <c r="AC1659" s="358"/>
      <c r="AD1659" s="358"/>
      <c r="AE1659" s="358"/>
      <c r="AF1659" s="358"/>
      <c r="AG1659" s="358"/>
      <c r="AH1659" s="358"/>
      <c r="AI1659" s="358"/>
      <c r="AJ1659" s="358"/>
      <c r="AK1659" s="358"/>
      <c r="AR1659" s="327" t="s">
        <v>636</v>
      </c>
      <c r="AS1659" s="326" t="s">
        <v>1733</v>
      </c>
    </row>
    <row r="1660" spans="24:45" ht="15" customHeight="1">
      <c r="X1660" s="358"/>
      <c r="Y1660" s="358"/>
      <c r="Z1660" s="358"/>
      <c r="AA1660" s="358"/>
      <c r="AB1660" s="358"/>
      <c r="AC1660" s="358"/>
      <c r="AD1660" s="358"/>
      <c r="AE1660" s="358"/>
      <c r="AF1660" s="358"/>
      <c r="AG1660" s="358"/>
      <c r="AH1660" s="358"/>
      <c r="AI1660" s="358"/>
      <c r="AJ1660" s="358"/>
      <c r="AK1660" s="358"/>
      <c r="AR1660" s="327" t="s">
        <v>907</v>
      </c>
      <c r="AS1660" s="326" t="s">
        <v>1827</v>
      </c>
    </row>
    <row r="1661" spans="24:45" ht="15" customHeight="1">
      <c r="X1661" s="358"/>
      <c r="Y1661" s="358"/>
      <c r="Z1661" s="358"/>
      <c r="AA1661" s="358"/>
      <c r="AB1661" s="358"/>
      <c r="AC1661" s="358"/>
      <c r="AD1661" s="358"/>
      <c r="AE1661" s="358"/>
      <c r="AF1661" s="358"/>
      <c r="AG1661" s="358"/>
      <c r="AH1661" s="358"/>
      <c r="AI1661" s="358"/>
      <c r="AJ1661" s="358"/>
      <c r="AK1661" s="358"/>
      <c r="AR1661" s="327" t="s">
        <v>637</v>
      </c>
      <c r="AS1661" s="326" t="s">
        <v>1733</v>
      </c>
    </row>
    <row r="1662" spans="24:45" ht="15" customHeight="1">
      <c r="X1662" s="358"/>
      <c r="Y1662" s="358"/>
      <c r="Z1662" s="358"/>
      <c r="AA1662" s="358"/>
      <c r="AB1662" s="358"/>
      <c r="AC1662" s="358"/>
      <c r="AD1662" s="358"/>
      <c r="AE1662" s="358"/>
      <c r="AF1662" s="358"/>
      <c r="AG1662" s="358"/>
      <c r="AH1662" s="358"/>
      <c r="AI1662" s="358"/>
      <c r="AJ1662" s="358"/>
      <c r="AK1662" s="358"/>
      <c r="AR1662" s="327" t="s">
        <v>638</v>
      </c>
      <c r="AS1662" s="326" t="s">
        <v>1733</v>
      </c>
    </row>
    <row r="1663" spans="24:45" ht="15" customHeight="1">
      <c r="X1663" s="358"/>
      <c r="Y1663" s="358"/>
      <c r="Z1663" s="358"/>
      <c r="AA1663" s="358"/>
      <c r="AB1663" s="358"/>
      <c r="AC1663" s="358"/>
      <c r="AD1663" s="358"/>
      <c r="AE1663" s="358"/>
      <c r="AF1663" s="358"/>
      <c r="AG1663" s="358"/>
      <c r="AH1663" s="358"/>
      <c r="AI1663" s="358"/>
      <c r="AJ1663" s="358"/>
      <c r="AK1663" s="358"/>
      <c r="AR1663" s="327" t="s">
        <v>639</v>
      </c>
      <c r="AS1663" s="326" t="s">
        <v>1733</v>
      </c>
    </row>
    <row r="1664" spans="24:45" ht="15" customHeight="1">
      <c r="X1664" s="358"/>
      <c r="Y1664" s="358"/>
      <c r="Z1664" s="358"/>
      <c r="AA1664" s="358"/>
      <c r="AB1664" s="358"/>
      <c r="AC1664" s="358"/>
      <c r="AD1664" s="358"/>
      <c r="AE1664" s="358"/>
      <c r="AF1664" s="358"/>
      <c r="AG1664" s="358"/>
      <c r="AH1664" s="358"/>
      <c r="AI1664" s="358"/>
      <c r="AJ1664" s="358"/>
      <c r="AK1664" s="358"/>
      <c r="AR1664" s="327" t="s">
        <v>640</v>
      </c>
      <c r="AS1664" s="326" t="s">
        <v>1733</v>
      </c>
    </row>
    <row r="1665" spans="24:45" ht="15" customHeight="1">
      <c r="X1665" s="358"/>
      <c r="Y1665" s="358"/>
      <c r="Z1665" s="358"/>
      <c r="AA1665" s="358"/>
      <c r="AB1665" s="358"/>
      <c r="AC1665" s="358"/>
      <c r="AD1665" s="358"/>
      <c r="AE1665" s="358"/>
      <c r="AF1665" s="358"/>
      <c r="AG1665" s="358"/>
      <c r="AH1665" s="358"/>
      <c r="AI1665" s="358"/>
      <c r="AJ1665" s="358"/>
      <c r="AK1665" s="358"/>
      <c r="AR1665" s="327" t="s">
        <v>1058</v>
      </c>
      <c r="AS1665" s="326" t="s">
        <v>1876</v>
      </c>
    </row>
    <row r="1666" spans="24:45" ht="15" customHeight="1">
      <c r="X1666" s="358"/>
      <c r="Y1666" s="358"/>
      <c r="Z1666" s="358"/>
      <c r="AA1666" s="358"/>
      <c r="AB1666" s="358"/>
      <c r="AC1666" s="358"/>
      <c r="AD1666" s="358"/>
      <c r="AE1666" s="358"/>
      <c r="AF1666" s="358"/>
      <c r="AG1666" s="358"/>
      <c r="AH1666" s="358"/>
      <c r="AI1666" s="358"/>
      <c r="AJ1666" s="358"/>
      <c r="AK1666" s="358"/>
      <c r="AR1666" s="327" t="s">
        <v>641</v>
      </c>
      <c r="AS1666" s="326" t="s">
        <v>1733</v>
      </c>
    </row>
    <row r="1667" spans="24:45" ht="15" customHeight="1">
      <c r="X1667" s="358"/>
      <c r="Y1667" s="358"/>
      <c r="Z1667" s="358"/>
      <c r="AA1667" s="358"/>
      <c r="AB1667" s="358"/>
      <c r="AC1667" s="358"/>
      <c r="AD1667" s="358"/>
      <c r="AE1667" s="358"/>
      <c r="AF1667" s="358"/>
      <c r="AG1667" s="358"/>
      <c r="AH1667" s="358"/>
      <c r="AI1667" s="358"/>
      <c r="AJ1667" s="358"/>
      <c r="AK1667" s="358"/>
      <c r="AR1667" s="327" t="s">
        <v>642</v>
      </c>
      <c r="AS1667" s="326" t="s">
        <v>1733</v>
      </c>
    </row>
    <row r="1668" spans="24:45" ht="15" customHeight="1">
      <c r="X1668" s="358"/>
      <c r="Y1668" s="358"/>
      <c r="Z1668" s="358"/>
      <c r="AA1668" s="358"/>
      <c r="AB1668" s="358"/>
      <c r="AC1668" s="358"/>
      <c r="AD1668" s="358"/>
      <c r="AE1668" s="358"/>
      <c r="AF1668" s="358"/>
      <c r="AG1668" s="358"/>
      <c r="AH1668" s="358"/>
      <c r="AI1668" s="358"/>
      <c r="AJ1668" s="358"/>
      <c r="AK1668" s="358"/>
      <c r="AR1668" s="327" t="s">
        <v>643</v>
      </c>
      <c r="AS1668" s="326" t="s">
        <v>1739</v>
      </c>
    </row>
    <row r="1669" spans="24:45" ht="15" customHeight="1">
      <c r="X1669" s="358"/>
      <c r="Y1669" s="358"/>
      <c r="Z1669" s="358"/>
      <c r="AA1669" s="358"/>
      <c r="AB1669" s="358"/>
      <c r="AC1669" s="358"/>
      <c r="AD1669" s="358"/>
      <c r="AE1669" s="358"/>
      <c r="AF1669" s="358"/>
      <c r="AG1669" s="358"/>
      <c r="AH1669" s="358"/>
      <c r="AI1669" s="358"/>
      <c r="AJ1669" s="358"/>
      <c r="AK1669" s="358"/>
      <c r="AR1669" s="327" t="s">
        <v>644</v>
      </c>
      <c r="AS1669" s="326" t="s">
        <v>1733</v>
      </c>
    </row>
    <row r="1670" spans="24:45" ht="15" customHeight="1">
      <c r="X1670" s="358"/>
      <c r="Y1670" s="358"/>
      <c r="Z1670" s="358"/>
      <c r="AA1670" s="358"/>
      <c r="AB1670" s="358"/>
      <c r="AC1670" s="358"/>
      <c r="AD1670" s="358"/>
      <c r="AE1670" s="358"/>
      <c r="AF1670" s="358"/>
      <c r="AG1670" s="358"/>
      <c r="AH1670" s="358"/>
      <c r="AI1670" s="358"/>
      <c r="AJ1670" s="358"/>
      <c r="AK1670" s="358"/>
      <c r="AR1670" s="327" t="s">
        <v>645</v>
      </c>
      <c r="AS1670" s="326" t="s">
        <v>1733</v>
      </c>
    </row>
    <row r="1671" spans="24:45" ht="15" customHeight="1">
      <c r="X1671" s="358"/>
      <c r="Y1671" s="358"/>
      <c r="Z1671" s="358"/>
      <c r="AA1671" s="358"/>
      <c r="AB1671" s="358"/>
      <c r="AC1671" s="358"/>
      <c r="AD1671" s="358"/>
      <c r="AE1671" s="358"/>
      <c r="AF1671" s="358"/>
      <c r="AG1671" s="358"/>
      <c r="AH1671" s="358"/>
      <c r="AI1671" s="358"/>
      <c r="AJ1671" s="358"/>
      <c r="AK1671" s="358"/>
      <c r="AR1671" s="327" t="s">
        <v>646</v>
      </c>
      <c r="AS1671" s="326" t="s">
        <v>1733</v>
      </c>
    </row>
    <row r="1672" spans="24:45" ht="15" customHeight="1">
      <c r="X1672" s="358"/>
      <c r="Y1672" s="358"/>
      <c r="Z1672" s="358"/>
      <c r="AA1672" s="358"/>
      <c r="AB1672" s="358"/>
      <c r="AC1672" s="358"/>
      <c r="AD1672" s="358"/>
      <c r="AE1672" s="358"/>
      <c r="AF1672" s="358"/>
      <c r="AG1672" s="358"/>
      <c r="AH1672" s="358"/>
      <c r="AI1672" s="358"/>
      <c r="AJ1672" s="358"/>
      <c r="AK1672" s="358"/>
      <c r="AR1672" s="327" t="s">
        <v>647</v>
      </c>
      <c r="AS1672" s="326" t="s">
        <v>1733</v>
      </c>
    </row>
    <row r="1673" spans="24:45" ht="15" customHeight="1">
      <c r="X1673" s="358"/>
      <c r="Y1673" s="358"/>
      <c r="Z1673" s="358"/>
      <c r="AA1673" s="358"/>
      <c r="AB1673" s="358"/>
      <c r="AC1673" s="358"/>
      <c r="AD1673" s="358"/>
      <c r="AE1673" s="358"/>
      <c r="AF1673" s="358"/>
      <c r="AG1673" s="358"/>
      <c r="AH1673" s="358"/>
      <c r="AI1673" s="358"/>
      <c r="AJ1673" s="358"/>
      <c r="AK1673" s="358"/>
      <c r="AR1673" s="327" t="s">
        <v>648</v>
      </c>
      <c r="AS1673" s="326" t="s">
        <v>1733</v>
      </c>
    </row>
    <row r="1674" spans="24:45" ht="15" customHeight="1">
      <c r="X1674" s="358"/>
      <c r="Y1674" s="358"/>
      <c r="Z1674" s="358"/>
      <c r="AA1674" s="358"/>
      <c r="AB1674" s="358"/>
      <c r="AC1674" s="358"/>
      <c r="AD1674" s="358"/>
      <c r="AE1674" s="358"/>
      <c r="AF1674" s="358"/>
      <c r="AG1674" s="358"/>
      <c r="AH1674" s="358"/>
      <c r="AI1674" s="358"/>
      <c r="AJ1674" s="358"/>
      <c r="AK1674" s="358"/>
      <c r="AR1674" s="327" t="s">
        <v>649</v>
      </c>
      <c r="AS1674" s="326" t="s">
        <v>1733</v>
      </c>
    </row>
    <row r="1675" spans="24:45" ht="15" customHeight="1">
      <c r="X1675" s="358"/>
      <c r="Y1675" s="358"/>
      <c r="Z1675" s="358"/>
      <c r="AA1675" s="358"/>
      <c r="AB1675" s="358"/>
      <c r="AC1675" s="358"/>
      <c r="AD1675" s="358"/>
      <c r="AE1675" s="358"/>
      <c r="AF1675" s="358"/>
      <c r="AG1675" s="358"/>
      <c r="AH1675" s="358"/>
      <c r="AI1675" s="358"/>
      <c r="AJ1675" s="358"/>
      <c r="AK1675" s="358"/>
      <c r="AR1675" s="327" t="s">
        <v>650</v>
      </c>
      <c r="AS1675" s="326" t="s">
        <v>1733</v>
      </c>
    </row>
    <row r="1676" spans="24:45" ht="15" customHeight="1">
      <c r="X1676" s="358"/>
      <c r="Y1676" s="358"/>
      <c r="Z1676" s="358"/>
      <c r="AA1676" s="358"/>
      <c r="AB1676" s="358"/>
      <c r="AC1676" s="358"/>
      <c r="AD1676" s="358"/>
      <c r="AE1676" s="358"/>
      <c r="AF1676" s="358"/>
      <c r="AG1676" s="358"/>
      <c r="AH1676" s="358"/>
      <c r="AI1676" s="358"/>
      <c r="AJ1676" s="358"/>
      <c r="AK1676" s="358"/>
      <c r="AR1676" s="327" t="s">
        <v>651</v>
      </c>
      <c r="AS1676" s="326" t="s">
        <v>1733</v>
      </c>
    </row>
    <row r="1677" spans="24:45" ht="15" customHeight="1">
      <c r="X1677" s="358"/>
      <c r="Y1677" s="358"/>
      <c r="Z1677" s="358"/>
      <c r="AA1677" s="358"/>
      <c r="AB1677" s="358"/>
      <c r="AC1677" s="358"/>
      <c r="AD1677" s="358"/>
      <c r="AE1677" s="358"/>
      <c r="AF1677" s="358"/>
      <c r="AG1677" s="358"/>
      <c r="AH1677" s="358"/>
      <c r="AI1677" s="358"/>
      <c r="AJ1677" s="358"/>
      <c r="AK1677" s="358"/>
      <c r="AR1677" s="327" t="s">
        <v>908</v>
      </c>
      <c r="AS1677" s="326" t="s">
        <v>1858</v>
      </c>
    </row>
    <row r="1678" spans="24:45" ht="15" customHeight="1">
      <c r="X1678" s="358"/>
      <c r="Y1678" s="358"/>
      <c r="Z1678" s="358"/>
      <c r="AA1678" s="358"/>
      <c r="AB1678" s="358"/>
      <c r="AC1678" s="358"/>
      <c r="AD1678" s="358"/>
      <c r="AE1678" s="358"/>
      <c r="AF1678" s="358"/>
      <c r="AG1678" s="358"/>
      <c r="AH1678" s="358"/>
      <c r="AI1678" s="358"/>
      <c r="AJ1678" s="358"/>
      <c r="AK1678" s="358"/>
      <c r="AR1678" s="327" t="s">
        <v>909</v>
      </c>
      <c r="AS1678" s="326" t="s">
        <v>1858</v>
      </c>
    </row>
    <row r="1679" spans="24:45" ht="15" customHeight="1">
      <c r="X1679" s="358"/>
      <c r="Y1679" s="358"/>
      <c r="Z1679" s="358"/>
      <c r="AA1679" s="358"/>
      <c r="AB1679" s="358"/>
      <c r="AC1679" s="358"/>
      <c r="AD1679" s="358"/>
      <c r="AE1679" s="358"/>
      <c r="AF1679" s="358"/>
      <c r="AG1679" s="358"/>
      <c r="AH1679" s="358"/>
      <c r="AI1679" s="358"/>
      <c r="AJ1679" s="358"/>
      <c r="AK1679" s="358"/>
      <c r="AR1679" s="327" t="s">
        <v>910</v>
      </c>
      <c r="AS1679" s="326" t="s">
        <v>1858</v>
      </c>
    </row>
    <row r="1680" spans="24:45" ht="15" customHeight="1">
      <c r="X1680" s="358"/>
      <c r="Y1680" s="358"/>
      <c r="Z1680" s="358"/>
      <c r="AA1680" s="358"/>
      <c r="AB1680" s="358"/>
      <c r="AC1680" s="358"/>
      <c r="AD1680" s="358"/>
      <c r="AE1680" s="358"/>
      <c r="AF1680" s="358"/>
      <c r="AG1680" s="358"/>
      <c r="AH1680" s="358"/>
      <c r="AI1680" s="358"/>
      <c r="AJ1680" s="358"/>
      <c r="AK1680" s="358"/>
      <c r="AR1680" s="327" t="s">
        <v>911</v>
      </c>
      <c r="AS1680" s="326" t="s">
        <v>1858</v>
      </c>
    </row>
    <row r="1681" spans="24:45" ht="15" customHeight="1">
      <c r="X1681" s="358"/>
      <c r="Y1681" s="358"/>
      <c r="Z1681" s="358"/>
      <c r="AA1681" s="358"/>
      <c r="AB1681" s="358"/>
      <c r="AC1681" s="358"/>
      <c r="AD1681" s="358"/>
      <c r="AE1681" s="358"/>
      <c r="AF1681" s="358"/>
      <c r="AG1681" s="358"/>
      <c r="AH1681" s="358"/>
      <c r="AI1681" s="358"/>
      <c r="AJ1681" s="358"/>
      <c r="AK1681" s="358"/>
      <c r="AR1681" s="327" t="s">
        <v>912</v>
      </c>
      <c r="AS1681" s="326" t="s">
        <v>1858</v>
      </c>
    </row>
    <row r="1682" spans="24:45" ht="15" customHeight="1">
      <c r="X1682" s="358"/>
      <c r="Y1682" s="358"/>
      <c r="Z1682" s="358"/>
      <c r="AA1682" s="358"/>
      <c r="AB1682" s="358"/>
      <c r="AC1682" s="358"/>
      <c r="AD1682" s="358"/>
      <c r="AE1682" s="358"/>
      <c r="AF1682" s="358"/>
      <c r="AG1682" s="358"/>
      <c r="AH1682" s="358"/>
      <c r="AI1682" s="358"/>
      <c r="AJ1682" s="358"/>
      <c r="AK1682" s="358"/>
      <c r="AR1682" s="327" t="s">
        <v>652</v>
      </c>
      <c r="AS1682" s="326" t="s">
        <v>1733</v>
      </c>
    </row>
    <row r="1683" spans="24:45" ht="15" customHeight="1">
      <c r="X1683" s="358"/>
      <c r="Y1683" s="358"/>
      <c r="Z1683" s="358"/>
      <c r="AA1683" s="358"/>
      <c r="AB1683" s="358"/>
      <c r="AC1683" s="358"/>
      <c r="AD1683" s="358"/>
      <c r="AE1683" s="358"/>
      <c r="AF1683" s="358"/>
      <c r="AG1683" s="358"/>
      <c r="AH1683" s="358"/>
      <c r="AI1683" s="358"/>
      <c r="AJ1683" s="358"/>
      <c r="AK1683" s="358"/>
      <c r="AR1683" s="327" t="s">
        <v>653</v>
      </c>
      <c r="AS1683" s="326" t="s">
        <v>1733</v>
      </c>
    </row>
    <row r="1684" spans="24:45" ht="15" customHeight="1">
      <c r="X1684" s="358"/>
      <c r="Y1684" s="358"/>
      <c r="Z1684" s="358"/>
      <c r="AA1684" s="358"/>
      <c r="AB1684" s="358"/>
      <c r="AC1684" s="358"/>
      <c r="AD1684" s="358"/>
      <c r="AE1684" s="358"/>
      <c r="AF1684" s="358"/>
      <c r="AG1684" s="358"/>
      <c r="AH1684" s="358"/>
      <c r="AI1684" s="358"/>
      <c r="AJ1684" s="358"/>
      <c r="AK1684" s="358"/>
      <c r="AR1684" s="327" t="s">
        <v>654</v>
      </c>
      <c r="AS1684" s="326" t="s">
        <v>1733</v>
      </c>
    </row>
    <row r="1685" spans="24:45" ht="15" customHeight="1">
      <c r="X1685" s="358"/>
      <c r="Y1685" s="358"/>
      <c r="Z1685" s="358"/>
      <c r="AA1685" s="358"/>
      <c r="AB1685" s="358"/>
      <c r="AC1685" s="358"/>
      <c r="AD1685" s="358"/>
      <c r="AE1685" s="358"/>
      <c r="AF1685" s="358"/>
      <c r="AG1685" s="358"/>
      <c r="AH1685" s="358"/>
      <c r="AI1685" s="358"/>
      <c r="AJ1685" s="358"/>
      <c r="AK1685" s="358"/>
      <c r="AR1685" s="327" t="s">
        <v>655</v>
      </c>
      <c r="AS1685" s="326" t="s">
        <v>1733</v>
      </c>
    </row>
    <row r="1686" spans="24:45" ht="15" customHeight="1">
      <c r="X1686" s="358"/>
      <c r="Y1686" s="358"/>
      <c r="Z1686" s="358"/>
      <c r="AA1686" s="358"/>
      <c r="AB1686" s="358"/>
      <c r="AC1686" s="358"/>
      <c r="AD1686" s="358"/>
      <c r="AE1686" s="358"/>
      <c r="AF1686" s="358"/>
      <c r="AG1686" s="358"/>
      <c r="AH1686" s="358"/>
      <c r="AI1686" s="358"/>
      <c r="AJ1686" s="358"/>
      <c r="AK1686" s="358"/>
      <c r="AR1686" s="327" t="s">
        <v>656</v>
      </c>
      <c r="AS1686" s="326" t="s">
        <v>1733</v>
      </c>
    </row>
    <row r="1687" spans="24:45" ht="15" customHeight="1">
      <c r="X1687" s="358"/>
      <c r="Y1687" s="358"/>
      <c r="Z1687" s="358"/>
      <c r="AA1687" s="358"/>
      <c r="AB1687" s="358"/>
      <c r="AC1687" s="358"/>
      <c r="AD1687" s="358"/>
      <c r="AE1687" s="358"/>
      <c r="AF1687" s="358"/>
      <c r="AG1687" s="358"/>
      <c r="AH1687" s="358"/>
      <c r="AI1687" s="358"/>
      <c r="AJ1687" s="358"/>
      <c r="AK1687" s="358"/>
      <c r="AR1687" s="327" t="s">
        <v>913</v>
      </c>
      <c r="AS1687" s="326" t="s">
        <v>2335</v>
      </c>
    </row>
    <row r="1688" spans="24:45" ht="15" customHeight="1">
      <c r="X1688" s="358"/>
      <c r="Y1688" s="358"/>
      <c r="Z1688" s="358"/>
      <c r="AA1688" s="358"/>
      <c r="AB1688" s="358"/>
      <c r="AC1688" s="358"/>
      <c r="AD1688" s="358"/>
      <c r="AE1688" s="358"/>
      <c r="AF1688" s="358"/>
      <c r="AG1688" s="358"/>
      <c r="AH1688" s="358"/>
      <c r="AI1688" s="358"/>
      <c r="AJ1688" s="358"/>
      <c r="AK1688" s="358"/>
      <c r="AR1688" s="327" t="s">
        <v>657</v>
      </c>
      <c r="AS1688" s="326" t="s">
        <v>1733</v>
      </c>
    </row>
    <row r="1689" spans="24:45" ht="15" customHeight="1">
      <c r="X1689" s="358"/>
      <c r="Y1689" s="358"/>
      <c r="Z1689" s="358"/>
      <c r="AA1689" s="358"/>
      <c r="AB1689" s="358"/>
      <c r="AC1689" s="358"/>
      <c r="AD1689" s="358"/>
      <c r="AE1689" s="358"/>
      <c r="AF1689" s="358"/>
      <c r="AG1689" s="358"/>
      <c r="AH1689" s="358"/>
      <c r="AI1689" s="358"/>
      <c r="AJ1689" s="358"/>
      <c r="AK1689" s="358"/>
      <c r="AR1689" s="327" t="s">
        <v>658</v>
      </c>
      <c r="AS1689" s="326" t="s">
        <v>1733</v>
      </c>
    </row>
    <row r="1690" spans="24:45" ht="15" customHeight="1">
      <c r="X1690" s="358"/>
      <c r="Y1690" s="358"/>
      <c r="Z1690" s="358"/>
      <c r="AA1690" s="358"/>
      <c r="AB1690" s="358"/>
      <c r="AC1690" s="358"/>
      <c r="AD1690" s="358"/>
      <c r="AE1690" s="358"/>
      <c r="AF1690" s="358"/>
      <c r="AG1690" s="358"/>
      <c r="AH1690" s="358"/>
      <c r="AI1690" s="358"/>
      <c r="AJ1690" s="358"/>
      <c r="AK1690" s="358"/>
      <c r="AR1690" s="327" t="s">
        <v>659</v>
      </c>
      <c r="AS1690" s="326" t="s">
        <v>1733</v>
      </c>
    </row>
    <row r="1691" spans="24:45" ht="15" customHeight="1">
      <c r="X1691" s="358"/>
      <c r="Y1691" s="358"/>
      <c r="Z1691" s="358"/>
      <c r="AA1691" s="358"/>
      <c r="AB1691" s="358"/>
      <c r="AC1691" s="358"/>
      <c r="AD1691" s="358"/>
      <c r="AE1691" s="358"/>
      <c r="AF1691" s="358"/>
      <c r="AG1691" s="358"/>
      <c r="AH1691" s="358"/>
      <c r="AI1691" s="358"/>
      <c r="AJ1691" s="358"/>
      <c r="AK1691" s="358"/>
      <c r="AR1691" s="327" t="s">
        <v>660</v>
      </c>
      <c r="AS1691" s="326" t="s">
        <v>1733</v>
      </c>
    </row>
    <row r="1692" spans="24:45" ht="15" customHeight="1">
      <c r="X1692" s="358"/>
      <c r="Y1692" s="358"/>
      <c r="Z1692" s="358"/>
      <c r="AA1692" s="358"/>
      <c r="AB1692" s="358"/>
      <c r="AC1692" s="358"/>
      <c r="AD1692" s="358"/>
      <c r="AE1692" s="358"/>
      <c r="AF1692" s="358"/>
      <c r="AG1692" s="358"/>
      <c r="AH1692" s="358"/>
      <c r="AI1692" s="358"/>
      <c r="AJ1692" s="358"/>
      <c r="AK1692" s="358"/>
      <c r="AR1692" s="327" t="s">
        <v>661</v>
      </c>
      <c r="AS1692" s="326" t="s">
        <v>1739</v>
      </c>
    </row>
    <row r="1693" spans="24:45" ht="15" customHeight="1">
      <c r="X1693" s="358"/>
      <c r="Y1693" s="358"/>
      <c r="Z1693" s="358"/>
      <c r="AA1693" s="358"/>
      <c r="AB1693" s="358"/>
      <c r="AC1693" s="358"/>
      <c r="AD1693" s="358"/>
      <c r="AE1693" s="358"/>
      <c r="AF1693" s="358"/>
      <c r="AG1693" s="358"/>
      <c r="AH1693" s="358"/>
      <c r="AI1693" s="358"/>
      <c r="AJ1693" s="358"/>
      <c r="AK1693" s="358"/>
      <c r="AR1693" s="327" t="s">
        <v>662</v>
      </c>
      <c r="AS1693" s="326" t="s">
        <v>1739</v>
      </c>
    </row>
    <row r="1694" spans="24:45" ht="15" customHeight="1">
      <c r="X1694" s="358"/>
      <c r="Y1694" s="358"/>
      <c r="Z1694" s="358"/>
      <c r="AA1694" s="358"/>
      <c r="AB1694" s="358"/>
      <c r="AC1694" s="358"/>
      <c r="AD1694" s="358"/>
      <c r="AE1694" s="358"/>
      <c r="AF1694" s="358"/>
      <c r="AG1694" s="358"/>
      <c r="AH1694" s="358"/>
      <c r="AI1694" s="358"/>
      <c r="AJ1694" s="358"/>
      <c r="AK1694" s="358"/>
      <c r="AR1694" s="327" t="s">
        <v>663</v>
      </c>
      <c r="AS1694" s="326" t="s">
        <v>1739</v>
      </c>
    </row>
    <row r="1695" spans="24:45" ht="15" customHeight="1">
      <c r="X1695" s="358"/>
      <c r="Y1695" s="358"/>
      <c r="Z1695" s="358"/>
      <c r="AA1695" s="358"/>
      <c r="AB1695" s="358"/>
      <c r="AC1695" s="358"/>
      <c r="AD1695" s="358"/>
      <c r="AE1695" s="358"/>
      <c r="AF1695" s="358"/>
      <c r="AG1695" s="358"/>
      <c r="AH1695" s="358"/>
      <c r="AI1695" s="358"/>
      <c r="AJ1695" s="358"/>
      <c r="AK1695" s="358"/>
      <c r="AR1695" s="327" t="s">
        <v>664</v>
      </c>
      <c r="AS1695" s="326" t="s">
        <v>1739</v>
      </c>
    </row>
    <row r="1696" spans="24:45" ht="15" customHeight="1">
      <c r="X1696" s="358"/>
      <c r="Y1696" s="358"/>
      <c r="Z1696" s="358"/>
      <c r="AA1696" s="358"/>
      <c r="AB1696" s="358"/>
      <c r="AC1696" s="358"/>
      <c r="AD1696" s="358"/>
      <c r="AE1696" s="358"/>
      <c r="AF1696" s="358"/>
      <c r="AG1696" s="358"/>
      <c r="AH1696" s="358"/>
      <c r="AI1696" s="358"/>
      <c r="AJ1696" s="358"/>
      <c r="AK1696" s="358"/>
      <c r="AR1696" s="327" t="s">
        <v>665</v>
      </c>
      <c r="AS1696" s="326" t="s">
        <v>1739</v>
      </c>
    </row>
    <row r="1697" spans="24:45" ht="15" customHeight="1">
      <c r="X1697" s="358"/>
      <c r="Y1697" s="358"/>
      <c r="Z1697" s="358"/>
      <c r="AA1697" s="358"/>
      <c r="AB1697" s="358"/>
      <c r="AC1697" s="358"/>
      <c r="AD1697" s="358"/>
      <c r="AE1697" s="358"/>
      <c r="AF1697" s="358"/>
      <c r="AG1697" s="358"/>
      <c r="AH1697" s="358"/>
      <c r="AI1697" s="358"/>
      <c r="AJ1697" s="358"/>
      <c r="AK1697" s="358"/>
      <c r="AR1697" s="327" t="s">
        <v>666</v>
      </c>
      <c r="AS1697" s="326" t="s">
        <v>1739</v>
      </c>
    </row>
    <row r="1698" spans="24:45" ht="15" customHeight="1">
      <c r="X1698" s="358"/>
      <c r="Y1698" s="358"/>
      <c r="Z1698" s="358"/>
      <c r="AA1698" s="358"/>
      <c r="AB1698" s="358"/>
      <c r="AC1698" s="358"/>
      <c r="AD1698" s="358"/>
      <c r="AE1698" s="358"/>
      <c r="AF1698" s="358"/>
      <c r="AG1698" s="358"/>
      <c r="AH1698" s="358"/>
      <c r="AI1698" s="358"/>
      <c r="AJ1698" s="358"/>
      <c r="AK1698" s="358"/>
      <c r="AR1698" s="327" t="s">
        <v>667</v>
      </c>
      <c r="AS1698" s="326" t="s">
        <v>1739</v>
      </c>
    </row>
    <row r="1699" spans="24:45" ht="15" customHeight="1">
      <c r="X1699" s="358"/>
      <c r="Y1699" s="358"/>
      <c r="Z1699" s="358"/>
      <c r="AA1699" s="358"/>
      <c r="AB1699" s="358"/>
      <c r="AC1699" s="358"/>
      <c r="AD1699" s="358"/>
      <c r="AE1699" s="358"/>
      <c r="AF1699" s="358"/>
      <c r="AG1699" s="358"/>
      <c r="AH1699" s="358"/>
      <c r="AI1699" s="358"/>
      <c r="AJ1699" s="358"/>
      <c r="AK1699" s="358"/>
      <c r="AR1699" s="327" t="s">
        <v>668</v>
      </c>
      <c r="AS1699" s="326" t="s">
        <v>1739</v>
      </c>
    </row>
    <row r="1700" spans="24:45" ht="15" customHeight="1">
      <c r="X1700" s="358"/>
      <c r="Y1700" s="358"/>
      <c r="Z1700" s="358"/>
      <c r="AA1700" s="358"/>
      <c r="AB1700" s="358"/>
      <c r="AC1700" s="358"/>
      <c r="AD1700" s="358"/>
      <c r="AE1700" s="358"/>
      <c r="AF1700" s="358"/>
      <c r="AG1700" s="358"/>
      <c r="AH1700" s="358"/>
      <c r="AI1700" s="358"/>
      <c r="AJ1700" s="358"/>
      <c r="AK1700" s="358"/>
      <c r="AR1700" s="327" t="s">
        <v>914</v>
      </c>
      <c r="AS1700" s="326" t="s">
        <v>1858</v>
      </c>
    </row>
    <row r="1701" spans="24:45" ht="15" customHeight="1">
      <c r="X1701" s="358"/>
      <c r="Y1701" s="358"/>
      <c r="Z1701" s="358"/>
      <c r="AA1701" s="358"/>
      <c r="AB1701" s="358"/>
      <c r="AC1701" s="358"/>
      <c r="AD1701" s="358"/>
      <c r="AE1701" s="358"/>
      <c r="AF1701" s="358"/>
      <c r="AG1701" s="358"/>
      <c r="AH1701" s="358"/>
      <c r="AI1701" s="358"/>
      <c r="AJ1701" s="358"/>
      <c r="AK1701" s="358"/>
      <c r="AR1701" s="327" t="s">
        <v>669</v>
      </c>
      <c r="AS1701" s="326" t="s">
        <v>1733</v>
      </c>
    </row>
    <row r="1702" spans="24:45" ht="15" customHeight="1">
      <c r="X1702" s="358"/>
      <c r="Y1702" s="358"/>
      <c r="Z1702" s="358"/>
      <c r="AA1702" s="358"/>
      <c r="AB1702" s="358"/>
      <c r="AC1702" s="358"/>
      <c r="AD1702" s="358"/>
      <c r="AE1702" s="358"/>
      <c r="AF1702" s="358"/>
      <c r="AG1702" s="358"/>
      <c r="AH1702" s="358"/>
      <c r="AI1702" s="358"/>
      <c r="AJ1702" s="358"/>
      <c r="AK1702" s="358"/>
      <c r="AR1702" s="327" t="s">
        <v>670</v>
      </c>
      <c r="AS1702" s="326" t="s">
        <v>1733</v>
      </c>
    </row>
    <row r="1703" spans="24:45" ht="15" customHeight="1">
      <c r="X1703" s="358"/>
      <c r="Y1703" s="358"/>
      <c r="Z1703" s="358"/>
      <c r="AA1703" s="358"/>
      <c r="AB1703" s="358"/>
      <c r="AC1703" s="358"/>
      <c r="AD1703" s="358"/>
      <c r="AE1703" s="358"/>
      <c r="AF1703" s="358"/>
      <c r="AG1703" s="358"/>
      <c r="AH1703" s="358"/>
      <c r="AI1703" s="358"/>
      <c r="AJ1703" s="358"/>
      <c r="AK1703" s="358"/>
      <c r="AR1703" s="327" t="s">
        <v>671</v>
      </c>
      <c r="AS1703" s="326" t="s">
        <v>1733</v>
      </c>
    </row>
    <row r="1704" spans="24:45" ht="15" customHeight="1">
      <c r="X1704" s="358"/>
      <c r="Y1704" s="358"/>
      <c r="Z1704" s="358"/>
      <c r="AA1704" s="358"/>
      <c r="AB1704" s="358"/>
      <c r="AC1704" s="358"/>
      <c r="AD1704" s="358"/>
      <c r="AE1704" s="358"/>
      <c r="AF1704" s="358"/>
      <c r="AG1704" s="358"/>
      <c r="AH1704" s="358"/>
      <c r="AI1704" s="358"/>
      <c r="AJ1704" s="358"/>
      <c r="AK1704" s="358"/>
      <c r="AR1704" s="327" t="s">
        <v>1059</v>
      </c>
      <c r="AS1704" s="326" t="s">
        <v>1827</v>
      </c>
    </row>
    <row r="1705" spans="24:45" ht="15" customHeight="1">
      <c r="X1705" s="358"/>
      <c r="Y1705" s="358"/>
      <c r="Z1705" s="358"/>
      <c r="AA1705" s="358"/>
      <c r="AB1705" s="358"/>
      <c r="AC1705" s="358"/>
      <c r="AD1705" s="358"/>
      <c r="AE1705" s="358"/>
      <c r="AF1705" s="358"/>
      <c r="AG1705" s="358"/>
      <c r="AH1705" s="358"/>
      <c r="AI1705" s="358"/>
      <c r="AJ1705" s="358"/>
      <c r="AK1705" s="358"/>
      <c r="AR1705" s="327" t="s">
        <v>915</v>
      </c>
      <c r="AS1705" s="326" t="s">
        <v>2133</v>
      </c>
    </row>
    <row r="1706" spans="24:45" ht="15" customHeight="1">
      <c r="X1706" s="358"/>
      <c r="Y1706" s="358"/>
      <c r="Z1706" s="358"/>
      <c r="AA1706" s="358"/>
      <c r="AB1706" s="358"/>
      <c r="AC1706" s="358"/>
      <c r="AD1706" s="358"/>
      <c r="AE1706" s="358"/>
      <c r="AF1706" s="358"/>
      <c r="AG1706" s="358"/>
      <c r="AH1706" s="358"/>
      <c r="AI1706" s="358"/>
      <c r="AJ1706" s="358"/>
      <c r="AK1706" s="358"/>
      <c r="AR1706" s="327" t="s">
        <v>672</v>
      </c>
      <c r="AS1706" s="326" t="s">
        <v>1733</v>
      </c>
    </row>
    <row r="1707" spans="24:45" ht="15" customHeight="1">
      <c r="X1707" s="358"/>
      <c r="Y1707" s="358"/>
      <c r="Z1707" s="358"/>
      <c r="AA1707" s="358"/>
      <c r="AB1707" s="358"/>
      <c r="AC1707" s="358"/>
      <c r="AD1707" s="358"/>
      <c r="AE1707" s="358"/>
      <c r="AF1707" s="358"/>
      <c r="AG1707" s="358"/>
      <c r="AH1707" s="358"/>
      <c r="AI1707" s="358"/>
      <c r="AJ1707" s="358"/>
      <c r="AK1707" s="358"/>
      <c r="AR1707" s="327" t="s">
        <v>673</v>
      </c>
      <c r="AS1707" s="326" t="s">
        <v>1733</v>
      </c>
    </row>
    <row r="1708" spans="24:45" ht="15" customHeight="1">
      <c r="X1708" s="358"/>
      <c r="Y1708" s="358"/>
      <c r="Z1708" s="358"/>
      <c r="AA1708" s="358"/>
      <c r="AB1708" s="358"/>
      <c r="AC1708" s="358"/>
      <c r="AD1708" s="358"/>
      <c r="AE1708" s="358"/>
      <c r="AF1708" s="358"/>
      <c r="AG1708" s="358"/>
      <c r="AH1708" s="358"/>
      <c r="AI1708" s="358"/>
      <c r="AJ1708" s="358"/>
      <c r="AK1708" s="358"/>
      <c r="AR1708" s="327" t="s">
        <v>674</v>
      </c>
      <c r="AS1708" s="326" t="s">
        <v>1733</v>
      </c>
    </row>
    <row r="1709" spans="24:45" ht="15" customHeight="1">
      <c r="X1709" s="358"/>
      <c r="Y1709" s="358"/>
      <c r="Z1709" s="358"/>
      <c r="AA1709" s="358"/>
      <c r="AB1709" s="358"/>
      <c r="AC1709" s="358"/>
      <c r="AD1709" s="358"/>
      <c r="AE1709" s="358"/>
      <c r="AF1709" s="358"/>
      <c r="AG1709" s="358"/>
      <c r="AH1709" s="358"/>
      <c r="AI1709" s="358"/>
      <c r="AJ1709" s="358"/>
      <c r="AK1709" s="358"/>
      <c r="AR1709" s="327" t="s">
        <v>675</v>
      </c>
      <c r="AS1709" s="326" t="s">
        <v>1733</v>
      </c>
    </row>
    <row r="1710" spans="24:45" ht="15" customHeight="1">
      <c r="X1710" s="358"/>
      <c r="Y1710" s="358"/>
      <c r="Z1710" s="358"/>
      <c r="AA1710" s="358"/>
      <c r="AB1710" s="358"/>
      <c r="AC1710" s="358"/>
      <c r="AD1710" s="358"/>
      <c r="AE1710" s="358"/>
      <c r="AF1710" s="358"/>
      <c r="AG1710" s="358"/>
      <c r="AH1710" s="358"/>
      <c r="AI1710" s="358"/>
      <c r="AJ1710" s="358"/>
      <c r="AK1710" s="358"/>
      <c r="AR1710" s="327" t="s">
        <v>1060</v>
      </c>
      <c r="AS1710" s="326" t="s">
        <v>1876</v>
      </c>
    </row>
    <row r="1711" spans="24:45" ht="15" customHeight="1">
      <c r="X1711" s="358"/>
      <c r="Y1711" s="358"/>
      <c r="Z1711" s="358"/>
      <c r="AA1711" s="358"/>
      <c r="AB1711" s="358"/>
      <c r="AC1711" s="358"/>
      <c r="AD1711" s="358"/>
      <c r="AE1711" s="358"/>
      <c r="AF1711" s="358"/>
      <c r="AG1711" s="358"/>
      <c r="AH1711" s="358"/>
      <c r="AI1711" s="358"/>
      <c r="AJ1711" s="358"/>
      <c r="AK1711" s="358"/>
      <c r="AR1711" s="327" t="s">
        <v>1061</v>
      </c>
      <c r="AS1711" s="326" t="s">
        <v>1876</v>
      </c>
    </row>
    <row r="1712" spans="24:45" ht="15" customHeight="1">
      <c r="X1712" s="358"/>
      <c r="Y1712" s="358"/>
      <c r="Z1712" s="358"/>
      <c r="AA1712" s="358"/>
      <c r="AB1712" s="358"/>
      <c r="AC1712" s="358"/>
      <c r="AD1712" s="358"/>
      <c r="AE1712" s="358"/>
      <c r="AF1712" s="358"/>
      <c r="AG1712" s="358"/>
      <c r="AH1712" s="358"/>
      <c r="AI1712" s="358"/>
      <c r="AJ1712" s="358"/>
      <c r="AK1712" s="358"/>
      <c r="AR1712" s="327" t="s">
        <v>676</v>
      </c>
      <c r="AS1712" s="326" t="s">
        <v>1733</v>
      </c>
    </row>
    <row r="1713" spans="24:45" ht="15" customHeight="1">
      <c r="X1713" s="358"/>
      <c r="Y1713" s="358"/>
      <c r="Z1713" s="358"/>
      <c r="AA1713" s="358"/>
      <c r="AB1713" s="358"/>
      <c r="AC1713" s="358"/>
      <c r="AD1713" s="358"/>
      <c r="AE1713" s="358"/>
      <c r="AF1713" s="358"/>
      <c r="AG1713" s="358"/>
      <c r="AH1713" s="358"/>
      <c r="AI1713" s="358"/>
      <c r="AJ1713" s="358"/>
      <c r="AK1713" s="358"/>
      <c r="AR1713" s="327" t="s">
        <v>677</v>
      </c>
      <c r="AS1713" s="326" t="s">
        <v>1733</v>
      </c>
    </row>
    <row r="1714" spans="24:45" ht="15" customHeight="1">
      <c r="X1714" s="358"/>
      <c r="Y1714" s="358"/>
      <c r="Z1714" s="358"/>
      <c r="AA1714" s="358"/>
      <c r="AB1714" s="358"/>
      <c r="AC1714" s="358"/>
      <c r="AD1714" s="358"/>
      <c r="AE1714" s="358"/>
      <c r="AF1714" s="358"/>
      <c r="AG1714" s="358"/>
      <c r="AH1714" s="358"/>
      <c r="AI1714" s="358"/>
      <c r="AJ1714" s="358"/>
      <c r="AK1714" s="358"/>
      <c r="AR1714" s="327" t="s">
        <v>678</v>
      </c>
      <c r="AS1714" s="326" t="s">
        <v>1733</v>
      </c>
    </row>
    <row r="1715" spans="24:45" ht="15" customHeight="1">
      <c r="X1715" s="358"/>
      <c r="Y1715" s="358"/>
      <c r="Z1715" s="358"/>
      <c r="AA1715" s="358"/>
      <c r="AB1715" s="358"/>
      <c r="AC1715" s="358"/>
      <c r="AD1715" s="358"/>
      <c r="AE1715" s="358"/>
      <c r="AF1715" s="358"/>
      <c r="AG1715" s="358"/>
      <c r="AH1715" s="358"/>
      <c r="AI1715" s="358"/>
      <c r="AJ1715" s="358"/>
      <c r="AK1715" s="358"/>
      <c r="AR1715" s="327" t="s">
        <v>679</v>
      </c>
      <c r="AS1715" s="326" t="s">
        <v>1733</v>
      </c>
    </row>
    <row r="1716" spans="24:45" ht="15" customHeight="1">
      <c r="X1716" s="358"/>
      <c r="Y1716" s="358"/>
      <c r="Z1716" s="358"/>
      <c r="AA1716" s="358"/>
      <c r="AB1716" s="358"/>
      <c r="AC1716" s="358"/>
      <c r="AD1716" s="358"/>
      <c r="AE1716" s="358"/>
      <c r="AF1716" s="358"/>
      <c r="AG1716" s="358"/>
      <c r="AH1716" s="358"/>
      <c r="AI1716" s="358"/>
      <c r="AJ1716" s="358"/>
      <c r="AK1716" s="358"/>
      <c r="AR1716" s="327" t="s">
        <v>680</v>
      </c>
      <c r="AS1716" s="326" t="s">
        <v>1733</v>
      </c>
    </row>
    <row r="1717" spans="24:45" ht="15" customHeight="1">
      <c r="X1717" s="358"/>
      <c r="Y1717" s="358"/>
      <c r="Z1717" s="358"/>
      <c r="AA1717" s="358"/>
      <c r="AB1717" s="358"/>
      <c r="AC1717" s="358"/>
      <c r="AD1717" s="358"/>
      <c r="AE1717" s="358"/>
      <c r="AF1717" s="358"/>
      <c r="AG1717" s="358"/>
      <c r="AH1717" s="358"/>
      <c r="AI1717" s="358"/>
      <c r="AJ1717" s="358"/>
      <c r="AK1717" s="358"/>
      <c r="AR1717" s="327" t="s">
        <v>681</v>
      </c>
      <c r="AS1717" s="326" t="s">
        <v>1739</v>
      </c>
    </row>
    <row r="1718" spans="24:45" ht="15" customHeight="1">
      <c r="X1718" s="358"/>
      <c r="Y1718" s="358"/>
      <c r="Z1718" s="358"/>
      <c r="AA1718" s="358"/>
      <c r="AB1718" s="358"/>
      <c r="AC1718" s="358"/>
      <c r="AD1718" s="358"/>
      <c r="AE1718" s="358"/>
      <c r="AF1718" s="358"/>
      <c r="AG1718" s="358"/>
      <c r="AH1718" s="358"/>
      <c r="AI1718" s="358"/>
      <c r="AJ1718" s="358"/>
      <c r="AK1718" s="358"/>
      <c r="AR1718" s="327" t="s">
        <v>682</v>
      </c>
      <c r="AS1718" s="326" t="s">
        <v>1739</v>
      </c>
    </row>
    <row r="1719" spans="24:45" ht="15" customHeight="1">
      <c r="X1719" s="358"/>
      <c r="Y1719" s="358"/>
      <c r="Z1719" s="358"/>
      <c r="AA1719" s="358"/>
      <c r="AB1719" s="358"/>
      <c r="AC1719" s="358"/>
      <c r="AD1719" s="358"/>
      <c r="AE1719" s="358"/>
      <c r="AF1719" s="358"/>
      <c r="AG1719" s="358"/>
      <c r="AH1719" s="358"/>
      <c r="AI1719" s="358"/>
      <c r="AJ1719" s="358"/>
      <c r="AK1719" s="358"/>
      <c r="AR1719" s="327" t="s">
        <v>683</v>
      </c>
      <c r="AS1719" s="326" t="s">
        <v>1733</v>
      </c>
    </row>
    <row r="1720" spans="24:45" ht="15" customHeight="1">
      <c r="X1720" s="358"/>
      <c r="Y1720" s="358"/>
      <c r="Z1720" s="358"/>
      <c r="AA1720" s="358"/>
      <c r="AB1720" s="358"/>
      <c r="AC1720" s="358"/>
      <c r="AD1720" s="358"/>
      <c r="AE1720" s="358"/>
      <c r="AF1720" s="358"/>
      <c r="AG1720" s="358"/>
      <c r="AH1720" s="358"/>
      <c r="AI1720" s="358"/>
      <c r="AJ1720" s="358"/>
      <c r="AK1720" s="358"/>
      <c r="AR1720" s="327" t="s">
        <v>684</v>
      </c>
      <c r="AS1720" s="326" t="s">
        <v>1733</v>
      </c>
    </row>
    <row r="1721" spans="24:45" ht="15" customHeight="1">
      <c r="X1721" s="358"/>
      <c r="Y1721" s="358"/>
      <c r="Z1721" s="358"/>
      <c r="AA1721" s="358"/>
      <c r="AB1721" s="358"/>
      <c r="AC1721" s="358"/>
      <c r="AD1721" s="358"/>
      <c r="AE1721" s="358"/>
      <c r="AF1721" s="358"/>
      <c r="AG1721" s="358"/>
      <c r="AH1721" s="358"/>
      <c r="AI1721" s="358"/>
      <c r="AJ1721" s="358"/>
      <c r="AK1721" s="358"/>
      <c r="AR1721" s="327" t="s">
        <v>685</v>
      </c>
      <c r="AS1721" s="326" t="s">
        <v>1733</v>
      </c>
    </row>
    <row r="1722" spans="24:45" ht="15" customHeight="1">
      <c r="X1722" s="358"/>
      <c r="Y1722" s="358"/>
      <c r="Z1722" s="358"/>
      <c r="AA1722" s="358"/>
      <c r="AB1722" s="358"/>
      <c r="AC1722" s="358"/>
      <c r="AD1722" s="358"/>
      <c r="AE1722" s="358"/>
      <c r="AF1722" s="358"/>
      <c r="AG1722" s="358"/>
      <c r="AH1722" s="358"/>
      <c r="AI1722" s="358"/>
      <c r="AJ1722" s="358"/>
      <c r="AK1722" s="358"/>
      <c r="AR1722" s="327" t="s">
        <v>686</v>
      </c>
      <c r="AS1722" s="326" t="s">
        <v>1733</v>
      </c>
    </row>
    <row r="1723" spans="24:45" ht="15" customHeight="1">
      <c r="X1723" s="358"/>
      <c r="Y1723" s="358"/>
      <c r="Z1723" s="358"/>
      <c r="AA1723" s="358"/>
      <c r="AB1723" s="358"/>
      <c r="AC1723" s="358"/>
      <c r="AD1723" s="358"/>
      <c r="AE1723" s="358"/>
      <c r="AF1723" s="358"/>
      <c r="AG1723" s="358"/>
      <c r="AH1723" s="358"/>
      <c r="AI1723" s="358"/>
      <c r="AJ1723" s="358"/>
      <c r="AK1723" s="358"/>
      <c r="AR1723" s="327" t="s">
        <v>687</v>
      </c>
      <c r="AS1723" s="326" t="s">
        <v>1733</v>
      </c>
    </row>
    <row r="1724" spans="24:45" ht="15" customHeight="1">
      <c r="X1724" s="358"/>
      <c r="Y1724" s="358"/>
      <c r="Z1724" s="358"/>
      <c r="AA1724" s="358"/>
      <c r="AB1724" s="358"/>
      <c r="AC1724" s="358"/>
      <c r="AD1724" s="358"/>
      <c r="AE1724" s="358"/>
      <c r="AF1724" s="358"/>
      <c r="AG1724" s="358"/>
      <c r="AH1724" s="358"/>
      <c r="AI1724" s="358"/>
      <c r="AJ1724" s="358"/>
      <c r="AK1724" s="358"/>
      <c r="AR1724" s="327" t="s">
        <v>688</v>
      </c>
      <c r="AS1724" s="326" t="s">
        <v>1733</v>
      </c>
    </row>
    <row r="1725" spans="24:45" ht="15" customHeight="1">
      <c r="X1725" s="358"/>
      <c r="Y1725" s="358"/>
      <c r="Z1725" s="358"/>
      <c r="AA1725" s="358"/>
      <c r="AB1725" s="358"/>
      <c r="AC1725" s="358"/>
      <c r="AD1725" s="358"/>
      <c r="AE1725" s="358"/>
      <c r="AF1725" s="358"/>
      <c r="AG1725" s="358"/>
      <c r="AH1725" s="358"/>
      <c r="AI1725" s="358"/>
      <c r="AJ1725" s="358"/>
      <c r="AK1725" s="358"/>
      <c r="AR1725" s="327" t="s">
        <v>689</v>
      </c>
      <c r="AS1725" s="326" t="s">
        <v>1733</v>
      </c>
    </row>
    <row r="1726" spans="24:45" ht="15" customHeight="1">
      <c r="X1726" s="358"/>
      <c r="Y1726" s="358"/>
      <c r="Z1726" s="358"/>
      <c r="AA1726" s="358"/>
      <c r="AB1726" s="358"/>
      <c r="AC1726" s="358"/>
      <c r="AD1726" s="358"/>
      <c r="AE1726" s="358"/>
      <c r="AF1726" s="358"/>
      <c r="AG1726" s="358"/>
      <c r="AH1726" s="358"/>
      <c r="AI1726" s="358"/>
      <c r="AJ1726" s="358"/>
      <c r="AK1726" s="358"/>
      <c r="AR1726" s="327" t="s">
        <v>690</v>
      </c>
      <c r="AS1726" s="326" t="s">
        <v>1733</v>
      </c>
    </row>
    <row r="1727" spans="24:45" ht="15" customHeight="1">
      <c r="X1727" s="358"/>
      <c r="Y1727" s="358"/>
      <c r="Z1727" s="358"/>
      <c r="AA1727" s="358"/>
      <c r="AB1727" s="358"/>
      <c r="AC1727" s="358"/>
      <c r="AD1727" s="358"/>
      <c r="AE1727" s="358"/>
      <c r="AF1727" s="358"/>
      <c r="AG1727" s="358"/>
      <c r="AH1727" s="358"/>
      <c r="AI1727" s="358"/>
      <c r="AJ1727" s="358"/>
      <c r="AK1727" s="358"/>
      <c r="AR1727" s="327" t="s">
        <v>691</v>
      </c>
      <c r="AS1727" s="326" t="s">
        <v>1733</v>
      </c>
    </row>
    <row r="1728" spans="24:45" ht="15" customHeight="1">
      <c r="X1728" s="358"/>
      <c r="Y1728" s="358"/>
      <c r="Z1728" s="358"/>
      <c r="AA1728" s="358"/>
      <c r="AB1728" s="358"/>
      <c r="AC1728" s="358"/>
      <c r="AD1728" s="358"/>
      <c r="AE1728" s="358"/>
      <c r="AF1728" s="358"/>
      <c r="AG1728" s="358"/>
      <c r="AH1728" s="358"/>
      <c r="AI1728" s="358"/>
      <c r="AJ1728" s="358"/>
      <c r="AK1728" s="358"/>
      <c r="AR1728" s="327" t="s">
        <v>692</v>
      </c>
      <c r="AS1728" s="326" t="s">
        <v>1733</v>
      </c>
    </row>
    <row r="1729" spans="24:45" ht="15" customHeight="1">
      <c r="X1729" s="358"/>
      <c r="Y1729" s="358"/>
      <c r="Z1729" s="358"/>
      <c r="AA1729" s="358"/>
      <c r="AB1729" s="358"/>
      <c r="AC1729" s="358"/>
      <c r="AD1729" s="358"/>
      <c r="AE1729" s="358"/>
      <c r="AF1729" s="358"/>
      <c r="AG1729" s="358"/>
      <c r="AH1729" s="358"/>
      <c r="AI1729" s="358"/>
      <c r="AJ1729" s="358"/>
      <c r="AK1729" s="358"/>
      <c r="AR1729" s="327" t="s">
        <v>693</v>
      </c>
      <c r="AS1729" s="326" t="s">
        <v>1733</v>
      </c>
    </row>
    <row r="1730" spans="24:45" ht="15" customHeight="1">
      <c r="X1730" s="358"/>
      <c r="Y1730" s="358"/>
      <c r="Z1730" s="358"/>
      <c r="AA1730" s="358"/>
      <c r="AB1730" s="358"/>
      <c r="AC1730" s="358"/>
      <c r="AD1730" s="358"/>
      <c r="AE1730" s="358"/>
      <c r="AF1730" s="358"/>
      <c r="AG1730" s="358"/>
      <c r="AH1730" s="358"/>
      <c r="AI1730" s="358"/>
      <c r="AJ1730" s="358"/>
      <c r="AK1730" s="358"/>
      <c r="AR1730" s="327" t="s">
        <v>694</v>
      </c>
      <c r="AS1730" s="326" t="s">
        <v>1733</v>
      </c>
    </row>
    <row r="1731" spans="24:45" ht="15" customHeight="1">
      <c r="X1731" s="358"/>
      <c r="Y1731" s="358"/>
      <c r="Z1731" s="358"/>
      <c r="AA1731" s="358"/>
      <c r="AB1731" s="358"/>
      <c r="AC1731" s="358"/>
      <c r="AD1731" s="358"/>
      <c r="AE1731" s="358"/>
      <c r="AF1731" s="358"/>
      <c r="AG1731" s="358"/>
      <c r="AH1731" s="358"/>
      <c r="AI1731" s="358"/>
      <c r="AJ1731" s="358"/>
      <c r="AK1731" s="358"/>
      <c r="AR1731" s="327" t="s">
        <v>695</v>
      </c>
      <c r="AS1731" s="326" t="s">
        <v>1733</v>
      </c>
    </row>
    <row r="1732" spans="24:45" ht="15" customHeight="1">
      <c r="X1732" s="358"/>
      <c r="Y1732" s="358"/>
      <c r="Z1732" s="358"/>
      <c r="AA1732" s="358"/>
      <c r="AB1732" s="358"/>
      <c r="AC1732" s="358"/>
      <c r="AD1732" s="358"/>
      <c r="AE1732" s="358"/>
      <c r="AF1732" s="358"/>
      <c r="AG1732" s="358"/>
      <c r="AH1732" s="358"/>
      <c r="AI1732" s="358"/>
      <c r="AJ1732" s="358"/>
      <c r="AK1732" s="358"/>
      <c r="AR1732" s="327" t="s">
        <v>696</v>
      </c>
      <c r="AS1732" s="326" t="s">
        <v>1733</v>
      </c>
    </row>
    <row r="1733" spans="24:45" ht="15" customHeight="1">
      <c r="X1733" s="358"/>
      <c r="Y1733" s="358"/>
      <c r="Z1733" s="358"/>
      <c r="AA1733" s="358"/>
      <c r="AB1733" s="358"/>
      <c r="AC1733" s="358"/>
      <c r="AD1733" s="358"/>
      <c r="AE1733" s="358"/>
      <c r="AF1733" s="358"/>
      <c r="AG1733" s="358"/>
      <c r="AH1733" s="358"/>
      <c r="AI1733" s="358"/>
      <c r="AJ1733" s="358"/>
      <c r="AK1733" s="358"/>
      <c r="AR1733" s="327" t="s">
        <v>697</v>
      </c>
      <c r="AS1733" s="326" t="s">
        <v>1733</v>
      </c>
    </row>
    <row r="1734" spans="24:45" ht="15" customHeight="1">
      <c r="X1734" s="358"/>
      <c r="Y1734" s="358"/>
      <c r="Z1734" s="358"/>
      <c r="AA1734" s="358"/>
      <c r="AB1734" s="358"/>
      <c r="AC1734" s="358"/>
      <c r="AD1734" s="358"/>
      <c r="AE1734" s="358"/>
      <c r="AF1734" s="358"/>
      <c r="AG1734" s="358"/>
      <c r="AH1734" s="358"/>
      <c r="AI1734" s="358"/>
      <c r="AJ1734" s="358"/>
      <c r="AK1734" s="358"/>
      <c r="AR1734" s="327" t="s">
        <v>698</v>
      </c>
      <c r="AS1734" s="326" t="s">
        <v>1733</v>
      </c>
    </row>
    <row r="1735" spans="24:45" ht="15" customHeight="1">
      <c r="X1735" s="358"/>
      <c r="Y1735" s="358"/>
      <c r="Z1735" s="358"/>
      <c r="AA1735" s="358"/>
      <c r="AB1735" s="358"/>
      <c r="AC1735" s="358"/>
      <c r="AD1735" s="358"/>
      <c r="AE1735" s="358"/>
      <c r="AF1735" s="358"/>
      <c r="AG1735" s="358"/>
      <c r="AH1735" s="358"/>
      <c r="AI1735" s="358"/>
      <c r="AJ1735" s="358"/>
      <c r="AK1735" s="358"/>
      <c r="AR1735" s="327" t="s">
        <v>699</v>
      </c>
      <c r="AS1735" s="326" t="s">
        <v>1733</v>
      </c>
    </row>
    <row r="1736" spans="24:45" ht="15" customHeight="1">
      <c r="X1736" s="358"/>
      <c r="Y1736" s="358"/>
      <c r="Z1736" s="358"/>
      <c r="AA1736" s="358"/>
      <c r="AB1736" s="358"/>
      <c r="AC1736" s="358"/>
      <c r="AD1736" s="358"/>
      <c r="AE1736" s="358"/>
      <c r="AF1736" s="358"/>
      <c r="AG1736" s="358"/>
      <c r="AH1736" s="358"/>
      <c r="AI1736" s="358"/>
      <c r="AJ1736" s="358"/>
      <c r="AK1736" s="358"/>
      <c r="AR1736" s="327" t="s">
        <v>700</v>
      </c>
      <c r="AS1736" s="326" t="s">
        <v>1733</v>
      </c>
    </row>
    <row r="1737" spans="24:45" ht="15" customHeight="1">
      <c r="X1737" s="358"/>
      <c r="Y1737" s="358"/>
      <c r="Z1737" s="358"/>
      <c r="AA1737" s="358"/>
      <c r="AB1737" s="358"/>
      <c r="AC1737" s="358"/>
      <c r="AD1737" s="358"/>
      <c r="AE1737" s="358"/>
      <c r="AF1737" s="358"/>
      <c r="AG1737" s="358"/>
      <c r="AH1737" s="358"/>
      <c r="AI1737" s="358"/>
      <c r="AJ1737" s="358"/>
      <c r="AK1737" s="358"/>
      <c r="AR1737" s="327" t="s">
        <v>701</v>
      </c>
      <c r="AS1737" s="326" t="s">
        <v>1733</v>
      </c>
    </row>
    <row r="1738" spans="24:45" ht="15" customHeight="1">
      <c r="X1738" s="358"/>
      <c r="Y1738" s="358"/>
      <c r="Z1738" s="358"/>
      <c r="AA1738" s="358"/>
      <c r="AB1738" s="358"/>
      <c r="AC1738" s="358"/>
      <c r="AD1738" s="358"/>
      <c r="AE1738" s="358"/>
      <c r="AF1738" s="358"/>
      <c r="AG1738" s="358"/>
      <c r="AH1738" s="358"/>
      <c r="AI1738" s="358"/>
      <c r="AJ1738" s="358"/>
      <c r="AK1738" s="358"/>
      <c r="AR1738" s="327" t="s">
        <v>702</v>
      </c>
      <c r="AS1738" s="326" t="s">
        <v>1733</v>
      </c>
    </row>
    <row r="1739" spans="24:45" ht="15" customHeight="1">
      <c r="X1739" s="358"/>
      <c r="Y1739" s="358"/>
      <c r="Z1739" s="358"/>
      <c r="AA1739" s="358"/>
      <c r="AB1739" s="358"/>
      <c r="AC1739" s="358"/>
      <c r="AD1739" s="358"/>
      <c r="AE1739" s="358"/>
      <c r="AF1739" s="358"/>
      <c r="AG1739" s="358"/>
      <c r="AH1739" s="358"/>
      <c r="AI1739" s="358"/>
      <c r="AJ1739" s="358"/>
      <c r="AK1739" s="358"/>
      <c r="AR1739" s="327" t="s">
        <v>703</v>
      </c>
      <c r="AS1739" s="326" t="s">
        <v>1733</v>
      </c>
    </row>
    <row r="1740" spans="24:45" ht="15" customHeight="1">
      <c r="X1740" s="358"/>
      <c r="Y1740" s="358"/>
      <c r="Z1740" s="358"/>
      <c r="AA1740" s="358"/>
      <c r="AB1740" s="358"/>
      <c r="AC1740" s="358"/>
      <c r="AD1740" s="358"/>
      <c r="AE1740" s="358"/>
      <c r="AF1740" s="358"/>
      <c r="AG1740" s="358"/>
      <c r="AH1740" s="358"/>
      <c r="AI1740" s="358"/>
      <c r="AJ1740" s="358"/>
      <c r="AK1740" s="358"/>
      <c r="AR1740" s="327" t="s">
        <v>704</v>
      </c>
      <c r="AS1740" s="326" t="s">
        <v>1733</v>
      </c>
    </row>
    <row r="1741" spans="24:45" ht="15" customHeight="1">
      <c r="X1741" s="358"/>
      <c r="Y1741" s="358"/>
      <c r="Z1741" s="358"/>
      <c r="AA1741" s="358"/>
      <c r="AB1741" s="358"/>
      <c r="AC1741" s="358"/>
      <c r="AD1741" s="358"/>
      <c r="AE1741" s="358"/>
      <c r="AF1741" s="358"/>
      <c r="AG1741" s="358"/>
      <c r="AH1741" s="358"/>
      <c r="AI1741" s="358"/>
      <c r="AJ1741" s="358"/>
      <c r="AK1741" s="358"/>
      <c r="AR1741" s="327" t="s">
        <v>705</v>
      </c>
      <c r="AS1741" s="326" t="s">
        <v>1733</v>
      </c>
    </row>
    <row r="1742" spans="24:45" ht="15" customHeight="1">
      <c r="X1742" s="358"/>
      <c r="Y1742" s="358"/>
      <c r="Z1742" s="358"/>
      <c r="AA1742" s="358"/>
      <c r="AB1742" s="358"/>
      <c r="AC1742" s="358"/>
      <c r="AD1742" s="358"/>
      <c r="AE1742" s="358"/>
      <c r="AF1742" s="358"/>
      <c r="AG1742" s="358"/>
      <c r="AH1742" s="358"/>
      <c r="AI1742" s="358"/>
      <c r="AJ1742" s="358"/>
      <c r="AK1742" s="358"/>
      <c r="AR1742" s="327" t="s">
        <v>706</v>
      </c>
      <c r="AS1742" s="326" t="s">
        <v>1733</v>
      </c>
    </row>
    <row r="1743" spans="24:45" ht="15" customHeight="1">
      <c r="AA1743" s="358"/>
      <c r="AB1743" s="358"/>
      <c r="AC1743" s="358"/>
      <c r="AD1743" s="358"/>
      <c r="AE1743" s="358"/>
      <c r="AF1743" s="358"/>
      <c r="AG1743" s="358"/>
      <c r="AH1743" s="358"/>
      <c r="AI1743" s="358"/>
      <c r="AJ1743" s="358"/>
      <c r="AK1743" s="358"/>
      <c r="AR1743" s="327" t="s">
        <v>707</v>
      </c>
      <c r="AS1743" s="326" t="s">
        <v>1733</v>
      </c>
    </row>
    <row r="1744" spans="24:45" ht="15" customHeight="1">
      <c r="AA1744" s="358"/>
      <c r="AB1744" s="358"/>
      <c r="AC1744" s="358"/>
      <c r="AD1744" s="358"/>
      <c r="AE1744" s="358"/>
      <c r="AF1744" s="358"/>
      <c r="AG1744" s="358"/>
      <c r="AH1744" s="358"/>
      <c r="AI1744" s="358"/>
      <c r="AJ1744" s="358"/>
      <c r="AK1744" s="358"/>
      <c r="AR1744" s="327" t="s">
        <v>708</v>
      </c>
      <c r="AS1744" s="326" t="s">
        <v>1739</v>
      </c>
    </row>
    <row r="1745" spans="27:45" ht="15" customHeight="1">
      <c r="AA1745" s="358"/>
      <c r="AB1745" s="358"/>
      <c r="AC1745" s="358"/>
      <c r="AD1745" s="358"/>
      <c r="AE1745" s="358"/>
      <c r="AF1745" s="358"/>
      <c r="AG1745" s="358"/>
      <c r="AH1745" s="358"/>
      <c r="AI1745" s="358"/>
      <c r="AJ1745" s="358"/>
      <c r="AK1745" s="358"/>
      <c r="AR1745" s="327" t="s">
        <v>709</v>
      </c>
      <c r="AS1745" s="326" t="s">
        <v>1739</v>
      </c>
    </row>
    <row r="1746" spans="27:45" ht="15" customHeight="1">
      <c r="AA1746" s="358"/>
      <c r="AB1746" s="358"/>
      <c r="AC1746" s="358"/>
      <c r="AD1746" s="358"/>
      <c r="AE1746" s="358"/>
      <c r="AF1746" s="358"/>
      <c r="AG1746" s="358"/>
      <c r="AH1746" s="358"/>
      <c r="AI1746" s="358"/>
      <c r="AJ1746" s="358"/>
      <c r="AK1746" s="358"/>
      <c r="AR1746" s="327" t="s">
        <v>710</v>
      </c>
      <c r="AS1746" s="326" t="s">
        <v>1739</v>
      </c>
    </row>
    <row r="1747" spans="27:45" ht="15" customHeight="1">
      <c r="AR1747" s="327" t="s">
        <v>711</v>
      </c>
      <c r="AS1747" s="326" t="s">
        <v>1739</v>
      </c>
    </row>
    <row r="1748" spans="27:45" ht="15" customHeight="1">
      <c r="AR1748" s="327" t="s">
        <v>712</v>
      </c>
      <c r="AS1748" s="326" t="s">
        <v>1733</v>
      </c>
    </row>
  </sheetData>
  <sheetProtection password="CCA7" sheet="1" objects="1" scenarios="1"/>
  <mergeCells count="354">
    <mergeCell ref="A108:AN110"/>
    <mergeCell ref="C103:H103"/>
    <mergeCell ref="I103:P103"/>
    <mergeCell ref="Q103:R103"/>
    <mergeCell ref="S103:T103"/>
    <mergeCell ref="AL103:AM103"/>
    <mergeCell ref="C104:H104"/>
    <mergeCell ref="I104:P104"/>
    <mergeCell ref="Q104:R104"/>
    <mergeCell ref="S104:T104"/>
    <mergeCell ref="AL104:AM104"/>
    <mergeCell ref="C101:H101"/>
    <mergeCell ref="I101:P101"/>
    <mergeCell ref="Q101:R101"/>
    <mergeCell ref="S101:T101"/>
    <mergeCell ref="AL101:AM101"/>
    <mergeCell ref="C102:H102"/>
    <mergeCell ref="I102:P102"/>
    <mergeCell ref="Q102:R102"/>
    <mergeCell ref="S102:T102"/>
    <mergeCell ref="AL102:AM102"/>
    <mergeCell ref="C99:H99"/>
    <mergeCell ref="I99:P99"/>
    <mergeCell ref="Q99:R99"/>
    <mergeCell ref="S99:T99"/>
    <mergeCell ref="AL99:AM99"/>
    <mergeCell ref="C100:H100"/>
    <mergeCell ref="I100:P100"/>
    <mergeCell ref="Q100:R100"/>
    <mergeCell ref="S100:T100"/>
    <mergeCell ref="AL100:AM100"/>
    <mergeCell ref="C97:H97"/>
    <mergeCell ref="I97:P97"/>
    <mergeCell ref="Q97:R97"/>
    <mergeCell ref="S97:T97"/>
    <mergeCell ref="AL97:AM97"/>
    <mergeCell ref="C98:H98"/>
    <mergeCell ref="I98:P98"/>
    <mergeCell ref="Q98:R98"/>
    <mergeCell ref="S98:T98"/>
    <mergeCell ref="AL98:AM98"/>
    <mergeCell ref="C95:H95"/>
    <mergeCell ref="I95:P95"/>
    <mergeCell ref="Q95:R95"/>
    <mergeCell ref="S95:T95"/>
    <mergeCell ref="AL95:AM95"/>
    <mergeCell ref="C96:H96"/>
    <mergeCell ref="I96:P96"/>
    <mergeCell ref="Q96:R96"/>
    <mergeCell ref="S96:T96"/>
    <mergeCell ref="AL96:AM96"/>
    <mergeCell ref="C93:H93"/>
    <mergeCell ref="I93:P93"/>
    <mergeCell ref="Q93:R93"/>
    <mergeCell ref="S93:T93"/>
    <mergeCell ref="AL93:AM93"/>
    <mergeCell ref="C94:H94"/>
    <mergeCell ref="I94:P94"/>
    <mergeCell ref="Q94:R94"/>
    <mergeCell ref="S94:T94"/>
    <mergeCell ref="AL94:AM94"/>
    <mergeCell ref="C91:H91"/>
    <mergeCell ref="I91:P91"/>
    <mergeCell ref="Q91:R91"/>
    <mergeCell ref="S91:T91"/>
    <mergeCell ref="AL91:AM91"/>
    <mergeCell ref="C92:H92"/>
    <mergeCell ref="I92:P92"/>
    <mergeCell ref="Q92:R92"/>
    <mergeCell ref="S92:T92"/>
    <mergeCell ref="AL92:AM92"/>
    <mergeCell ref="C89:H89"/>
    <mergeCell ref="I89:P89"/>
    <mergeCell ref="Q89:R89"/>
    <mergeCell ref="S89:T89"/>
    <mergeCell ref="AL89:AM89"/>
    <mergeCell ref="C90:H90"/>
    <mergeCell ref="I90:P90"/>
    <mergeCell ref="Q90:R90"/>
    <mergeCell ref="S90:T90"/>
    <mergeCell ref="AL90:AM90"/>
    <mergeCell ref="AJ86:AJ87"/>
    <mergeCell ref="AK86:AK87"/>
    <mergeCell ref="AL86:AM87"/>
    <mergeCell ref="C88:H88"/>
    <mergeCell ref="I88:P88"/>
    <mergeCell ref="Q88:R88"/>
    <mergeCell ref="S88:T88"/>
    <mergeCell ref="AL88:AM88"/>
    <mergeCell ref="AL74:AM74"/>
    <mergeCell ref="C78:AM81"/>
    <mergeCell ref="B83:O83"/>
    <mergeCell ref="B85:AM85"/>
    <mergeCell ref="B86:B87"/>
    <mergeCell ref="C86:H87"/>
    <mergeCell ref="I86:P87"/>
    <mergeCell ref="Q86:R87"/>
    <mergeCell ref="S86:T87"/>
    <mergeCell ref="U86:AI86"/>
    <mergeCell ref="R74:U74"/>
    <mergeCell ref="V74:Y74"/>
    <mergeCell ref="Z74:AB74"/>
    <mergeCell ref="AC74:AE74"/>
    <mergeCell ref="AF74:AI74"/>
    <mergeCell ref="AJ74:AK74"/>
    <mergeCell ref="AL72:AM72"/>
    <mergeCell ref="R73:U73"/>
    <mergeCell ref="V73:Y73"/>
    <mergeCell ref="Z73:AB73"/>
    <mergeCell ref="AC73:AE73"/>
    <mergeCell ref="AF73:AI73"/>
    <mergeCell ref="AJ73:AK73"/>
    <mergeCell ref="AL73:AM73"/>
    <mergeCell ref="R72:U72"/>
    <mergeCell ref="V72:Y72"/>
    <mergeCell ref="Z72:AB72"/>
    <mergeCell ref="AC72:AE72"/>
    <mergeCell ref="AF72:AI72"/>
    <mergeCell ref="AJ72:AK72"/>
    <mergeCell ref="R70:AM70"/>
    <mergeCell ref="R71:U71"/>
    <mergeCell ref="V71:Y71"/>
    <mergeCell ref="Z71:AB71"/>
    <mergeCell ref="AC71:AE71"/>
    <mergeCell ref="AF71:AI71"/>
    <mergeCell ref="AJ71:AK71"/>
    <mergeCell ref="AL71:AM71"/>
    <mergeCell ref="R65:T65"/>
    <mergeCell ref="U65:AM65"/>
    <mergeCell ref="R66:T66"/>
    <mergeCell ref="U66:AM66"/>
    <mergeCell ref="R67:T67"/>
    <mergeCell ref="U67:AM67"/>
    <mergeCell ref="C62:P62"/>
    <mergeCell ref="R64:AM64"/>
    <mergeCell ref="C58:H58"/>
    <mergeCell ref="I58:N58"/>
    <mergeCell ref="O58:P58"/>
    <mergeCell ref="Q58:AM58"/>
    <mergeCell ref="C59:H59"/>
    <mergeCell ref="I59:N59"/>
    <mergeCell ref="O59:P59"/>
    <mergeCell ref="Q59:AM59"/>
    <mergeCell ref="B54:B60"/>
    <mergeCell ref="C54:H54"/>
    <mergeCell ref="I54:N54"/>
    <mergeCell ref="O54:P54"/>
    <mergeCell ref="Q54:AM54"/>
    <mergeCell ref="C55:H55"/>
    <mergeCell ref="I55:N55"/>
    <mergeCell ref="O55:P55"/>
    <mergeCell ref="Q55:AM55"/>
    <mergeCell ref="C56:H56"/>
    <mergeCell ref="C60:H60"/>
    <mergeCell ref="I60:N60"/>
    <mergeCell ref="O60:P60"/>
    <mergeCell ref="Q60:AM60"/>
    <mergeCell ref="C53:H53"/>
    <mergeCell ref="I53:N53"/>
    <mergeCell ref="O53:P53"/>
    <mergeCell ref="Q53:Y53"/>
    <mergeCell ref="Z53:AM53"/>
    <mergeCell ref="I56:N56"/>
    <mergeCell ref="O56:P56"/>
    <mergeCell ref="Q56:AM56"/>
    <mergeCell ref="C57:H57"/>
    <mergeCell ref="I57:N57"/>
    <mergeCell ref="O57:P57"/>
    <mergeCell ref="Q57:AM57"/>
    <mergeCell ref="C51:H51"/>
    <mergeCell ref="I51:N51"/>
    <mergeCell ref="O51:P51"/>
    <mergeCell ref="Q51:Y51"/>
    <mergeCell ref="Z51:AM51"/>
    <mergeCell ref="C52:H52"/>
    <mergeCell ref="I52:N52"/>
    <mergeCell ref="O52:P52"/>
    <mergeCell ref="Q52:Y52"/>
    <mergeCell ref="Z52:AM52"/>
    <mergeCell ref="B44:AM44"/>
    <mergeCell ref="B46:AM46"/>
    <mergeCell ref="A47:A65"/>
    <mergeCell ref="B47:B53"/>
    <mergeCell ref="C47:H47"/>
    <mergeCell ref="I47:N47"/>
    <mergeCell ref="O47:P47"/>
    <mergeCell ref="Q47:Y47"/>
    <mergeCell ref="Z47:AM47"/>
    <mergeCell ref="C48:H48"/>
    <mergeCell ref="I48:N48"/>
    <mergeCell ref="O48:P48"/>
    <mergeCell ref="Q48:Y48"/>
    <mergeCell ref="Z48:AM48"/>
    <mergeCell ref="C49:H49"/>
    <mergeCell ref="I49:N49"/>
    <mergeCell ref="O49:P49"/>
    <mergeCell ref="Q49:Y49"/>
    <mergeCell ref="Z49:AM49"/>
    <mergeCell ref="C50:H50"/>
    <mergeCell ref="I50:N50"/>
    <mergeCell ref="O50:P50"/>
    <mergeCell ref="Q50:Y50"/>
    <mergeCell ref="Z50:AM50"/>
    <mergeCell ref="B41:I41"/>
    <mergeCell ref="L41:R41"/>
    <mergeCell ref="T41:AM41"/>
    <mergeCell ref="AC42:AH43"/>
    <mergeCell ref="AI42:AM43"/>
    <mergeCell ref="B43:O43"/>
    <mergeCell ref="T37:AM37"/>
    <mergeCell ref="T38:V38"/>
    <mergeCell ref="W38:AB38"/>
    <mergeCell ref="AC38:AM38"/>
    <mergeCell ref="B39:I39"/>
    <mergeCell ref="P39:S39"/>
    <mergeCell ref="T39:AM40"/>
    <mergeCell ref="B40:I40"/>
    <mergeCell ref="L40:R40"/>
    <mergeCell ref="AL29:AM29"/>
    <mergeCell ref="B33:R34"/>
    <mergeCell ref="T34:Z34"/>
    <mergeCell ref="B35:R35"/>
    <mergeCell ref="T35:Z35"/>
    <mergeCell ref="T36:U36"/>
    <mergeCell ref="V36:AM36"/>
    <mergeCell ref="C30:H30"/>
    <mergeCell ref="I30:P30"/>
    <mergeCell ref="Q30:R30"/>
    <mergeCell ref="S30:T30"/>
    <mergeCell ref="AL30:AM30"/>
    <mergeCell ref="H32:O32"/>
    <mergeCell ref="AL26:AM26"/>
    <mergeCell ref="C27:H27"/>
    <mergeCell ref="I27:P27"/>
    <mergeCell ref="Q27:R27"/>
    <mergeCell ref="S27:T27"/>
    <mergeCell ref="AL27:AM27"/>
    <mergeCell ref="C28:H28"/>
    <mergeCell ref="I28:P28"/>
    <mergeCell ref="Q28:R28"/>
    <mergeCell ref="S28:T28"/>
    <mergeCell ref="AL28:AM28"/>
    <mergeCell ref="AL24:AM24"/>
    <mergeCell ref="C25:H25"/>
    <mergeCell ref="I25:P25"/>
    <mergeCell ref="Q25:R25"/>
    <mergeCell ref="S25:T25"/>
    <mergeCell ref="AL25:AM25"/>
    <mergeCell ref="C23:H23"/>
    <mergeCell ref="I23:P23"/>
    <mergeCell ref="Q23:R23"/>
    <mergeCell ref="S23:T23"/>
    <mergeCell ref="AL23:AM23"/>
    <mergeCell ref="A24:A30"/>
    <mergeCell ref="C24:H24"/>
    <mergeCell ref="I24:P24"/>
    <mergeCell ref="Q24:R24"/>
    <mergeCell ref="S24:T24"/>
    <mergeCell ref="C21:H21"/>
    <mergeCell ref="I21:P21"/>
    <mergeCell ref="Q21:R21"/>
    <mergeCell ref="S21:T21"/>
    <mergeCell ref="C26:H26"/>
    <mergeCell ref="I26:P26"/>
    <mergeCell ref="Q26:R26"/>
    <mergeCell ref="S26:T26"/>
    <mergeCell ref="C29:H29"/>
    <mergeCell ref="I29:P29"/>
    <mergeCell ref="Q29:R29"/>
    <mergeCell ref="S29:T29"/>
    <mergeCell ref="C18:H18"/>
    <mergeCell ref="I18:P18"/>
    <mergeCell ref="Q18:R18"/>
    <mergeCell ref="S18:T18"/>
    <mergeCell ref="AL18:AM18"/>
    <mergeCell ref="AL21:AM21"/>
    <mergeCell ref="C22:H22"/>
    <mergeCell ref="I22:P22"/>
    <mergeCell ref="Q22:R22"/>
    <mergeCell ref="S22:T22"/>
    <mergeCell ref="AL22:AM22"/>
    <mergeCell ref="C19:H19"/>
    <mergeCell ref="I19:P19"/>
    <mergeCell ref="Q19:R19"/>
    <mergeCell ref="S19:T19"/>
    <mergeCell ref="AL19:AM19"/>
    <mergeCell ref="C20:H20"/>
    <mergeCell ref="I20:P20"/>
    <mergeCell ref="Q20:R20"/>
    <mergeCell ref="S20:T20"/>
    <mergeCell ref="AL20:AM20"/>
    <mergeCell ref="C16:H16"/>
    <mergeCell ref="I16:P16"/>
    <mergeCell ref="Q16:R16"/>
    <mergeCell ref="S16:T16"/>
    <mergeCell ref="AL16:AM16"/>
    <mergeCell ref="C17:H17"/>
    <mergeCell ref="I17:P17"/>
    <mergeCell ref="Q17:R17"/>
    <mergeCell ref="S17:T17"/>
    <mergeCell ref="AL17:AM17"/>
    <mergeCell ref="C14:H14"/>
    <mergeCell ref="I14:P14"/>
    <mergeCell ref="Q14:R14"/>
    <mergeCell ref="S14:T14"/>
    <mergeCell ref="AL14:AM14"/>
    <mergeCell ref="C11:R11"/>
    <mergeCell ref="S11:AI11"/>
    <mergeCell ref="C15:H15"/>
    <mergeCell ref="I15:P15"/>
    <mergeCell ref="Q15:R15"/>
    <mergeCell ref="S15:T15"/>
    <mergeCell ref="AL15:AM15"/>
    <mergeCell ref="B12:B13"/>
    <mergeCell ref="C12:H13"/>
    <mergeCell ref="I12:P13"/>
    <mergeCell ref="Q12:R13"/>
    <mergeCell ref="S12:T13"/>
    <mergeCell ref="U12:AI12"/>
    <mergeCell ref="AC8:AF8"/>
    <mergeCell ref="AG8:AI8"/>
    <mergeCell ref="AJ8:AM8"/>
    <mergeCell ref="B9:G9"/>
    <mergeCell ref="H9:O9"/>
    <mergeCell ref="P9:Q9"/>
    <mergeCell ref="R9:T9"/>
    <mergeCell ref="AC9:AI9"/>
    <mergeCell ref="AJ9:AM9"/>
    <mergeCell ref="B8:G8"/>
    <mergeCell ref="H8:O8"/>
    <mergeCell ref="P8:Q8"/>
    <mergeCell ref="R8:T8"/>
    <mergeCell ref="V8:Y9"/>
    <mergeCell ref="Z8:AB9"/>
    <mergeCell ref="AJ12:AJ13"/>
    <mergeCell ref="AK12:AK13"/>
    <mergeCell ref="AL12:AM13"/>
    <mergeCell ref="AC6:AM6"/>
    <mergeCell ref="B7:G7"/>
    <mergeCell ref="H7:O7"/>
    <mergeCell ref="P7:Q7"/>
    <mergeCell ref="R7:T7"/>
    <mergeCell ref="AC7:AI7"/>
    <mergeCell ref="AJ7:AM7"/>
    <mergeCell ref="AC3:AH4"/>
    <mergeCell ref="AI3:AM4"/>
    <mergeCell ref="N4:Y4"/>
    <mergeCell ref="B5:AM5"/>
    <mergeCell ref="B6:G6"/>
    <mergeCell ref="H6:M6"/>
    <mergeCell ref="N6:O6"/>
    <mergeCell ref="P6:T6"/>
    <mergeCell ref="V6:Y7"/>
    <mergeCell ref="Z6:AB7"/>
  </mergeCells>
  <conditionalFormatting sqref="AJ69:AM69 V8 AJ16:AK29 AL15:AN29 AJ7:AJ9 AJ30:AM30 AJ14:AJ15 AL14:AM14 AI42:AM43 AJ90:AK104 AJ88:AJ89 AL76:AM76 AL88:AM104">
    <cfRule type="cellIs" dxfId="243" priority="9" stopIfTrue="1" operator="equal">
      <formula>0</formula>
    </cfRule>
  </conditionalFormatting>
  <conditionalFormatting sqref="AK14:AK30 AK88:AK104">
    <cfRule type="cellIs" dxfId="242" priority="8" operator="greaterThan">
      <formula>100</formula>
    </cfRule>
  </conditionalFormatting>
  <conditionalFormatting sqref="P6 W38:AB38">
    <cfRule type="expression" dxfId="241" priority="7">
      <formula>$H$6=0</formula>
    </cfRule>
  </conditionalFormatting>
  <conditionalFormatting sqref="C88:T104">
    <cfRule type="cellIs" dxfId="240" priority="6" operator="equal">
      <formula>0</formula>
    </cfRule>
  </conditionalFormatting>
  <conditionalFormatting sqref="AG8:AI8">
    <cfRule type="expression" dxfId="239" priority="5">
      <formula>$AJ$8&gt;$AJ$7</formula>
    </cfRule>
  </conditionalFormatting>
  <conditionalFormatting sqref="I8:J8">
    <cfRule type="expression" dxfId="238" priority="4">
      <formula>$I$7=0</formula>
    </cfRule>
  </conditionalFormatting>
  <conditionalFormatting sqref="P7">
    <cfRule type="expression" dxfId="237" priority="3">
      <formula>$G$7=0</formula>
    </cfRule>
  </conditionalFormatting>
  <conditionalFormatting sqref="P6">
    <cfRule type="expression" dxfId="236" priority="2">
      <formula>$H$6=0</formula>
    </cfRule>
  </conditionalFormatting>
  <conditionalFormatting sqref="P6">
    <cfRule type="expression" dxfId="235" priority="1">
      <formula>$H$6=0</formula>
    </cfRule>
  </conditionalFormatting>
  <dataValidations count="8">
    <dataValidation errorTitle="Indique Valor Lógico!" error="Este documento permite un máximo de 5 anexos. Favor indique número de anexos usados (entre 0 y 5)." promptTitle="AVISO" prompt="Indique el número de anexos que complementan esta Orden de Cuarentena (valores de 0 a 5)." sqref="Z8:AB9"/>
    <dataValidation type="whole" allowBlank="1" showInputMessage="1" showErrorMessage="1" errorTitle="Indique valor lógico" error="Este documento permite un máximo de 5 anexos. Favor indique número de anexos usados (entre 0 y 5)." promptTitle="Aviso" prompt="Indique el número de anexos que complementan esta Orden de Cuarentena (valores de 0 a 5)." sqref="P32">
      <formula1>0</formula1>
      <formula2>5</formula2>
    </dataValidation>
    <dataValidation type="list" errorStyle="warning" allowBlank="1" promptTitle="Importante" prompt="Seleccione de lista desplegable, o escriba nombre científico." sqref="J29:P30 I88:I104 I18:I30">
      <formula1>$AR$9:$AR$1748</formula1>
    </dataValidation>
    <dataValidation showInputMessage="1" showErrorMessage="1" sqref="P6"/>
    <dataValidation type="date" operator="greaterThan" allowBlank="1" showInputMessage="1" showErrorMessage="1" errorTitle="Usar formato de fecha" error="Escribir fecha de llegada de la importación, ej; 09-02-2015" promptTitle="Hola" sqref="H6">
      <formula1>36526</formula1>
    </dataValidation>
    <dataValidation type="whole" operator="greaterThanOrEqual" allowBlank="1" showInputMessage="1" showErrorMessage="1" errorTitle="Error" error="Debe ingresar número enteros, mayores o igual a 0." sqref="U69:AI69">
      <formula1>0</formula1>
    </dataValidation>
    <dataValidation operator="greaterThanOrEqual" allowBlank="1" showInputMessage="1" showErrorMessage="1" errorTitle="Error" error="Debe ingresar número enteros, mayores o igual a 0." sqref="AM71 AJ71:AJ74 AK71 V71 V76:AM76 AL71:AL74 AC71:AC74 AF71:AF74 X72:X74 U75:U76 Z71:Z74"/>
    <dataValidation type="list" errorStyle="warning" allowBlank="1" promptTitle="Importante" prompt="Seleccione de lista desplegable, o escriba nombre científico." sqref="I14:P17">
      <formula1>$AP$9:$AP$1748</formula1>
    </dataValidation>
  </dataValidations>
  <hyperlinks>
    <hyperlink ref="U67" r:id="rId1"/>
  </hyperlinks>
  <pageMargins left="0.51" right="0.27" top="0.51181102362204722" bottom="0.47244094488188981" header="0.31496062992125984" footer="0.31496062992125984"/>
  <pageSetup paperSize="14" orientation="landscape" r:id="rId2"/>
  <headerFooter alignWithMargins="0"/>
  <rowBreaks count="1" manualBreakCount="1">
    <brk id="41" max="39" man="1"/>
  </rowBreak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>
    <tabColor rgb="FF00B050"/>
  </sheetPr>
  <dimension ref="A1:AU1748"/>
  <sheetViews>
    <sheetView view="pageBreakPreview" zoomScale="130" zoomScaleNormal="150" zoomScaleSheetLayoutView="130" workbookViewId="0">
      <selection activeCell="R9" sqref="J9:T9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47" style="3" customWidth="1"/>
    <col min="42" max="42" width="35.28515625" style="3" hidden="1" customWidth="1"/>
    <col min="43" max="43" width="11.42578125" style="3" hidden="1" customWidth="1"/>
    <col min="44" max="44" width="11.42578125" style="3" customWidth="1"/>
    <col min="45" max="45" width="8.5703125" style="3" customWidth="1"/>
    <col min="46" max="46" width="8.7109375" style="3" customWidth="1"/>
    <col min="47" max="47" width="0" style="3" hidden="1" customWidth="1"/>
    <col min="48" max="16384" width="11.42578125" style="3" hidden="1"/>
  </cols>
  <sheetData>
    <row r="1" spans="1:43" ht="12.75" customHeight="1">
      <c r="A1" s="16">
        <v>8688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3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2</v>
      </c>
      <c r="AL2" s="69" t="s">
        <v>715</v>
      </c>
      <c r="AM2" s="198">
        <f>'ORDEN DE CUARENTENA'!AM2</f>
        <v>1</v>
      </c>
      <c r="AN2" s="23"/>
    </row>
    <row r="3" spans="1:43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750" t="s">
        <v>917</v>
      </c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23"/>
      <c r="AA3" s="23"/>
      <c r="AC3" s="741" t="s">
        <v>1724</v>
      </c>
      <c r="AD3" s="741"/>
      <c r="AE3" s="741"/>
      <c r="AF3" s="741"/>
      <c r="AG3" s="741"/>
      <c r="AH3" s="742"/>
      <c r="AI3" s="743">
        <f>'ORDEN DE CUARENTENA'!AI3</f>
        <v>0</v>
      </c>
      <c r="AJ3" s="744"/>
      <c r="AK3" s="744"/>
      <c r="AL3" s="744"/>
      <c r="AM3" s="745"/>
      <c r="AN3" s="23"/>
    </row>
    <row r="4" spans="1:43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16"/>
      <c r="O4" s="16"/>
      <c r="P4" s="16"/>
      <c r="Q4" s="16"/>
      <c r="R4" s="16"/>
      <c r="S4" s="16"/>
      <c r="T4" s="16"/>
      <c r="U4" s="16"/>
      <c r="V4" s="16"/>
      <c r="W4" s="16"/>
      <c r="X4" s="23"/>
      <c r="Y4" s="23"/>
      <c r="Z4" s="23"/>
      <c r="AA4" s="23"/>
      <c r="AB4" s="51"/>
      <c r="AC4" s="741"/>
      <c r="AD4" s="741"/>
      <c r="AE4" s="741"/>
      <c r="AF4" s="741"/>
      <c r="AG4" s="741"/>
      <c r="AH4" s="742"/>
      <c r="AI4" s="746"/>
      <c r="AJ4" s="747"/>
      <c r="AK4" s="747"/>
      <c r="AL4" s="747"/>
      <c r="AM4" s="748"/>
      <c r="AN4" s="23"/>
    </row>
    <row r="5" spans="1:43" ht="12.75" customHeight="1">
      <c r="B5" s="497" t="s">
        <v>921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</row>
    <row r="6" spans="1:43" ht="12.75" customHeight="1">
      <c r="A6" s="1"/>
      <c r="B6" s="4"/>
      <c r="C6" s="4"/>
      <c r="D6" s="4"/>
      <c r="E6" s="4"/>
      <c r="F6" s="4"/>
      <c r="H6" s="23"/>
      <c r="I6" s="23"/>
      <c r="J6" s="23"/>
      <c r="K6" s="23"/>
      <c r="L6" s="23"/>
      <c r="M6" s="23"/>
      <c r="N6" s="23"/>
      <c r="O6" s="17"/>
      <c r="P6" s="21"/>
      <c r="Q6" s="16"/>
      <c r="R6" s="16"/>
      <c r="S6" s="16"/>
      <c r="T6" s="46"/>
      <c r="U6" s="46"/>
      <c r="V6" s="46"/>
      <c r="W6" s="46"/>
      <c r="X6" s="46"/>
      <c r="Y6" s="46"/>
      <c r="Z6" s="46"/>
      <c r="AA6" s="46"/>
      <c r="AB6" s="46"/>
      <c r="AC6" s="46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23"/>
      <c r="AO6" s="273" t="str">
        <f>'ORDEN DE CUARENTENA'!AO6</f>
        <v>Resolución N° 3380 de 2018</v>
      </c>
    </row>
    <row r="7" spans="1:43" ht="12.75" customHeight="1">
      <c r="A7" s="1"/>
      <c r="B7" s="425" t="s">
        <v>791</v>
      </c>
      <c r="C7" s="425"/>
      <c r="D7" s="425"/>
      <c r="E7" s="425"/>
      <c r="F7" s="425"/>
      <c r="G7" s="752">
        <f>'ORDEN DE CUARENTENA'!H6</f>
        <v>0</v>
      </c>
      <c r="H7" s="752"/>
      <c r="I7" s="752"/>
      <c r="J7" s="752"/>
      <c r="K7" s="752"/>
      <c r="L7" s="752"/>
      <c r="M7" s="752"/>
      <c r="N7" s="429" t="s">
        <v>792</v>
      </c>
      <c r="O7" s="429"/>
      <c r="P7" s="428">
        <f>G7+14</f>
        <v>14</v>
      </c>
      <c r="Q7" s="428"/>
      <c r="R7" s="428"/>
      <c r="S7" s="428"/>
      <c r="T7" s="428"/>
      <c r="U7" s="16"/>
      <c r="V7" s="178"/>
      <c r="W7" s="178"/>
      <c r="X7" s="178"/>
      <c r="Y7" s="178"/>
      <c r="Z7" s="178"/>
      <c r="AA7" s="46"/>
      <c r="AB7" s="46"/>
      <c r="AC7" s="46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23"/>
      <c r="AO7" s="270" t="s">
        <v>1700</v>
      </c>
    </row>
    <row r="8" spans="1:43" ht="13.5" customHeight="1">
      <c r="A8" s="1"/>
      <c r="B8" s="425" t="s">
        <v>892</v>
      </c>
      <c r="C8" s="425"/>
      <c r="D8" s="425"/>
      <c r="E8" s="425"/>
      <c r="F8" s="425"/>
      <c r="G8" s="425"/>
      <c r="H8" s="753">
        <f>'ORDEN DE CUARENTENA'!H7</f>
        <v>0</v>
      </c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16"/>
      <c r="V8" s="178"/>
      <c r="W8" s="178"/>
      <c r="X8" s="178"/>
      <c r="Y8" s="178"/>
      <c r="Z8" s="178"/>
      <c r="AA8" s="46"/>
      <c r="AB8" s="2"/>
      <c r="AC8" s="2"/>
      <c r="AD8" s="2"/>
      <c r="AE8" s="2"/>
      <c r="AF8" s="2"/>
      <c r="AG8" s="2"/>
      <c r="AH8" s="2"/>
      <c r="AI8" s="1"/>
      <c r="AJ8" s="23"/>
      <c r="AK8" s="23"/>
      <c r="AL8" s="23"/>
      <c r="AM8" s="23"/>
      <c r="AN8" s="23"/>
      <c r="AO8" s="201" t="str">
        <f>'ORDEN DE CUARENTENA'!AO8</f>
        <v>Abramites</v>
      </c>
      <c r="AP8" s="64" t="s">
        <v>1729</v>
      </c>
      <c r="AQ8" s="64" t="s">
        <v>1730</v>
      </c>
    </row>
    <row r="9" spans="1:43" ht="13.5" customHeight="1">
      <c r="A9" s="1"/>
      <c r="B9" s="425" t="s">
        <v>1728</v>
      </c>
      <c r="C9" s="425"/>
      <c r="D9" s="425"/>
      <c r="E9" s="425"/>
      <c r="F9" s="425"/>
      <c r="G9" s="425"/>
      <c r="H9" s="425"/>
      <c r="I9" s="425"/>
      <c r="J9" s="751">
        <f>'ORDEN DE CUARENTENA'!E8</f>
        <v>0</v>
      </c>
      <c r="K9" s="751"/>
      <c r="L9" s="751"/>
      <c r="M9" s="751"/>
      <c r="N9" s="751"/>
      <c r="O9" s="751"/>
      <c r="P9" s="751"/>
      <c r="Q9" s="751"/>
      <c r="R9" s="751">
        <f>'ORDEN DE CUARENTENA'!M8</f>
        <v>0</v>
      </c>
      <c r="S9" s="751"/>
      <c r="T9" s="751"/>
      <c r="U9" s="182"/>
      <c r="V9" s="149"/>
      <c r="W9" s="149"/>
      <c r="X9" s="149"/>
      <c r="Y9" s="178"/>
      <c r="Z9" s="178"/>
      <c r="AA9" s="749"/>
      <c r="AB9" s="749"/>
      <c r="AC9" s="749"/>
      <c r="AD9" s="749"/>
      <c r="AE9" s="749"/>
      <c r="AF9" s="749"/>
      <c r="AG9" s="749"/>
      <c r="AH9" s="749"/>
      <c r="AI9" s="749"/>
      <c r="AJ9" s="177"/>
      <c r="AK9" s="749"/>
      <c r="AL9" s="749"/>
      <c r="AM9" s="749"/>
      <c r="AN9" s="23"/>
      <c r="AO9" s="201" t="str">
        <f>'ORDEN DE CUARENTENA'!AO9</f>
        <v>Abudefduf</v>
      </c>
      <c r="AP9" s="67" t="s">
        <v>713</v>
      </c>
      <c r="AQ9" s="66" t="s">
        <v>1731</v>
      </c>
    </row>
    <row r="10" spans="1:43" ht="13.5" customHeight="1" thickBot="1">
      <c r="A10" s="1"/>
      <c r="B10" s="8"/>
      <c r="C10" s="8"/>
      <c r="D10" s="8"/>
      <c r="E10" s="8"/>
      <c r="F10" s="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3"/>
      <c r="AM10" s="23"/>
      <c r="AN10" s="23"/>
      <c r="AO10" s="201" t="str">
        <f>'ORDEN DE CUARENTENA'!AO10</f>
        <v>Acanthicus</v>
      </c>
      <c r="AP10" s="65" t="s">
        <v>1732</v>
      </c>
      <c r="AQ10" s="66" t="s">
        <v>1733</v>
      </c>
    </row>
    <row r="11" spans="1:43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201" t="str">
        <f>'ORDEN DE CUARENTENA'!AO11</f>
        <v>Acanthodoras</v>
      </c>
      <c r="AP11" s="65" t="s">
        <v>1734</v>
      </c>
      <c r="AQ11" s="66" t="s">
        <v>1733</v>
      </c>
    </row>
    <row r="12" spans="1:43" ht="13.5" customHeight="1" thickTop="1">
      <c r="A12" s="754"/>
      <c r="B12" s="731" t="s">
        <v>916</v>
      </c>
      <c r="C12" s="464" t="s">
        <v>1715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 t="s">
        <v>980</v>
      </c>
      <c r="U12" s="432" t="s">
        <v>1713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9"/>
      <c r="AM12" s="50"/>
      <c r="AN12" s="41"/>
      <c r="AO12" s="201" t="str">
        <f>'ORDEN DE CUARENTENA'!AO12</f>
        <v>Acanthostracion</v>
      </c>
      <c r="AP12" s="65" t="s">
        <v>1735</v>
      </c>
      <c r="AQ12" s="66" t="s">
        <v>1733</v>
      </c>
    </row>
    <row r="13" spans="1:43" ht="13.5" customHeight="1">
      <c r="A13" s="754"/>
      <c r="B13" s="732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739" t="s">
        <v>1714</v>
      </c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457"/>
      <c r="AK13" s="453"/>
      <c r="AL13" s="450" t="s">
        <v>1720</v>
      </c>
      <c r="AM13" s="451"/>
      <c r="AN13" s="41"/>
      <c r="AO13" s="201" t="str">
        <f>'ORDEN DE CUARENTENA'!AO13</f>
        <v>Acanthurus</v>
      </c>
      <c r="AP13" s="65" t="s">
        <v>1736</v>
      </c>
      <c r="AQ13" s="66" t="s">
        <v>1733</v>
      </c>
    </row>
    <row r="14" spans="1:43" ht="13.5" customHeight="1">
      <c r="A14" s="754"/>
      <c r="B14" s="733"/>
      <c r="C14" s="734"/>
      <c r="D14" s="735"/>
      <c r="E14" s="735"/>
      <c r="F14" s="735"/>
      <c r="G14" s="735"/>
      <c r="H14" s="736"/>
      <c r="I14" s="467"/>
      <c r="J14" s="468"/>
      <c r="K14" s="468"/>
      <c r="L14" s="468"/>
      <c r="M14" s="468"/>
      <c r="N14" s="468"/>
      <c r="O14" s="468"/>
      <c r="P14" s="471"/>
      <c r="Q14" s="729"/>
      <c r="R14" s="730"/>
      <c r="S14" s="729"/>
      <c r="T14" s="730">
        <v>1</v>
      </c>
      <c r="U14" s="37">
        <v>1</v>
      </c>
      <c r="V14" s="38">
        <v>2</v>
      </c>
      <c r="W14" s="38">
        <v>3</v>
      </c>
      <c r="X14" s="38">
        <v>4</v>
      </c>
      <c r="Y14" s="38">
        <v>5</v>
      </c>
      <c r="Z14" s="38">
        <v>6</v>
      </c>
      <c r="AA14" s="38">
        <v>7</v>
      </c>
      <c r="AB14" s="38">
        <v>8</v>
      </c>
      <c r="AC14" s="38">
        <v>9</v>
      </c>
      <c r="AD14" s="38">
        <v>10</v>
      </c>
      <c r="AE14" s="38">
        <v>11</v>
      </c>
      <c r="AF14" s="38">
        <v>12</v>
      </c>
      <c r="AG14" s="38">
        <v>13</v>
      </c>
      <c r="AH14" s="38">
        <v>14</v>
      </c>
      <c r="AI14" s="58">
        <v>15</v>
      </c>
      <c r="AJ14" s="737"/>
      <c r="AK14" s="738"/>
      <c r="AL14" s="729"/>
      <c r="AM14" s="730"/>
      <c r="AN14" s="41"/>
      <c r="AO14" s="201" t="str">
        <f>'ORDEN DE CUARENTENA'!AO14</f>
        <v>Acantopsis</v>
      </c>
      <c r="AP14" s="65" t="s">
        <v>1737</v>
      </c>
      <c r="AQ14" s="66" t="s">
        <v>1733</v>
      </c>
    </row>
    <row r="15" spans="1:43" ht="13.5" customHeight="1">
      <c r="A15" s="754"/>
      <c r="B15" s="35">
        <v>18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201" t="str">
        <f>'ORDEN DE CUARENTENA'!AO15</f>
        <v>Acarichthys</v>
      </c>
      <c r="AP15" s="65" t="s">
        <v>1738</v>
      </c>
      <c r="AQ15" s="66" t="s">
        <v>1739</v>
      </c>
    </row>
    <row r="16" spans="1:43" ht="13.5" customHeight="1">
      <c r="A16" s="754"/>
      <c r="B16" s="35">
        <v>19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24" si="0">SUM(U16:AI16)</f>
        <v>0</v>
      </c>
      <c r="AK16" s="71">
        <f t="shared" ref="AK16:AK39" si="1">IF(S16&gt;0,(AJ16/S16)*100,0)</f>
        <v>0</v>
      </c>
      <c r="AL16" s="473">
        <f t="shared" ref="AL16:AL39" si="2">IF(ISBLANK(S16),,IF(S16&lt;=0,"no llega",IF((S16-AJ16)&lt;=0,"0",S16-AJ16)))</f>
        <v>0</v>
      </c>
      <c r="AM16" s="474"/>
      <c r="AN16" s="34"/>
      <c r="AO16" s="201" t="str">
        <f>'ORDEN DE CUARENTENA'!AO16</f>
        <v>Acaronia</v>
      </c>
      <c r="AP16" s="65" t="s">
        <v>1740</v>
      </c>
      <c r="AQ16" s="66" t="s">
        <v>1739</v>
      </c>
    </row>
    <row r="17" spans="1:43" ht="13.5" customHeight="1">
      <c r="A17" s="754"/>
      <c r="B17" s="35">
        <v>20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 t="shared" si="2"/>
        <v>0</v>
      </c>
      <c r="AM17" s="474"/>
      <c r="AN17" s="34"/>
      <c r="AO17" s="201" t="str">
        <f>'ORDEN DE CUARENTENA'!AO17</f>
        <v>Acestrorhynchus</v>
      </c>
      <c r="AP17" s="65" t="s">
        <v>1741</v>
      </c>
      <c r="AQ17" s="66" t="s">
        <v>1739</v>
      </c>
    </row>
    <row r="18" spans="1:43" ht="13.5" customHeight="1">
      <c r="A18" s="754"/>
      <c r="B18" s="35">
        <v>21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si="2"/>
        <v>0</v>
      </c>
      <c r="AM18" s="474"/>
      <c r="AN18" s="34"/>
      <c r="AO18" s="201" t="str">
        <f>'ORDEN DE CUARENTENA'!AO18</f>
        <v>Achirus</v>
      </c>
      <c r="AP18" s="65" t="s">
        <v>1742</v>
      </c>
      <c r="AQ18" s="66" t="s">
        <v>1733</v>
      </c>
    </row>
    <row r="19" spans="1:43" ht="13.5" customHeight="1">
      <c r="A19" s="754"/>
      <c r="B19" s="35">
        <v>22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201" t="str">
        <f>'ORDEN DE CUARENTENA'!AO19</f>
        <v>Acropora</v>
      </c>
      <c r="AP19" s="65" t="s">
        <v>1743</v>
      </c>
      <c r="AQ19" s="66" t="s">
        <v>1733</v>
      </c>
    </row>
    <row r="20" spans="1:43" ht="13.5" customHeight="1">
      <c r="A20" s="754"/>
      <c r="B20" s="35">
        <v>23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201" t="str">
        <f>'ORDEN DE CUARENTENA'!AO20</f>
        <v>Aequidens</v>
      </c>
      <c r="AP20" s="65" t="s">
        <v>1744</v>
      </c>
      <c r="AQ20" s="66" t="s">
        <v>1733</v>
      </c>
    </row>
    <row r="21" spans="1:43" ht="13.5" customHeight="1">
      <c r="A21" s="754"/>
      <c r="B21" s="35">
        <v>24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201" t="str">
        <f>'ORDEN DE CUARENTENA'!AO21</f>
        <v>Agamyxis</v>
      </c>
      <c r="AP21" s="65" t="s">
        <v>1745</v>
      </c>
      <c r="AQ21" s="66" t="s">
        <v>1733</v>
      </c>
    </row>
    <row r="22" spans="1:43" ht="13.5" customHeight="1">
      <c r="A22" s="754"/>
      <c r="B22" s="35">
        <v>25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201" t="str">
        <f>'ORDEN DE CUARENTENA'!AO22</f>
        <v>Aguarunichthys</v>
      </c>
      <c r="AP22" s="65" t="s">
        <v>1746</v>
      </c>
      <c r="AQ22" s="66" t="s">
        <v>1733</v>
      </c>
    </row>
    <row r="23" spans="1:43" ht="13.5" customHeight="1">
      <c r="A23" s="754"/>
      <c r="B23" s="35">
        <v>26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201" t="str">
        <f>'ORDEN DE CUARENTENA'!AO23</f>
        <v>Alectis</v>
      </c>
      <c r="AP23" s="65" t="s">
        <v>1747</v>
      </c>
      <c r="AQ23" s="66" t="s">
        <v>1733</v>
      </c>
    </row>
    <row r="24" spans="1:43" ht="13.5" customHeight="1">
      <c r="A24" s="754"/>
      <c r="B24" s="35">
        <v>27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201" t="str">
        <f>'ORDEN DE CUARENTENA'!AO24</f>
        <v>Alestopetersius</v>
      </c>
      <c r="AP24" s="65" t="s">
        <v>1748</v>
      </c>
      <c r="AQ24" s="66" t="s">
        <v>1733</v>
      </c>
    </row>
    <row r="25" spans="1:43" ht="13.5" customHeight="1">
      <c r="A25" s="754"/>
      <c r="B25" s="35">
        <v>28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>SUM(U25:AI25)</f>
        <v>0</v>
      </c>
      <c r="AK25" s="71">
        <f t="shared" si="1"/>
        <v>0</v>
      </c>
      <c r="AL25" s="473">
        <f t="shared" si="2"/>
        <v>0</v>
      </c>
      <c r="AM25" s="474"/>
      <c r="AN25" s="34"/>
      <c r="AO25" s="201" t="str">
        <f>'ORDEN DE CUARENTENA'!AO25</f>
        <v>Altolamprologus</v>
      </c>
      <c r="AP25" s="65" t="s">
        <v>1749</v>
      </c>
      <c r="AQ25" s="66" t="s">
        <v>1733</v>
      </c>
    </row>
    <row r="26" spans="1:43" ht="13.5" customHeight="1">
      <c r="A26" s="754"/>
      <c r="B26" s="35">
        <v>29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ref="AJ26:AJ39" si="3">SUM(U26:AI26)</f>
        <v>0</v>
      </c>
      <c r="AK26" s="71">
        <f t="shared" si="1"/>
        <v>0</v>
      </c>
      <c r="AL26" s="473">
        <f t="shared" si="2"/>
        <v>0</v>
      </c>
      <c r="AM26" s="474"/>
      <c r="AN26" s="34"/>
      <c r="AO26" s="201" t="str">
        <f>'ORDEN DE CUARENTENA'!AO26</f>
        <v>Amblydoras</v>
      </c>
      <c r="AP26" s="65" t="s">
        <v>1750</v>
      </c>
      <c r="AQ26" s="66" t="s">
        <v>1733</v>
      </c>
    </row>
    <row r="27" spans="1:43" ht="13.5" customHeight="1">
      <c r="A27" s="754"/>
      <c r="B27" s="35">
        <v>30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3"/>
        <v>0</v>
      </c>
      <c r="AK27" s="71">
        <f t="shared" si="1"/>
        <v>0</v>
      </c>
      <c r="AL27" s="473">
        <f t="shared" si="2"/>
        <v>0</v>
      </c>
      <c r="AM27" s="474"/>
      <c r="AN27" s="34"/>
      <c r="AO27" s="201" t="str">
        <f>'ORDEN DE CUARENTENA'!AO27</f>
        <v>Amblyeleotris</v>
      </c>
      <c r="AP27" s="65" t="s">
        <v>1751</v>
      </c>
      <c r="AQ27" s="66" t="s">
        <v>1733</v>
      </c>
    </row>
    <row r="28" spans="1:43" ht="13.5" customHeight="1">
      <c r="A28" s="754"/>
      <c r="B28" s="35">
        <v>31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3"/>
        <v>0</v>
      </c>
      <c r="AK28" s="71">
        <f t="shared" si="1"/>
        <v>0</v>
      </c>
      <c r="AL28" s="473">
        <f t="shared" si="2"/>
        <v>0</v>
      </c>
      <c r="AM28" s="474"/>
      <c r="AN28" s="34"/>
      <c r="AO28" s="201" t="str">
        <f>'ORDEN DE CUARENTENA'!AO28</f>
        <v>Amblygobius</v>
      </c>
      <c r="AP28" s="65" t="s">
        <v>1752</v>
      </c>
      <c r="AQ28" s="66" t="s">
        <v>1733</v>
      </c>
    </row>
    <row r="29" spans="1:43" ht="13.5" customHeight="1">
      <c r="A29" s="754"/>
      <c r="B29" s="35">
        <v>32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3"/>
        <v>0</v>
      </c>
      <c r="AK29" s="71">
        <f t="shared" si="1"/>
        <v>0</v>
      </c>
      <c r="AL29" s="473">
        <f t="shared" si="2"/>
        <v>0</v>
      </c>
      <c r="AM29" s="474"/>
      <c r="AN29" s="34"/>
      <c r="AO29" s="201" t="str">
        <f>'ORDEN DE CUARENTENA'!AO29</f>
        <v>Amphilophus</v>
      </c>
      <c r="AP29" s="65" t="s">
        <v>1753</v>
      </c>
      <c r="AQ29" s="66" t="s">
        <v>1733</v>
      </c>
    </row>
    <row r="30" spans="1:43" ht="13.5" customHeight="1">
      <c r="A30" s="755" t="str">
        <f>'ORDEN DE CUARENTENA'!A24</f>
        <v>Versión septiembre 2019</v>
      </c>
      <c r="B30" s="35">
        <v>33</v>
      </c>
      <c r="C30" s="441"/>
      <c r="D30" s="442"/>
      <c r="E30" s="442"/>
      <c r="F30" s="442"/>
      <c r="G30" s="442"/>
      <c r="H30" s="443"/>
      <c r="I30" s="436"/>
      <c r="J30" s="437"/>
      <c r="K30" s="437"/>
      <c r="L30" s="437"/>
      <c r="M30" s="437"/>
      <c r="N30" s="437"/>
      <c r="O30" s="437"/>
      <c r="P30" s="438"/>
      <c r="Q30" s="371"/>
      <c r="R30" s="372"/>
      <c r="S30" s="373"/>
      <c r="T30" s="374"/>
      <c r="U30" s="52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4"/>
      <c r="AJ30" s="70">
        <f t="shared" si="3"/>
        <v>0</v>
      </c>
      <c r="AK30" s="71">
        <f t="shared" si="1"/>
        <v>0</v>
      </c>
      <c r="AL30" s="473">
        <f t="shared" si="2"/>
        <v>0</v>
      </c>
      <c r="AM30" s="474"/>
      <c r="AN30" s="33"/>
      <c r="AO30" s="201" t="str">
        <f>'ORDEN DE CUARENTENA'!AO30</f>
        <v>Amphiprion</v>
      </c>
      <c r="AP30" s="65" t="s">
        <v>1754</v>
      </c>
      <c r="AQ30" s="66" t="s">
        <v>1733</v>
      </c>
    </row>
    <row r="31" spans="1:43" ht="13.5" customHeight="1">
      <c r="A31" s="755"/>
      <c r="B31" s="35">
        <v>34</v>
      </c>
      <c r="C31" s="441"/>
      <c r="D31" s="442"/>
      <c r="E31" s="442"/>
      <c r="F31" s="442"/>
      <c r="G31" s="442"/>
      <c r="H31" s="443"/>
      <c r="I31" s="436"/>
      <c r="J31" s="437"/>
      <c r="K31" s="437"/>
      <c r="L31" s="437"/>
      <c r="M31" s="437"/>
      <c r="N31" s="437"/>
      <c r="O31" s="437"/>
      <c r="P31" s="438"/>
      <c r="Q31" s="371"/>
      <c r="R31" s="372"/>
      <c r="S31" s="373"/>
      <c r="T31" s="374"/>
      <c r="U31" s="52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4"/>
      <c r="AJ31" s="70">
        <f t="shared" si="3"/>
        <v>0</v>
      </c>
      <c r="AK31" s="71">
        <f t="shared" si="1"/>
        <v>0</v>
      </c>
      <c r="AL31" s="473">
        <f t="shared" si="2"/>
        <v>0</v>
      </c>
      <c r="AM31" s="474"/>
      <c r="AN31" s="33"/>
      <c r="AO31" s="201" t="str">
        <f>'ORDEN DE CUARENTENA'!AO31</f>
        <v>Anabas</v>
      </c>
      <c r="AP31" s="65" t="s">
        <v>1755</v>
      </c>
      <c r="AQ31" s="66" t="s">
        <v>1733</v>
      </c>
    </row>
    <row r="32" spans="1:43" ht="12.75" customHeight="1">
      <c r="A32" s="755"/>
      <c r="B32" s="35">
        <v>35</v>
      </c>
      <c r="C32" s="441"/>
      <c r="D32" s="442"/>
      <c r="E32" s="442"/>
      <c r="F32" s="442"/>
      <c r="G32" s="442"/>
      <c r="H32" s="443"/>
      <c r="I32" s="436"/>
      <c r="J32" s="437"/>
      <c r="K32" s="437"/>
      <c r="L32" s="437"/>
      <c r="M32" s="437"/>
      <c r="N32" s="437"/>
      <c r="O32" s="437"/>
      <c r="P32" s="438"/>
      <c r="Q32" s="371"/>
      <c r="R32" s="372"/>
      <c r="S32" s="373"/>
      <c r="T32" s="374"/>
      <c r="U32" s="52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4"/>
      <c r="AJ32" s="70">
        <f t="shared" si="3"/>
        <v>0</v>
      </c>
      <c r="AK32" s="71">
        <f t="shared" si="1"/>
        <v>0</v>
      </c>
      <c r="AL32" s="473">
        <f t="shared" si="2"/>
        <v>0</v>
      </c>
      <c r="AM32" s="474"/>
      <c r="AN32" s="23"/>
      <c r="AO32" s="201" t="str">
        <f>'ORDEN DE CUARENTENA'!AO32</f>
        <v>Anableps</v>
      </c>
      <c r="AP32" s="65" t="s">
        <v>1756</v>
      </c>
      <c r="AQ32" s="66" t="s">
        <v>1733</v>
      </c>
    </row>
    <row r="33" spans="1:43" ht="13.5" customHeight="1">
      <c r="A33" s="755"/>
      <c r="B33" s="35">
        <v>36</v>
      </c>
      <c r="C33" s="441"/>
      <c r="D33" s="442"/>
      <c r="E33" s="442"/>
      <c r="F33" s="442"/>
      <c r="G33" s="442"/>
      <c r="H33" s="443"/>
      <c r="I33" s="436"/>
      <c r="J33" s="437"/>
      <c r="K33" s="437"/>
      <c r="L33" s="437"/>
      <c r="M33" s="437"/>
      <c r="N33" s="437"/>
      <c r="O33" s="437"/>
      <c r="P33" s="438"/>
      <c r="Q33" s="371"/>
      <c r="R33" s="372"/>
      <c r="S33" s="373"/>
      <c r="T33" s="374"/>
      <c r="U33" s="52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4"/>
      <c r="AJ33" s="70">
        <f t="shared" si="3"/>
        <v>0</v>
      </c>
      <c r="AK33" s="71">
        <f t="shared" si="1"/>
        <v>0</v>
      </c>
      <c r="AL33" s="473">
        <f t="shared" si="2"/>
        <v>0</v>
      </c>
      <c r="AM33" s="474"/>
      <c r="AN33" s="23"/>
      <c r="AO33" s="201" t="str">
        <f>'ORDEN DE CUARENTENA'!AO33</f>
        <v>Anadoras</v>
      </c>
      <c r="AP33" s="65" t="s">
        <v>1757</v>
      </c>
      <c r="AQ33" s="66" t="s">
        <v>1733</v>
      </c>
    </row>
    <row r="34" spans="1:43" ht="13.5" customHeight="1">
      <c r="A34" s="755"/>
      <c r="B34" s="35">
        <v>37</v>
      </c>
      <c r="C34" s="441"/>
      <c r="D34" s="442"/>
      <c r="E34" s="442"/>
      <c r="F34" s="442"/>
      <c r="G34" s="442"/>
      <c r="H34" s="443"/>
      <c r="I34" s="436"/>
      <c r="J34" s="437"/>
      <c r="K34" s="437"/>
      <c r="L34" s="437"/>
      <c r="M34" s="437"/>
      <c r="N34" s="437"/>
      <c r="O34" s="437"/>
      <c r="P34" s="438"/>
      <c r="Q34" s="371"/>
      <c r="R34" s="372"/>
      <c r="S34" s="373"/>
      <c r="T34" s="374"/>
      <c r="U34" s="52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4"/>
      <c r="AJ34" s="70">
        <f t="shared" si="3"/>
        <v>0</v>
      </c>
      <c r="AK34" s="71">
        <f t="shared" si="1"/>
        <v>0</v>
      </c>
      <c r="AL34" s="473">
        <f t="shared" si="2"/>
        <v>0</v>
      </c>
      <c r="AM34" s="474"/>
      <c r="AN34" s="23"/>
      <c r="AO34" s="201" t="str">
        <f>'ORDEN DE CUARENTENA'!AO34</f>
        <v>Anampses</v>
      </c>
      <c r="AP34" s="65" t="s">
        <v>1758</v>
      </c>
      <c r="AQ34" s="66" t="s">
        <v>1733</v>
      </c>
    </row>
    <row r="35" spans="1:43" ht="13.5" customHeight="1">
      <c r="A35" s="755"/>
      <c r="B35" s="35">
        <v>38</v>
      </c>
      <c r="C35" s="441"/>
      <c r="D35" s="442"/>
      <c r="E35" s="442"/>
      <c r="F35" s="442"/>
      <c r="G35" s="442"/>
      <c r="H35" s="443"/>
      <c r="I35" s="436"/>
      <c r="J35" s="437"/>
      <c r="K35" s="437"/>
      <c r="L35" s="437"/>
      <c r="M35" s="437"/>
      <c r="N35" s="437"/>
      <c r="O35" s="437"/>
      <c r="P35" s="438"/>
      <c r="Q35" s="371"/>
      <c r="R35" s="372"/>
      <c r="S35" s="373"/>
      <c r="T35" s="374"/>
      <c r="U35" s="52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4"/>
      <c r="AJ35" s="70">
        <f t="shared" si="3"/>
        <v>0</v>
      </c>
      <c r="AK35" s="71">
        <f t="shared" si="1"/>
        <v>0</v>
      </c>
      <c r="AL35" s="473">
        <f t="shared" si="2"/>
        <v>0</v>
      </c>
      <c r="AM35" s="474"/>
      <c r="AN35" s="23"/>
      <c r="AO35" s="201" t="str">
        <f>'ORDEN DE CUARENTENA'!AO35</f>
        <v>Ancistrus</v>
      </c>
      <c r="AP35" s="65" t="s">
        <v>1759</v>
      </c>
      <c r="AQ35" s="66" t="s">
        <v>1733</v>
      </c>
    </row>
    <row r="36" spans="1:43" ht="13.5" customHeight="1">
      <c r="A36" s="755"/>
      <c r="B36" s="35">
        <v>39</v>
      </c>
      <c r="C36" s="441"/>
      <c r="D36" s="442"/>
      <c r="E36" s="442"/>
      <c r="F36" s="442"/>
      <c r="G36" s="442"/>
      <c r="H36" s="443"/>
      <c r="I36" s="436"/>
      <c r="J36" s="437"/>
      <c r="K36" s="437"/>
      <c r="L36" s="437"/>
      <c r="M36" s="437"/>
      <c r="N36" s="437"/>
      <c r="O36" s="437"/>
      <c r="P36" s="438"/>
      <c r="Q36" s="371"/>
      <c r="R36" s="372"/>
      <c r="S36" s="373"/>
      <c r="T36" s="374"/>
      <c r="U36" s="52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4"/>
      <c r="AJ36" s="70">
        <f t="shared" si="3"/>
        <v>0</v>
      </c>
      <c r="AK36" s="71">
        <f t="shared" si="1"/>
        <v>0</v>
      </c>
      <c r="AL36" s="473">
        <f t="shared" si="2"/>
        <v>0</v>
      </c>
      <c r="AM36" s="474"/>
      <c r="AN36" s="23"/>
      <c r="AO36" s="201" t="str">
        <f>'ORDEN DE CUARENTENA'!AO36</f>
        <v>Anisotremus</v>
      </c>
      <c r="AP36" s="65" t="s">
        <v>1760</v>
      </c>
      <c r="AQ36" s="66" t="s">
        <v>1733</v>
      </c>
    </row>
    <row r="37" spans="1:43" ht="13.5" customHeight="1">
      <c r="A37" s="755"/>
      <c r="B37" s="35">
        <v>40</v>
      </c>
      <c r="C37" s="441"/>
      <c r="D37" s="442"/>
      <c r="E37" s="442"/>
      <c r="F37" s="442"/>
      <c r="G37" s="442"/>
      <c r="H37" s="443"/>
      <c r="I37" s="436"/>
      <c r="J37" s="437"/>
      <c r="K37" s="437"/>
      <c r="L37" s="437"/>
      <c r="M37" s="437"/>
      <c r="N37" s="437"/>
      <c r="O37" s="437"/>
      <c r="P37" s="438"/>
      <c r="Q37" s="371"/>
      <c r="R37" s="372"/>
      <c r="S37" s="373"/>
      <c r="T37" s="374"/>
      <c r="U37" s="52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4"/>
      <c r="AJ37" s="70">
        <f t="shared" si="3"/>
        <v>0</v>
      </c>
      <c r="AK37" s="71">
        <f t="shared" si="1"/>
        <v>0</v>
      </c>
      <c r="AL37" s="473">
        <f t="shared" si="2"/>
        <v>0</v>
      </c>
      <c r="AM37" s="474"/>
      <c r="AN37" s="23"/>
      <c r="AO37" s="201" t="str">
        <f>'ORDEN DE CUARENTENA'!AO37</f>
        <v>Anomalops</v>
      </c>
      <c r="AP37" s="65" t="s">
        <v>1761</v>
      </c>
      <c r="AQ37" s="66" t="s">
        <v>1733</v>
      </c>
    </row>
    <row r="38" spans="1:43" ht="13.5" customHeight="1">
      <c r="A38" s="1"/>
      <c r="B38" s="35">
        <v>41</v>
      </c>
      <c r="C38" s="441"/>
      <c r="D38" s="442"/>
      <c r="E38" s="442"/>
      <c r="F38" s="442"/>
      <c r="G38" s="442"/>
      <c r="H38" s="443"/>
      <c r="I38" s="436"/>
      <c r="J38" s="437"/>
      <c r="K38" s="437"/>
      <c r="L38" s="437"/>
      <c r="M38" s="437"/>
      <c r="N38" s="437"/>
      <c r="O38" s="437"/>
      <c r="P38" s="438"/>
      <c r="Q38" s="371"/>
      <c r="R38" s="372"/>
      <c r="S38" s="373"/>
      <c r="T38" s="374"/>
      <c r="U38" s="52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4"/>
      <c r="AJ38" s="70">
        <f t="shared" si="3"/>
        <v>0</v>
      </c>
      <c r="AK38" s="71">
        <f t="shared" si="1"/>
        <v>0</v>
      </c>
      <c r="AL38" s="473">
        <f t="shared" si="2"/>
        <v>0</v>
      </c>
      <c r="AM38" s="474"/>
      <c r="AN38" s="23"/>
      <c r="AO38" s="201" t="str">
        <f>'ORDEN DE CUARENTENA'!AO38</f>
        <v>Anostomus</v>
      </c>
      <c r="AP38" s="65" t="s">
        <v>1762</v>
      </c>
      <c r="AQ38" s="66" t="s">
        <v>1733</v>
      </c>
    </row>
    <row r="39" spans="1:43" ht="13.5" customHeight="1" thickBot="1">
      <c r="A39" s="17"/>
      <c r="B39" s="36">
        <v>42</v>
      </c>
      <c r="C39" s="486"/>
      <c r="D39" s="487"/>
      <c r="E39" s="487"/>
      <c r="F39" s="487"/>
      <c r="G39" s="487"/>
      <c r="H39" s="488"/>
      <c r="I39" s="499"/>
      <c r="J39" s="500"/>
      <c r="K39" s="500"/>
      <c r="L39" s="500"/>
      <c r="M39" s="500"/>
      <c r="N39" s="500"/>
      <c r="O39" s="500"/>
      <c r="P39" s="501"/>
      <c r="Q39" s="520"/>
      <c r="R39" s="521"/>
      <c r="S39" s="549"/>
      <c r="T39" s="550"/>
      <c r="U39" s="52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4"/>
      <c r="AJ39" s="70">
        <f t="shared" si="3"/>
        <v>0</v>
      </c>
      <c r="AK39" s="71">
        <f t="shared" si="1"/>
        <v>0</v>
      </c>
      <c r="AL39" s="473">
        <f t="shared" si="2"/>
        <v>0</v>
      </c>
      <c r="AM39" s="474"/>
      <c r="AN39" s="23"/>
      <c r="AO39" s="201" t="str">
        <f>'ORDEN DE CUARENTENA'!AO39</f>
        <v>Antennarius</v>
      </c>
      <c r="AP39" s="65" t="s">
        <v>1763</v>
      </c>
      <c r="AQ39" s="66" t="s">
        <v>1733</v>
      </c>
    </row>
    <row r="40" spans="1:43" ht="13.5" customHeight="1" thickTop="1">
      <c r="A40" s="17"/>
      <c r="B40" s="27"/>
      <c r="C40" s="28"/>
      <c r="D40" s="28"/>
      <c r="E40" s="28"/>
      <c r="F40" s="28"/>
      <c r="G40" s="28"/>
      <c r="H40" s="28"/>
      <c r="I40" s="23"/>
      <c r="J40" s="23"/>
      <c r="K40" s="23"/>
      <c r="L40" s="23"/>
      <c r="M40" s="23"/>
      <c r="N40" s="23"/>
      <c r="O40" s="23"/>
      <c r="P40" s="61"/>
      <c r="Q40" s="73">
        <f>SUM(Q15:R39)</f>
        <v>0</v>
      </c>
      <c r="R40" s="73"/>
      <c r="S40" s="73">
        <f>SUM(S15:T39)</f>
        <v>0</v>
      </c>
      <c r="T40" s="73"/>
      <c r="U40" s="74">
        <f>SUM(U15:U39)</f>
        <v>0</v>
      </c>
      <c r="V40" s="74">
        <f t="shared" ref="V40:AI40" si="4">SUM(V15:V39)</f>
        <v>0</v>
      </c>
      <c r="W40" s="74">
        <f t="shared" si="4"/>
        <v>0</v>
      </c>
      <c r="X40" s="74">
        <f t="shared" si="4"/>
        <v>0</v>
      </c>
      <c r="Y40" s="74">
        <f t="shared" si="4"/>
        <v>0</v>
      </c>
      <c r="Z40" s="74">
        <f t="shared" si="4"/>
        <v>0</v>
      </c>
      <c r="AA40" s="74">
        <f t="shared" si="4"/>
        <v>0</v>
      </c>
      <c r="AB40" s="74">
        <f t="shared" si="4"/>
        <v>0</v>
      </c>
      <c r="AC40" s="74">
        <f t="shared" si="4"/>
        <v>0</v>
      </c>
      <c r="AD40" s="74">
        <f t="shared" si="4"/>
        <v>0</v>
      </c>
      <c r="AE40" s="74">
        <f t="shared" si="4"/>
        <v>0</v>
      </c>
      <c r="AF40" s="74">
        <f t="shared" si="4"/>
        <v>0</v>
      </c>
      <c r="AG40" s="74">
        <f t="shared" si="4"/>
        <v>0</v>
      </c>
      <c r="AH40" s="74">
        <f t="shared" si="4"/>
        <v>0</v>
      </c>
      <c r="AI40" s="74">
        <f t="shared" si="4"/>
        <v>0</v>
      </c>
      <c r="AJ40" s="73">
        <f>SUM(AJ15:AJ39)</f>
        <v>0</v>
      </c>
      <c r="AK40" s="73"/>
      <c r="AL40" s="73">
        <f>SUM(AL15:AM39)</f>
        <v>0</v>
      </c>
      <c r="AM40" s="73"/>
      <c r="AN40" s="23"/>
      <c r="AO40" s="201" t="str">
        <f>'ORDEN DE CUARENTENA'!AO40</f>
        <v>Aphyocharax</v>
      </c>
      <c r="AP40" s="65" t="s">
        <v>1764</v>
      </c>
      <c r="AQ40" s="66" t="s">
        <v>1733</v>
      </c>
    </row>
    <row r="41" spans="1:43" ht="13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47"/>
      <c r="AK41" s="48"/>
      <c r="AL41" s="33"/>
      <c r="AM41" s="33"/>
      <c r="AN41" s="23"/>
      <c r="AO41" s="201" t="str">
        <f>'ORDEN DE CUARENTENA'!AO41</f>
        <v>Aphyosemion</v>
      </c>
      <c r="AP41" s="65" t="s">
        <v>1765</v>
      </c>
      <c r="AQ41" s="66" t="s">
        <v>1733</v>
      </c>
    </row>
    <row r="42" spans="1:43" ht="15" customHeight="1">
      <c r="A42" s="275"/>
      <c r="B42" s="388" t="s">
        <v>2633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275"/>
      <c r="Q42" s="275"/>
      <c r="R42" s="275"/>
      <c r="S42" s="275"/>
      <c r="T42" s="275"/>
      <c r="U42" s="275"/>
      <c r="V42" s="275"/>
      <c r="W42" s="275"/>
      <c r="X42" s="276"/>
      <c r="Y42" s="276"/>
      <c r="Z42" s="276"/>
      <c r="AA42" s="277"/>
      <c r="AB42" s="278"/>
      <c r="AC42" s="278"/>
      <c r="AD42" s="277"/>
      <c r="AE42" s="277"/>
      <c r="AF42" s="277"/>
      <c r="AG42" s="277"/>
      <c r="AH42" s="277"/>
      <c r="AI42" s="277"/>
      <c r="AJ42" s="277"/>
      <c r="AK42" s="277"/>
      <c r="AL42" s="278"/>
      <c r="AM42" s="278"/>
      <c r="AN42" s="23"/>
      <c r="AO42" s="201" t="str">
        <f>'ORDEN DE CUARENTENA'!AO42</f>
        <v>Apistogramma</v>
      </c>
      <c r="AP42" s="65" t="s">
        <v>1766</v>
      </c>
      <c r="AQ42" s="66" t="s">
        <v>1733</v>
      </c>
    </row>
    <row r="43" spans="1:43" ht="13.5" customHeight="1" thickBot="1">
      <c r="A43" s="275"/>
      <c r="B43" s="387" t="s">
        <v>2629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23"/>
      <c r="AO43" s="201" t="str">
        <f>'ORDEN DE CUARENTENA'!AO43</f>
        <v>Apistogrammoides</v>
      </c>
      <c r="AP43" s="65" t="s">
        <v>1767</v>
      </c>
      <c r="AQ43" s="66" t="s">
        <v>1733</v>
      </c>
    </row>
    <row r="44" spans="1:43" ht="13.5" customHeight="1" thickTop="1">
      <c r="A44" s="17"/>
      <c r="B44" s="731" t="s">
        <v>916</v>
      </c>
      <c r="C44" s="464" t="s">
        <v>1715</v>
      </c>
      <c r="D44" s="465"/>
      <c r="E44" s="465"/>
      <c r="F44" s="465"/>
      <c r="G44" s="465"/>
      <c r="H44" s="466"/>
      <c r="I44" s="464" t="s">
        <v>1716</v>
      </c>
      <c r="J44" s="465"/>
      <c r="K44" s="465"/>
      <c r="L44" s="465"/>
      <c r="M44" s="465"/>
      <c r="N44" s="465"/>
      <c r="O44" s="465"/>
      <c r="P44" s="470"/>
      <c r="Q44" s="448" t="s">
        <v>1702</v>
      </c>
      <c r="R44" s="449"/>
      <c r="S44" s="448" t="s">
        <v>2627</v>
      </c>
      <c r="T44" s="449" t="s">
        <v>980</v>
      </c>
      <c r="U44" s="432" t="s">
        <v>2632</v>
      </c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56" t="s">
        <v>1712</v>
      </c>
      <c r="AK44" s="452" t="s">
        <v>1711</v>
      </c>
      <c r="AL44" s="49"/>
      <c r="AM44" s="50"/>
      <c r="AN44" s="23"/>
      <c r="AO44" s="201" t="str">
        <f>'ORDEN DE CUARENTENA'!AO44</f>
        <v>Aplocheilus</v>
      </c>
      <c r="AP44" s="65" t="s">
        <v>1768</v>
      </c>
      <c r="AQ44" s="66" t="s">
        <v>1733</v>
      </c>
    </row>
    <row r="45" spans="1:43" ht="13.5" customHeight="1">
      <c r="A45" s="17"/>
      <c r="B45" s="732"/>
      <c r="C45" s="467"/>
      <c r="D45" s="468"/>
      <c r="E45" s="468"/>
      <c r="F45" s="468"/>
      <c r="G45" s="468"/>
      <c r="H45" s="469"/>
      <c r="I45" s="467"/>
      <c r="J45" s="468"/>
      <c r="K45" s="468"/>
      <c r="L45" s="468"/>
      <c r="M45" s="468"/>
      <c r="N45" s="468"/>
      <c r="O45" s="468"/>
      <c r="P45" s="471"/>
      <c r="Q45" s="450"/>
      <c r="R45" s="451"/>
      <c r="S45" s="450"/>
      <c r="T45" s="451"/>
      <c r="U45" s="739" t="s">
        <v>1714</v>
      </c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457"/>
      <c r="AK45" s="453"/>
      <c r="AL45" s="450" t="s">
        <v>1720</v>
      </c>
      <c r="AM45" s="451"/>
      <c r="AN45" s="23"/>
      <c r="AO45" s="201" t="str">
        <f>'ORDEN DE CUARENTENA'!AO45</f>
        <v>Apogon</v>
      </c>
      <c r="AP45" s="65" t="s">
        <v>1769</v>
      </c>
      <c r="AQ45" s="66" t="s">
        <v>1739</v>
      </c>
    </row>
    <row r="46" spans="1:43" ht="13.5" customHeight="1">
      <c r="A46" s="17"/>
      <c r="B46" s="733"/>
      <c r="C46" s="734"/>
      <c r="D46" s="735"/>
      <c r="E46" s="735"/>
      <c r="F46" s="735"/>
      <c r="G46" s="735"/>
      <c r="H46" s="736"/>
      <c r="I46" s="467"/>
      <c r="J46" s="468"/>
      <c r="K46" s="468"/>
      <c r="L46" s="468"/>
      <c r="M46" s="468"/>
      <c r="N46" s="468"/>
      <c r="O46" s="468"/>
      <c r="P46" s="471"/>
      <c r="Q46" s="729"/>
      <c r="R46" s="730"/>
      <c r="S46" s="729"/>
      <c r="T46" s="730">
        <v>1</v>
      </c>
      <c r="U46" s="37">
        <v>16</v>
      </c>
      <c r="V46" s="261">
        <v>17</v>
      </c>
      <c r="W46" s="261">
        <v>18</v>
      </c>
      <c r="X46" s="261">
        <v>19</v>
      </c>
      <c r="Y46" s="261">
        <v>20</v>
      </c>
      <c r="Z46" s="261">
        <v>21</v>
      </c>
      <c r="AA46" s="261">
        <v>22</v>
      </c>
      <c r="AB46" s="261">
        <v>23</v>
      </c>
      <c r="AC46" s="261">
        <v>24</v>
      </c>
      <c r="AD46" s="261">
        <v>25</v>
      </c>
      <c r="AE46" s="261">
        <v>26</v>
      </c>
      <c r="AF46" s="261">
        <v>27</v>
      </c>
      <c r="AG46" s="261">
        <v>28</v>
      </c>
      <c r="AH46" s="261">
        <v>29</v>
      </c>
      <c r="AI46" s="280">
        <v>30</v>
      </c>
      <c r="AJ46" s="737"/>
      <c r="AK46" s="738"/>
      <c r="AL46" s="729"/>
      <c r="AM46" s="730"/>
      <c r="AN46" s="23"/>
      <c r="AO46" s="201" t="str">
        <f>'ORDEN DE CUARENTENA'!AO46</f>
        <v>Apolemichthys</v>
      </c>
      <c r="AP46" s="65" t="s">
        <v>1770</v>
      </c>
      <c r="AQ46" s="66" t="s">
        <v>1739</v>
      </c>
    </row>
    <row r="47" spans="1:43" ht="13.5" customHeight="1">
      <c r="A47" s="17"/>
      <c r="B47" s="35">
        <v>18</v>
      </c>
      <c r="C47" s="560">
        <f>C15</f>
        <v>0</v>
      </c>
      <c r="D47" s="561"/>
      <c r="E47" s="561"/>
      <c r="F47" s="561"/>
      <c r="G47" s="561"/>
      <c r="H47" s="562"/>
      <c r="I47" s="553">
        <f>I15</f>
        <v>0</v>
      </c>
      <c r="J47" s="554"/>
      <c r="K47" s="554"/>
      <c r="L47" s="554"/>
      <c r="M47" s="554"/>
      <c r="N47" s="554"/>
      <c r="O47" s="554"/>
      <c r="P47" s="555"/>
      <c r="Q47" s="556">
        <f>IF(AL15="no llega","no llega",S15)</f>
        <v>0</v>
      </c>
      <c r="R47" s="557"/>
      <c r="S47" s="558">
        <f>IF(AL15="no llega","",AL15)</f>
        <v>0</v>
      </c>
      <c r="T47" s="559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4"/>
      <c r="AJ47" s="70">
        <f>SUM(AJ15,U47:AI47)</f>
        <v>0</v>
      </c>
      <c r="AK47" s="71">
        <f>IF(Q47&gt;0,(AJ47/Q47)*100,0)</f>
        <v>0</v>
      </c>
      <c r="AL47" s="473">
        <f>IF(ISBLANK(S15),,IF(S15&lt;=0,"no llega",IF((Q47-AJ47)&lt;=0,"0",Q47-AJ47)))</f>
        <v>0</v>
      </c>
      <c r="AM47" s="474"/>
      <c r="AN47" s="23"/>
      <c r="AO47" s="201" t="str">
        <f>'ORDEN DE CUARENTENA'!AO47</f>
        <v>Apteronotus</v>
      </c>
      <c r="AP47" s="65" t="s">
        <v>1771</v>
      </c>
      <c r="AQ47" s="66" t="s">
        <v>1739</v>
      </c>
    </row>
    <row r="48" spans="1:43" ht="13.5" customHeight="1">
      <c r="A48" s="17"/>
      <c r="B48" s="35">
        <v>19</v>
      </c>
      <c r="C48" s="560">
        <f t="shared" ref="C48:C71" si="5">C16</f>
        <v>0</v>
      </c>
      <c r="D48" s="561"/>
      <c r="E48" s="561"/>
      <c r="F48" s="561"/>
      <c r="G48" s="561"/>
      <c r="H48" s="562"/>
      <c r="I48" s="553">
        <f t="shared" ref="I48:I71" si="6">I16</f>
        <v>0</v>
      </c>
      <c r="J48" s="554"/>
      <c r="K48" s="554"/>
      <c r="L48" s="554"/>
      <c r="M48" s="554"/>
      <c r="N48" s="554"/>
      <c r="O48" s="554"/>
      <c r="P48" s="555"/>
      <c r="Q48" s="556">
        <f t="shared" ref="Q48:Q71" si="7">IF(AL16="no llega","no llega",S16)</f>
        <v>0</v>
      </c>
      <c r="R48" s="557"/>
      <c r="S48" s="558">
        <f t="shared" ref="S48:S71" si="8">IF(AL16="no llega","",AL16)</f>
        <v>0</v>
      </c>
      <c r="T48" s="559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4"/>
      <c r="AJ48" s="70">
        <f t="shared" ref="AJ48:AJ71" si="9">SUM(AJ16,U48:AI48)</f>
        <v>0</v>
      </c>
      <c r="AK48" s="71">
        <f t="shared" ref="AK48:AK71" si="10">IF(Q48&gt;0,(AJ48/Q48)*100,0)</f>
        <v>0</v>
      </c>
      <c r="AL48" s="473">
        <f t="shared" ref="AL48:AL71" si="11">IF(ISBLANK(S16),,IF(S16&lt;=0,"no llega",IF((Q48-AJ48)&lt;=0,"0",Q48-AJ48)))</f>
        <v>0</v>
      </c>
      <c r="AM48" s="474"/>
      <c r="AN48" s="23"/>
      <c r="AO48" s="201" t="str">
        <f>'ORDEN DE CUARENTENA'!AO48</f>
        <v>Arapaima</v>
      </c>
      <c r="AP48" s="65" t="s">
        <v>1772</v>
      </c>
      <c r="AQ48" s="66" t="s">
        <v>1739</v>
      </c>
    </row>
    <row r="49" spans="1:43" ht="13.5" customHeight="1">
      <c r="A49" s="17"/>
      <c r="B49" s="35">
        <v>20</v>
      </c>
      <c r="C49" s="560">
        <f t="shared" si="5"/>
        <v>0</v>
      </c>
      <c r="D49" s="561"/>
      <c r="E49" s="561"/>
      <c r="F49" s="561"/>
      <c r="G49" s="561"/>
      <c r="H49" s="562"/>
      <c r="I49" s="553">
        <f t="shared" si="6"/>
        <v>0</v>
      </c>
      <c r="J49" s="554"/>
      <c r="K49" s="554"/>
      <c r="L49" s="554"/>
      <c r="M49" s="554"/>
      <c r="N49" s="554"/>
      <c r="O49" s="554"/>
      <c r="P49" s="555"/>
      <c r="Q49" s="556">
        <f t="shared" si="7"/>
        <v>0</v>
      </c>
      <c r="R49" s="557"/>
      <c r="S49" s="558">
        <f t="shared" si="8"/>
        <v>0</v>
      </c>
      <c r="T49" s="559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4"/>
      <c r="AJ49" s="70">
        <f t="shared" si="9"/>
        <v>0</v>
      </c>
      <c r="AK49" s="71">
        <f t="shared" si="10"/>
        <v>0</v>
      </c>
      <c r="AL49" s="473">
        <f t="shared" si="11"/>
        <v>0</v>
      </c>
      <c r="AM49" s="474"/>
      <c r="AN49" s="23"/>
      <c r="AO49" s="201" t="str">
        <f>'ORDEN DE CUARENTENA'!AO49</f>
        <v>Archocentrus</v>
      </c>
      <c r="AP49" s="65" t="s">
        <v>1773</v>
      </c>
      <c r="AQ49" s="66" t="s">
        <v>1739</v>
      </c>
    </row>
    <row r="50" spans="1:43" ht="13.5" customHeight="1">
      <c r="A50" s="17"/>
      <c r="B50" s="35">
        <v>21</v>
      </c>
      <c r="C50" s="560">
        <f t="shared" si="5"/>
        <v>0</v>
      </c>
      <c r="D50" s="561"/>
      <c r="E50" s="561"/>
      <c r="F50" s="561"/>
      <c r="G50" s="561"/>
      <c r="H50" s="562"/>
      <c r="I50" s="553">
        <f t="shared" si="6"/>
        <v>0</v>
      </c>
      <c r="J50" s="554"/>
      <c r="K50" s="554"/>
      <c r="L50" s="554"/>
      <c r="M50" s="554"/>
      <c r="N50" s="554"/>
      <c r="O50" s="554"/>
      <c r="P50" s="555"/>
      <c r="Q50" s="556">
        <f t="shared" si="7"/>
        <v>0</v>
      </c>
      <c r="R50" s="557"/>
      <c r="S50" s="558">
        <f t="shared" si="8"/>
        <v>0</v>
      </c>
      <c r="T50" s="559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4"/>
      <c r="AJ50" s="70">
        <f t="shared" si="9"/>
        <v>0</v>
      </c>
      <c r="AK50" s="71">
        <f t="shared" si="10"/>
        <v>0</v>
      </c>
      <c r="AL50" s="473">
        <f t="shared" si="11"/>
        <v>0</v>
      </c>
      <c r="AM50" s="474"/>
      <c r="AN50" s="23"/>
      <c r="AO50" s="201" t="str">
        <f>'ORDEN DE CUARENTENA'!AO50</f>
        <v>Archoplites</v>
      </c>
      <c r="AP50" s="65" t="s">
        <v>1774</v>
      </c>
      <c r="AQ50" s="66" t="s">
        <v>1739</v>
      </c>
    </row>
    <row r="51" spans="1:43" ht="13.5" customHeight="1">
      <c r="A51" s="17"/>
      <c r="B51" s="35">
        <v>22</v>
      </c>
      <c r="C51" s="560">
        <f t="shared" si="5"/>
        <v>0</v>
      </c>
      <c r="D51" s="561"/>
      <c r="E51" s="561"/>
      <c r="F51" s="561"/>
      <c r="G51" s="561"/>
      <c r="H51" s="562"/>
      <c r="I51" s="553">
        <f t="shared" si="6"/>
        <v>0</v>
      </c>
      <c r="J51" s="554"/>
      <c r="K51" s="554"/>
      <c r="L51" s="554"/>
      <c r="M51" s="554"/>
      <c r="N51" s="554"/>
      <c r="O51" s="554"/>
      <c r="P51" s="555"/>
      <c r="Q51" s="556">
        <f t="shared" si="7"/>
        <v>0</v>
      </c>
      <c r="R51" s="557"/>
      <c r="S51" s="558">
        <f t="shared" si="8"/>
        <v>0</v>
      </c>
      <c r="T51" s="559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4"/>
      <c r="AJ51" s="70">
        <f t="shared" si="9"/>
        <v>0</v>
      </c>
      <c r="AK51" s="71">
        <f t="shared" si="10"/>
        <v>0</v>
      </c>
      <c r="AL51" s="473">
        <f t="shared" si="11"/>
        <v>0</v>
      </c>
      <c r="AM51" s="474"/>
      <c r="AN51" s="23"/>
      <c r="AO51" s="201" t="str">
        <f>'ORDEN DE CUARENTENA'!AO51</f>
        <v>Aristochromis</v>
      </c>
      <c r="AP51" s="65" t="s">
        <v>1775</v>
      </c>
      <c r="AQ51" s="66" t="s">
        <v>1739</v>
      </c>
    </row>
    <row r="52" spans="1:43" ht="13.5" customHeight="1">
      <c r="A52" s="17"/>
      <c r="B52" s="35">
        <v>23</v>
      </c>
      <c r="C52" s="560">
        <f t="shared" si="5"/>
        <v>0</v>
      </c>
      <c r="D52" s="561"/>
      <c r="E52" s="561"/>
      <c r="F52" s="561"/>
      <c r="G52" s="561"/>
      <c r="H52" s="562"/>
      <c r="I52" s="553">
        <f t="shared" si="6"/>
        <v>0</v>
      </c>
      <c r="J52" s="554"/>
      <c r="K52" s="554"/>
      <c r="L52" s="554"/>
      <c r="M52" s="554"/>
      <c r="N52" s="554"/>
      <c r="O52" s="554"/>
      <c r="P52" s="555"/>
      <c r="Q52" s="556">
        <f t="shared" si="7"/>
        <v>0</v>
      </c>
      <c r="R52" s="557"/>
      <c r="S52" s="558">
        <f t="shared" si="8"/>
        <v>0</v>
      </c>
      <c r="T52" s="559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4"/>
      <c r="AJ52" s="70">
        <f t="shared" si="9"/>
        <v>0</v>
      </c>
      <c r="AK52" s="71">
        <f t="shared" si="10"/>
        <v>0</v>
      </c>
      <c r="AL52" s="473">
        <f t="shared" si="11"/>
        <v>0</v>
      </c>
      <c r="AM52" s="474"/>
      <c r="AN52" s="23"/>
      <c r="AO52" s="201" t="str">
        <f>'ORDEN DE CUARENTENA'!AO52</f>
        <v>Arius</v>
      </c>
      <c r="AP52" s="65" t="s">
        <v>1776</v>
      </c>
      <c r="AQ52" s="66" t="s">
        <v>1739</v>
      </c>
    </row>
    <row r="53" spans="1:43" ht="13.5" customHeight="1">
      <c r="A53" s="17"/>
      <c r="B53" s="35">
        <v>24</v>
      </c>
      <c r="C53" s="560">
        <f t="shared" si="5"/>
        <v>0</v>
      </c>
      <c r="D53" s="561"/>
      <c r="E53" s="561"/>
      <c r="F53" s="561"/>
      <c r="G53" s="561"/>
      <c r="H53" s="562"/>
      <c r="I53" s="553">
        <f t="shared" si="6"/>
        <v>0</v>
      </c>
      <c r="J53" s="554"/>
      <c r="K53" s="554"/>
      <c r="L53" s="554"/>
      <c r="M53" s="554"/>
      <c r="N53" s="554"/>
      <c r="O53" s="554"/>
      <c r="P53" s="555"/>
      <c r="Q53" s="556">
        <f t="shared" si="7"/>
        <v>0</v>
      </c>
      <c r="R53" s="557"/>
      <c r="S53" s="558">
        <f t="shared" si="8"/>
        <v>0</v>
      </c>
      <c r="T53" s="559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4"/>
      <c r="AJ53" s="70">
        <f t="shared" si="9"/>
        <v>0</v>
      </c>
      <c r="AK53" s="71">
        <f t="shared" si="10"/>
        <v>0</v>
      </c>
      <c r="AL53" s="473">
        <f t="shared" si="11"/>
        <v>0</v>
      </c>
      <c r="AM53" s="474"/>
      <c r="AN53" s="23"/>
      <c r="AO53" s="201" t="str">
        <f>'ORDEN DE CUARENTENA'!AO53</f>
        <v>Arothron</v>
      </c>
      <c r="AP53" s="65" t="s">
        <v>1777</v>
      </c>
      <c r="AQ53" s="66" t="s">
        <v>1739</v>
      </c>
    </row>
    <row r="54" spans="1:43" ht="13.5" customHeight="1">
      <c r="A54" s="17"/>
      <c r="B54" s="35">
        <v>25</v>
      </c>
      <c r="C54" s="560">
        <f t="shared" si="5"/>
        <v>0</v>
      </c>
      <c r="D54" s="561"/>
      <c r="E54" s="561"/>
      <c r="F54" s="561"/>
      <c r="G54" s="561"/>
      <c r="H54" s="562"/>
      <c r="I54" s="553">
        <f t="shared" si="6"/>
        <v>0</v>
      </c>
      <c r="J54" s="554"/>
      <c r="K54" s="554"/>
      <c r="L54" s="554"/>
      <c r="M54" s="554"/>
      <c r="N54" s="554"/>
      <c r="O54" s="554"/>
      <c r="P54" s="555"/>
      <c r="Q54" s="556">
        <f t="shared" si="7"/>
        <v>0</v>
      </c>
      <c r="R54" s="557"/>
      <c r="S54" s="558">
        <f t="shared" si="8"/>
        <v>0</v>
      </c>
      <c r="T54" s="559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4"/>
      <c r="AJ54" s="70">
        <f t="shared" si="9"/>
        <v>0</v>
      </c>
      <c r="AK54" s="71">
        <f t="shared" si="10"/>
        <v>0</v>
      </c>
      <c r="AL54" s="473">
        <f t="shared" si="11"/>
        <v>0</v>
      </c>
      <c r="AM54" s="474"/>
      <c r="AN54" s="23"/>
      <c r="AO54" s="201" t="str">
        <f>'ORDEN DE CUARENTENA'!AO54</f>
        <v>Aspidoras</v>
      </c>
      <c r="AP54" s="65" t="s">
        <v>1778</v>
      </c>
      <c r="AQ54" s="66" t="s">
        <v>1739</v>
      </c>
    </row>
    <row r="55" spans="1:43" ht="13.5" customHeight="1">
      <c r="A55" s="17"/>
      <c r="B55" s="35">
        <v>26</v>
      </c>
      <c r="C55" s="560">
        <f t="shared" si="5"/>
        <v>0</v>
      </c>
      <c r="D55" s="561"/>
      <c r="E55" s="561"/>
      <c r="F55" s="561"/>
      <c r="G55" s="561"/>
      <c r="H55" s="562"/>
      <c r="I55" s="553">
        <f t="shared" si="6"/>
        <v>0</v>
      </c>
      <c r="J55" s="554"/>
      <c r="K55" s="554"/>
      <c r="L55" s="554"/>
      <c r="M55" s="554"/>
      <c r="N55" s="554"/>
      <c r="O55" s="554"/>
      <c r="P55" s="555"/>
      <c r="Q55" s="556">
        <f t="shared" si="7"/>
        <v>0</v>
      </c>
      <c r="R55" s="557"/>
      <c r="S55" s="558">
        <f t="shared" si="8"/>
        <v>0</v>
      </c>
      <c r="T55" s="559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4"/>
      <c r="AJ55" s="70">
        <f t="shared" si="9"/>
        <v>0</v>
      </c>
      <c r="AK55" s="71">
        <f t="shared" si="10"/>
        <v>0</v>
      </c>
      <c r="AL55" s="473">
        <f t="shared" si="11"/>
        <v>0</v>
      </c>
      <c r="AM55" s="474"/>
      <c r="AN55" s="23"/>
      <c r="AO55" s="201" t="str">
        <f>'ORDEN DE CUARENTENA'!AO55</f>
        <v>Assessor</v>
      </c>
      <c r="AP55" s="65" t="s">
        <v>1779</v>
      </c>
      <c r="AQ55" s="66" t="s">
        <v>1739</v>
      </c>
    </row>
    <row r="56" spans="1:43" ht="13.5" customHeight="1">
      <c r="A56" s="17"/>
      <c r="B56" s="35">
        <v>27</v>
      </c>
      <c r="C56" s="560">
        <f t="shared" si="5"/>
        <v>0</v>
      </c>
      <c r="D56" s="561"/>
      <c r="E56" s="561"/>
      <c r="F56" s="561"/>
      <c r="G56" s="561"/>
      <c r="H56" s="562"/>
      <c r="I56" s="553">
        <f t="shared" si="6"/>
        <v>0</v>
      </c>
      <c r="J56" s="554"/>
      <c r="K56" s="554"/>
      <c r="L56" s="554"/>
      <c r="M56" s="554"/>
      <c r="N56" s="554"/>
      <c r="O56" s="554"/>
      <c r="P56" s="555"/>
      <c r="Q56" s="556">
        <f t="shared" si="7"/>
        <v>0</v>
      </c>
      <c r="R56" s="557"/>
      <c r="S56" s="558">
        <f t="shared" si="8"/>
        <v>0</v>
      </c>
      <c r="T56" s="559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4"/>
      <c r="AJ56" s="70">
        <f t="shared" si="9"/>
        <v>0</v>
      </c>
      <c r="AK56" s="71">
        <f t="shared" si="10"/>
        <v>0</v>
      </c>
      <c r="AL56" s="473">
        <f t="shared" si="11"/>
        <v>0</v>
      </c>
      <c r="AM56" s="474"/>
      <c r="AN56" s="23"/>
      <c r="AO56" s="201" t="str">
        <f>'ORDEN DE CUARENTENA'!AO56</f>
        <v>Astatotilapia</v>
      </c>
      <c r="AP56" s="65" t="s">
        <v>1780</v>
      </c>
      <c r="AQ56" s="66" t="s">
        <v>1739</v>
      </c>
    </row>
    <row r="57" spans="1:43" ht="13.5" customHeight="1">
      <c r="A57" s="17"/>
      <c r="B57" s="35">
        <v>28</v>
      </c>
      <c r="C57" s="560">
        <f t="shared" si="5"/>
        <v>0</v>
      </c>
      <c r="D57" s="561"/>
      <c r="E57" s="561"/>
      <c r="F57" s="561"/>
      <c r="G57" s="561"/>
      <c r="H57" s="562"/>
      <c r="I57" s="553">
        <f t="shared" si="6"/>
        <v>0</v>
      </c>
      <c r="J57" s="554"/>
      <c r="K57" s="554"/>
      <c r="L57" s="554"/>
      <c r="M57" s="554"/>
      <c r="N57" s="554"/>
      <c r="O57" s="554"/>
      <c r="P57" s="555"/>
      <c r="Q57" s="556">
        <f t="shared" si="7"/>
        <v>0</v>
      </c>
      <c r="R57" s="557"/>
      <c r="S57" s="558">
        <f t="shared" si="8"/>
        <v>0</v>
      </c>
      <c r="T57" s="559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4"/>
      <c r="AJ57" s="70">
        <f t="shared" si="9"/>
        <v>0</v>
      </c>
      <c r="AK57" s="71">
        <f t="shared" si="10"/>
        <v>0</v>
      </c>
      <c r="AL57" s="473">
        <f t="shared" si="11"/>
        <v>0</v>
      </c>
      <c r="AM57" s="474"/>
      <c r="AN57" s="23"/>
      <c r="AO57" s="201" t="str">
        <f>'ORDEN DE CUARENTENA'!AO57</f>
        <v>Astrodoras</v>
      </c>
      <c r="AP57" s="65" t="s">
        <v>1781</v>
      </c>
      <c r="AQ57" s="66" t="s">
        <v>1739</v>
      </c>
    </row>
    <row r="58" spans="1:43" ht="13.5" customHeight="1">
      <c r="A58" s="17"/>
      <c r="B58" s="35">
        <v>29</v>
      </c>
      <c r="C58" s="560">
        <f t="shared" si="5"/>
        <v>0</v>
      </c>
      <c r="D58" s="561"/>
      <c r="E58" s="561"/>
      <c r="F58" s="561"/>
      <c r="G58" s="561"/>
      <c r="H58" s="562"/>
      <c r="I58" s="553">
        <f t="shared" si="6"/>
        <v>0</v>
      </c>
      <c r="J58" s="554"/>
      <c r="K58" s="554"/>
      <c r="L58" s="554"/>
      <c r="M58" s="554"/>
      <c r="N58" s="554"/>
      <c r="O58" s="554"/>
      <c r="P58" s="555"/>
      <c r="Q58" s="556">
        <f t="shared" si="7"/>
        <v>0</v>
      </c>
      <c r="R58" s="557"/>
      <c r="S58" s="558">
        <f t="shared" si="8"/>
        <v>0</v>
      </c>
      <c r="T58" s="559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4"/>
      <c r="AJ58" s="70">
        <f t="shared" si="9"/>
        <v>0</v>
      </c>
      <c r="AK58" s="71">
        <f t="shared" si="10"/>
        <v>0</v>
      </c>
      <c r="AL58" s="473">
        <f t="shared" si="11"/>
        <v>0</v>
      </c>
      <c r="AM58" s="474"/>
      <c r="AN58" s="23"/>
      <c r="AO58" s="201" t="str">
        <f>'ORDEN DE CUARENTENA'!AO58</f>
        <v>Astronotus</v>
      </c>
      <c r="AP58" s="65" t="s">
        <v>1782</v>
      </c>
      <c r="AQ58" s="66" t="s">
        <v>1739</v>
      </c>
    </row>
    <row r="59" spans="1:43" ht="13.5" customHeight="1">
      <c r="A59" s="17"/>
      <c r="B59" s="35">
        <v>30</v>
      </c>
      <c r="C59" s="560">
        <f t="shared" si="5"/>
        <v>0</v>
      </c>
      <c r="D59" s="561"/>
      <c r="E59" s="561"/>
      <c r="F59" s="561"/>
      <c r="G59" s="561"/>
      <c r="H59" s="562"/>
      <c r="I59" s="553">
        <f t="shared" si="6"/>
        <v>0</v>
      </c>
      <c r="J59" s="554"/>
      <c r="K59" s="554"/>
      <c r="L59" s="554"/>
      <c r="M59" s="554"/>
      <c r="N59" s="554"/>
      <c r="O59" s="554"/>
      <c r="P59" s="555"/>
      <c r="Q59" s="556">
        <f t="shared" si="7"/>
        <v>0</v>
      </c>
      <c r="R59" s="557"/>
      <c r="S59" s="558">
        <f t="shared" si="8"/>
        <v>0</v>
      </c>
      <c r="T59" s="559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4"/>
      <c r="AJ59" s="70">
        <f t="shared" si="9"/>
        <v>0</v>
      </c>
      <c r="AK59" s="71">
        <f t="shared" si="10"/>
        <v>0</v>
      </c>
      <c r="AL59" s="473">
        <f t="shared" si="11"/>
        <v>0</v>
      </c>
      <c r="AM59" s="474"/>
      <c r="AN59" s="23"/>
      <c r="AO59" s="201" t="str">
        <f>'ORDEN DE CUARENTENA'!AO59</f>
        <v>Astyanax</v>
      </c>
      <c r="AP59" s="65" t="s">
        <v>1783</v>
      </c>
      <c r="AQ59" s="66" t="s">
        <v>1739</v>
      </c>
    </row>
    <row r="60" spans="1:43" ht="13.5" customHeight="1">
      <c r="A60" s="17"/>
      <c r="B60" s="35">
        <v>31</v>
      </c>
      <c r="C60" s="560">
        <f t="shared" si="5"/>
        <v>0</v>
      </c>
      <c r="D60" s="561"/>
      <c r="E60" s="561"/>
      <c r="F60" s="561"/>
      <c r="G60" s="561"/>
      <c r="H60" s="562"/>
      <c r="I60" s="553">
        <f t="shared" si="6"/>
        <v>0</v>
      </c>
      <c r="J60" s="554"/>
      <c r="K60" s="554"/>
      <c r="L60" s="554"/>
      <c r="M60" s="554"/>
      <c r="N60" s="554"/>
      <c r="O60" s="554"/>
      <c r="P60" s="555"/>
      <c r="Q60" s="556">
        <f t="shared" si="7"/>
        <v>0</v>
      </c>
      <c r="R60" s="557"/>
      <c r="S60" s="558">
        <f t="shared" si="8"/>
        <v>0</v>
      </c>
      <c r="T60" s="559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4"/>
      <c r="AJ60" s="70">
        <f t="shared" si="9"/>
        <v>0</v>
      </c>
      <c r="AK60" s="71">
        <f t="shared" si="10"/>
        <v>0</v>
      </c>
      <c r="AL60" s="473">
        <f t="shared" si="11"/>
        <v>0</v>
      </c>
      <c r="AM60" s="474"/>
      <c r="AN60" s="23"/>
      <c r="AO60" s="201" t="str">
        <f>'ORDEN DE CUARENTENA'!AO60</f>
        <v>Atractosteus</v>
      </c>
      <c r="AP60" s="65" t="s">
        <v>1784</v>
      </c>
      <c r="AQ60" s="66" t="s">
        <v>1739</v>
      </c>
    </row>
    <row r="61" spans="1:43" ht="13.5" customHeight="1">
      <c r="A61" s="17"/>
      <c r="B61" s="35">
        <v>32</v>
      </c>
      <c r="C61" s="560">
        <f t="shared" si="5"/>
        <v>0</v>
      </c>
      <c r="D61" s="561"/>
      <c r="E61" s="561"/>
      <c r="F61" s="561"/>
      <c r="G61" s="561"/>
      <c r="H61" s="562"/>
      <c r="I61" s="553">
        <f t="shared" si="6"/>
        <v>0</v>
      </c>
      <c r="J61" s="554"/>
      <c r="K61" s="554"/>
      <c r="L61" s="554"/>
      <c r="M61" s="554"/>
      <c r="N61" s="554"/>
      <c r="O61" s="554"/>
      <c r="P61" s="555"/>
      <c r="Q61" s="556">
        <f t="shared" si="7"/>
        <v>0</v>
      </c>
      <c r="R61" s="557"/>
      <c r="S61" s="558">
        <f t="shared" si="8"/>
        <v>0</v>
      </c>
      <c r="T61" s="559"/>
      <c r="U61" s="52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4"/>
      <c r="AJ61" s="70">
        <f t="shared" si="9"/>
        <v>0</v>
      </c>
      <c r="AK61" s="71">
        <f t="shared" si="10"/>
        <v>0</v>
      </c>
      <c r="AL61" s="473">
        <f t="shared" si="11"/>
        <v>0</v>
      </c>
      <c r="AM61" s="474"/>
      <c r="AN61" s="23"/>
      <c r="AO61" s="201" t="str">
        <f>'ORDEN DE CUARENTENA'!AO61</f>
        <v>Auchenipterichthys</v>
      </c>
      <c r="AP61" s="65" t="s">
        <v>1785</v>
      </c>
      <c r="AQ61" s="66" t="s">
        <v>1739</v>
      </c>
    </row>
    <row r="62" spans="1:43" ht="13.5" customHeight="1">
      <c r="A62" s="17"/>
      <c r="B62" s="35">
        <v>33</v>
      </c>
      <c r="C62" s="560">
        <f t="shared" si="5"/>
        <v>0</v>
      </c>
      <c r="D62" s="561"/>
      <c r="E62" s="561"/>
      <c r="F62" s="561"/>
      <c r="G62" s="561"/>
      <c r="H62" s="562"/>
      <c r="I62" s="553">
        <f t="shared" si="6"/>
        <v>0</v>
      </c>
      <c r="J62" s="554"/>
      <c r="K62" s="554"/>
      <c r="L62" s="554"/>
      <c r="M62" s="554"/>
      <c r="N62" s="554"/>
      <c r="O62" s="554"/>
      <c r="P62" s="555"/>
      <c r="Q62" s="556">
        <f t="shared" si="7"/>
        <v>0</v>
      </c>
      <c r="R62" s="557"/>
      <c r="S62" s="558">
        <f t="shared" si="8"/>
        <v>0</v>
      </c>
      <c r="T62" s="559"/>
      <c r="U62" s="52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4"/>
      <c r="AJ62" s="70">
        <f t="shared" si="9"/>
        <v>0</v>
      </c>
      <c r="AK62" s="71">
        <f t="shared" si="10"/>
        <v>0</v>
      </c>
      <c r="AL62" s="473">
        <f t="shared" si="11"/>
        <v>0</v>
      </c>
      <c r="AM62" s="474"/>
      <c r="AN62" s="23"/>
      <c r="AO62" s="201" t="str">
        <f>'ORDEN DE CUARENTENA'!AO62</f>
        <v>Aulonocara</v>
      </c>
      <c r="AP62" s="65" t="s">
        <v>1786</v>
      </c>
      <c r="AQ62" s="66" t="s">
        <v>1739</v>
      </c>
    </row>
    <row r="63" spans="1:43" ht="13.5" customHeight="1">
      <c r="A63" s="17"/>
      <c r="B63" s="35">
        <v>34</v>
      </c>
      <c r="C63" s="560">
        <f t="shared" si="5"/>
        <v>0</v>
      </c>
      <c r="D63" s="561"/>
      <c r="E63" s="561"/>
      <c r="F63" s="561"/>
      <c r="G63" s="561"/>
      <c r="H63" s="562"/>
      <c r="I63" s="553">
        <f t="shared" si="6"/>
        <v>0</v>
      </c>
      <c r="J63" s="554"/>
      <c r="K63" s="554"/>
      <c r="L63" s="554"/>
      <c r="M63" s="554"/>
      <c r="N63" s="554"/>
      <c r="O63" s="554"/>
      <c r="P63" s="555"/>
      <c r="Q63" s="556">
        <f t="shared" si="7"/>
        <v>0</v>
      </c>
      <c r="R63" s="557"/>
      <c r="S63" s="558">
        <f t="shared" si="8"/>
        <v>0</v>
      </c>
      <c r="T63" s="559"/>
      <c r="U63" s="52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4"/>
      <c r="AJ63" s="70">
        <f t="shared" si="9"/>
        <v>0</v>
      </c>
      <c r="AK63" s="71">
        <f t="shared" si="10"/>
        <v>0</v>
      </c>
      <c r="AL63" s="473">
        <f t="shared" si="11"/>
        <v>0</v>
      </c>
      <c r="AM63" s="474"/>
      <c r="AN63" s="23"/>
      <c r="AO63" s="201" t="str">
        <f>'ORDEN DE CUARENTENA'!AO63</f>
        <v>Aulonocranus</v>
      </c>
      <c r="AP63" s="65" t="s">
        <v>1787</v>
      </c>
      <c r="AQ63" s="66" t="s">
        <v>1739</v>
      </c>
    </row>
    <row r="64" spans="1:43" ht="13.5" customHeight="1">
      <c r="A64" s="17"/>
      <c r="B64" s="35">
        <v>35</v>
      </c>
      <c r="C64" s="560">
        <f t="shared" si="5"/>
        <v>0</v>
      </c>
      <c r="D64" s="561"/>
      <c r="E64" s="561"/>
      <c r="F64" s="561"/>
      <c r="G64" s="561"/>
      <c r="H64" s="562"/>
      <c r="I64" s="553">
        <f t="shared" si="6"/>
        <v>0</v>
      </c>
      <c r="J64" s="554"/>
      <c r="K64" s="554"/>
      <c r="L64" s="554"/>
      <c r="M64" s="554"/>
      <c r="N64" s="554"/>
      <c r="O64" s="554"/>
      <c r="P64" s="555"/>
      <c r="Q64" s="556">
        <f t="shared" si="7"/>
        <v>0</v>
      </c>
      <c r="R64" s="557"/>
      <c r="S64" s="558">
        <f t="shared" si="8"/>
        <v>0</v>
      </c>
      <c r="T64" s="559"/>
      <c r="U64" s="52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4"/>
      <c r="AJ64" s="70">
        <f t="shared" si="9"/>
        <v>0</v>
      </c>
      <c r="AK64" s="71">
        <f t="shared" si="10"/>
        <v>0</v>
      </c>
      <c r="AL64" s="473">
        <f t="shared" si="11"/>
        <v>0</v>
      </c>
      <c r="AM64" s="474"/>
      <c r="AN64" s="23"/>
      <c r="AO64" s="201" t="str">
        <f>'ORDEN DE CUARENTENA'!AO64</f>
        <v>Austrofundulus</v>
      </c>
      <c r="AP64" s="65" t="s">
        <v>1788</v>
      </c>
      <c r="AQ64" s="66" t="s">
        <v>1739</v>
      </c>
    </row>
    <row r="65" spans="1:43" ht="13.5" customHeight="1">
      <c r="A65" s="17"/>
      <c r="B65" s="35">
        <v>36</v>
      </c>
      <c r="C65" s="560">
        <f t="shared" si="5"/>
        <v>0</v>
      </c>
      <c r="D65" s="561"/>
      <c r="E65" s="561"/>
      <c r="F65" s="561"/>
      <c r="G65" s="561"/>
      <c r="H65" s="562"/>
      <c r="I65" s="553">
        <f t="shared" si="6"/>
        <v>0</v>
      </c>
      <c r="J65" s="554"/>
      <c r="K65" s="554"/>
      <c r="L65" s="554"/>
      <c r="M65" s="554"/>
      <c r="N65" s="554"/>
      <c r="O65" s="554"/>
      <c r="P65" s="555"/>
      <c r="Q65" s="556">
        <f t="shared" si="7"/>
        <v>0</v>
      </c>
      <c r="R65" s="557"/>
      <c r="S65" s="558">
        <f t="shared" si="8"/>
        <v>0</v>
      </c>
      <c r="T65" s="559"/>
      <c r="U65" s="52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4"/>
      <c r="AJ65" s="70">
        <f t="shared" si="9"/>
        <v>0</v>
      </c>
      <c r="AK65" s="71">
        <f t="shared" si="10"/>
        <v>0</v>
      </c>
      <c r="AL65" s="473">
        <f t="shared" si="11"/>
        <v>0</v>
      </c>
      <c r="AM65" s="474"/>
      <c r="AN65" s="23"/>
      <c r="AO65" s="201" t="str">
        <f>'ORDEN DE CUARENTENA'!AO65</f>
        <v>Austrolebias</v>
      </c>
      <c r="AP65" s="65" t="s">
        <v>1789</v>
      </c>
      <c r="AQ65" s="66" t="s">
        <v>1739</v>
      </c>
    </row>
    <row r="66" spans="1:43" ht="13.5" customHeight="1">
      <c r="A66" s="17"/>
      <c r="B66" s="35">
        <v>37</v>
      </c>
      <c r="C66" s="560">
        <f t="shared" si="5"/>
        <v>0</v>
      </c>
      <c r="D66" s="561"/>
      <c r="E66" s="561"/>
      <c r="F66" s="561"/>
      <c r="G66" s="561"/>
      <c r="H66" s="562"/>
      <c r="I66" s="553">
        <f t="shared" si="6"/>
        <v>0</v>
      </c>
      <c r="J66" s="554"/>
      <c r="K66" s="554"/>
      <c r="L66" s="554"/>
      <c r="M66" s="554"/>
      <c r="N66" s="554"/>
      <c r="O66" s="554"/>
      <c r="P66" s="555"/>
      <c r="Q66" s="556">
        <f t="shared" si="7"/>
        <v>0</v>
      </c>
      <c r="R66" s="557"/>
      <c r="S66" s="558">
        <f t="shared" si="8"/>
        <v>0</v>
      </c>
      <c r="T66" s="559"/>
      <c r="U66" s="52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4"/>
      <c r="AJ66" s="70">
        <f t="shared" si="9"/>
        <v>0</v>
      </c>
      <c r="AK66" s="71">
        <f t="shared" si="10"/>
        <v>0</v>
      </c>
      <c r="AL66" s="473">
        <f t="shared" si="11"/>
        <v>0</v>
      </c>
      <c r="AM66" s="474"/>
      <c r="AN66" s="23"/>
      <c r="AO66" s="201" t="str">
        <f>'ORDEN DE CUARENTENA'!AO66</f>
        <v>Axelrodia</v>
      </c>
      <c r="AP66" s="65" t="s">
        <v>1790</v>
      </c>
      <c r="AQ66" s="66" t="s">
        <v>1733</v>
      </c>
    </row>
    <row r="67" spans="1:43" ht="13.5" customHeight="1">
      <c r="A67" s="17"/>
      <c r="B67" s="35">
        <v>38</v>
      </c>
      <c r="C67" s="560">
        <f t="shared" si="5"/>
        <v>0</v>
      </c>
      <c r="D67" s="561"/>
      <c r="E67" s="561"/>
      <c r="F67" s="561"/>
      <c r="G67" s="561"/>
      <c r="H67" s="562"/>
      <c r="I67" s="553">
        <f t="shared" si="6"/>
        <v>0</v>
      </c>
      <c r="J67" s="554"/>
      <c r="K67" s="554"/>
      <c r="L67" s="554"/>
      <c r="M67" s="554"/>
      <c r="N67" s="554"/>
      <c r="O67" s="554"/>
      <c r="P67" s="555"/>
      <c r="Q67" s="556">
        <f t="shared" si="7"/>
        <v>0</v>
      </c>
      <c r="R67" s="557"/>
      <c r="S67" s="558">
        <f t="shared" si="8"/>
        <v>0</v>
      </c>
      <c r="T67" s="559"/>
      <c r="U67" s="52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4"/>
      <c r="AJ67" s="70">
        <f t="shared" si="9"/>
        <v>0</v>
      </c>
      <c r="AK67" s="71">
        <f t="shared" si="10"/>
        <v>0</v>
      </c>
      <c r="AL67" s="473">
        <f t="shared" si="11"/>
        <v>0</v>
      </c>
      <c r="AM67" s="474"/>
      <c r="AN67" s="23"/>
      <c r="AO67" s="201" t="str">
        <f>'ORDEN DE CUARENTENA'!AO67</f>
        <v>Badis</v>
      </c>
      <c r="AP67" s="65" t="s">
        <v>1791</v>
      </c>
      <c r="AQ67" s="66" t="s">
        <v>1739</v>
      </c>
    </row>
    <row r="68" spans="1:43" ht="13.5" customHeight="1">
      <c r="A68" s="17"/>
      <c r="B68" s="35">
        <v>39</v>
      </c>
      <c r="C68" s="560">
        <f t="shared" si="5"/>
        <v>0</v>
      </c>
      <c r="D68" s="561"/>
      <c r="E68" s="561"/>
      <c r="F68" s="561"/>
      <c r="G68" s="561"/>
      <c r="H68" s="562"/>
      <c r="I68" s="553">
        <f t="shared" si="6"/>
        <v>0</v>
      </c>
      <c r="J68" s="554"/>
      <c r="K68" s="554"/>
      <c r="L68" s="554"/>
      <c r="M68" s="554"/>
      <c r="N68" s="554"/>
      <c r="O68" s="554"/>
      <c r="P68" s="555"/>
      <c r="Q68" s="556">
        <f t="shared" si="7"/>
        <v>0</v>
      </c>
      <c r="R68" s="557"/>
      <c r="S68" s="558">
        <f t="shared" si="8"/>
        <v>0</v>
      </c>
      <c r="T68" s="559"/>
      <c r="U68" s="52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70">
        <f t="shared" si="9"/>
        <v>0</v>
      </c>
      <c r="AK68" s="71">
        <f t="shared" si="10"/>
        <v>0</v>
      </c>
      <c r="AL68" s="473">
        <f t="shared" si="11"/>
        <v>0</v>
      </c>
      <c r="AM68" s="474"/>
      <c r="AN68" s="23"/>
      <c r="AO68" s="201" t="str">
        <f>'ORDEN DE CUARENTENA'!AO68</f>
        <v>Bagarius</v>
      </c>
      <c r="AP68" s="65" t="s">
        <v>1792</v>
      </c>
      <c r="AQ68" s="66" t="s">
        <v>1739</v>
      </c>
    </row>
    <row r="69" spans="1:43" ht="13.5" customHeight="1">
      <c r="A69" s="17"/>
      <c r="B69" s="35">
        <v>40</v>
      </c>
      <c r="C69" s="560">
        <f t="shared" si="5"/>
        <v>0</v>
      </c>
      <c r="D69" s="561"/>
      <c r="E69" s="561"/>
      <c r="F69" s="561"/>
      <c r="G69" s="561"/>
      <c r="H69" s="562"/>
      <c r="I69" s="553">
        <f t="shared" si="6"/>
        <v>0</v>
      </c>
      <c r="J69" s="554"/>
      <c r="K69" s="554"/>
      <c r="L69" s="554"/>
      <c r="M69" s="554"/>
      <c r="N69" s="554"/>
      <c r="O69" s="554"/>
      <c r="P69" s="555"/>
      <c r="Q69" s="556">
        <f t="shared" si="7"/>
        <v>0</v>
      </c>
      <c r="R69" s="557"/>
      <c r="S69" s="558">
        <f t="shared" si="8"/>
        <v>0</v>
      </c>
      <c r="T69" s="559"/>
      <c r="U69" s="52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4"/>
      <c r="AJ69" s="70">
        <f t="shared" si="9"/>
        <v>0</v>
      </c>
      <c r="AK69" s="71">
        <f t="shared" si="10"/>
        <v>0</v>
      </c>
      <c r="AL69" s="473">
        <f t="shared" si="11"/>
        <v>0</v>
      </c>
      <c r="AM69" s="474"/>
      <c r="AN69" s="23"/>
      <c r="AO69" s="201" t="str">
        <f>'ORDEN DE CUARENTENA'!AO69</f>
        <v>Balantiocheilos</v>
      </c>
      <c r="AP69" s="65" t="s">
        <v>1793</v>
      </c>
      <c r="AQ69" s="66" t="s">
        <v>1739</v>
      </c>
    </row>
    <row r="70" spans="1:43" ht="13.5" customHeight="1">
      <c r="A70" s="17"/>
      <c r="B70" s="35">
        <v>41</v>
      </c>
      <c r="C70" s="560">
        <f t="shared" si="5"/>
        <v>0</v>
      </c>
      <c r="D70" s="561"/>
      <c r="E70" s="561"/>
      <c r="F70" s="561"/>
      <c r="G70" s="561"/>
      <c r="H70" s="562"/>
      <c r="I70" s="553">
        <f t="shared" si="6"/>
        <v>0</v>
      </c>
      <c r="J70" s="554"/>
      <c r="K70" s="554"/>
      <c r="L70" s="554"/>
      <c r="M70" s="554"/>
      <c r="N70" s="554"/>
      <c r="O70" s="554"/>
      <c r="P70" s="555"/>
      <c r="Q70" s="556">
        <f t="shared" si="7"/>
        <v>0</v>
      </c>
      <c r="R70" s="557"/>
      <c r="S70" s="558">
        <f t="shared" si="8"/>
        <v>0</v>
      </c>
      <c r="T70" s="559"/>
      <c r="U70" s="52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4"/>
      <c r="AJ70" s="70">
        <f t="shared" si="9"/>
        <v>0</v>
      </c>
      <c r="AK70" s="71">
        <f t="shared" si="10"/>
        <v>0</v>
      </c>
      <c r="AL70" s="473">
        <f t="shared" si="11"/>
        <v>0</v>
      </c>
      <c r="AM70" s="474"/>
      <c r="AN70" s="23"/>
      <c r="AO70" s="201" t="str">
        <f>'ORDEN DE CUARENTENA'!AO70</f>
        <v>Balistapus</v>
      </c>
      <c r="AP70" s="65" t="s">
        <v>1794</v>
      </c>
      <c r="AQ70" s="66" t="s">
        <v>1739</v>
      </c>
    </row>
    <row r="71" spans="1:43" ht="13.5" customHeight="1" thickBot="1">
      <c r="A71" s="17"/>
      <c r="B71" s="36">
        <v>42</v>
      </c>
      <c r="C71" s="566">
        <f t="shared" si="5"/>
        <v>0</v>
      </c>
      <c r="D71" s="567"/>
      <c r="E71" s="567"/>
      <c r="F71" s="567"/>
      <c r="G71" s="567"/>
      <c r="H71" s="568"/>
      <c r="I71" s="569">
        <f t="shared" si="6"/>
        <v>0</v>
      </c>
      <c r="J71" s="570"/>
      <c r="K71" s="570"/>
      <c r="L71" s="570"/>
      <c r="M71" s="570"/>
      <c r="N71" s="570"/>
      <c r="O71" s="570"/>
      <c r="P71" s="571"/>
      <c r="Q71" s="556">
        <f t="shared" si="7"/>
        <v>0</v>
      </c>
      <c r="R71" s="557"/>
      <c r="S71" s="558">
        <f t="shared" si="8"/>
        <v>0</v>
      </c>
      <c r="T71" s="559"/>
      <c r="U71" s="52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4"/>
      <c r="AJ71" s="70">
        <f t="shared" si="9"/>
        <v>0</v>
      </c>
      <c r="AK71" s="71">
        <f t="shared" si="10"/>
        <v>0</v>
      </c>
      <c r="AL71" s="473">
        <f t="shared" si="11"/>
        <v>0</v>
      </c>
      <c r="AM71" s="474"/>
      <c r="AN71" s="23"/>
      <c r="AO71" s="201" t="str">
        <f>'ORDEN DE CUARENTENA'!AO71</f>
        <v>Balistes</v>
      </c>
      <c r="AP71" s="65" t="s">
        <v>1795</v>
      </c>
      <c r="AQ71" s="66" t="s">
        <v>1739</v>
      </c>
    </row>
    <row r="72" spans="1:43" ht="13.5" customHeight="1" thickTop="1">
      <c r="A72" s="17"/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73">
        <f>SUM(Q47:R71)</f>
        <v>0</v>
      </c>
      <c r="R72" s="73"/>
      <c r="S72" s="73">
        <f>SUM(S47:T71)</f>
        <v>0</v>
      </c>
      <c r="T72" s="73"/>
      <c r="U72" s="74">
        <f>SUM(U47:U71)</f>
        <v>0</v>
      </c>
      <c r="V72" s="74">
        <f t="shared" ref="V72:AI72" si="12">SUM(V47:V71)</f>
        <v>0</v>
      </c>
      <c r="W72" s="74">
        <f t="shared" si="12"/>
        <v>0</v>
      </c>
      <c r="X72" s="74">
        <f t="shared" si="12"/>
        <v>0</v>
      </c>
      <c r="Y72" s="74">
        <f t="shared" si="12"/>
        <v>0</v>
      </c>
      <c r="Z72" s="74">
        <f t="shared" si="12"/>
        <v>0</v>
      </c>
      <c r="AA72" s="74">
        <f t="shared" si="12"/>
        <v>0</v>
      </c>
      <c r="AB72" s="74">
        <f t="shared" si="12"/>
        <v>0</v>
      </c>
      <c r="AC72" s="74">
        <f t="shared" si="12"/>
        <v>0</v>
      </c>
      <c r="AD72" s="74">
        <f t="shared" si="12"/>
        <v>0</v>
      </c>
      <c r="AE72" s="74">
        <f t="shared" si="12"/>
        <v>0</v>
      </c>
      <c r="AF72" s="74">
        <f t="shared" si="12"/>
        <v>0</v>
      </c>
      <c r="AG72" s="74">
        <f t="shared" si="12"/>
        <v>0</v>
      </c>
      <c r="AH72" s="74">
        <f t="shared" si="12"/>
        <v>0</v>
      </c>
      <c r="AI72" s="74">
        <f t="shared" si="12"/>
        <v>0</v>
      </c>
      <c r="AJ72" s="73">
        <f>SUM(AJ47:AJ71)</f>
        <v>0</v>
      </c>
      <c r="AK72" s="73"/>
      <c r="AL72" s="73">
        <f>SUM(AL47:AM71)</f>
        <v>0</v>
      </c>
      <c r="AM72" s="73"/>
      <c r="AN72" s="279"/>
      <c r="AO72" s="201" t="str">
        <f>'ORDEN DE CUARENTENA'!AO72</f>
        <v>Balistoides</v>
      </c>
      <c r="AP72" s="65" t="s">
        <v>1796</v>
      </c>
      <c r="AQ72" s="66" t="s">
        <v>1739</v>
      </c>
    </row>
    <row r="73" spans="1:43" ht="13.5" customHeight="1">
      <c r="A73" s="17"/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6"/>
      <c r="Y73" s="276"/>
      <c r="Z73" s="276"/>
      <c r="AA73" s="277"/>
      <c r="AB73" s="278"/>
      <c r="AC73" s="278"/>
      <c r="AD73" s="277"/>
      <c r="AE73" s="277"/>
      <c r="AF73" s="277"/>
      <c r="AG73" s="277"/>
      <c r="AH73" s="277"/>
      <c r="AI73" s="277"/>
      <c r="AJ73" s="277"/>
      <c r="AK73" s="277"/>
      <c r="AL73" s="278"/>
      <c r="AM73" s="278"/>
      <c r="AN73" s="279"/>
      <c r="AO73" s="201" t="str">
        <f>'ORDEN DE CUARENTENA'!AO73</f>
        <v>Barbichthys</v>
      </c>
      <c r="AP73" s="65" t="s">
        <v>1797</v>
      </c>
      <c r="AQ73" s="66" t="s">
        <v>1739</v>
      </c>
    </row>
    <row r="74" spans="1:43" ht="13.5" customHeight="1">
      <c r="A74" s="17"/>
      <c r="B74" s="275"/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6"/>
      <c r="Y74" s="276"/>
      <c r="Z74" s="276"/>
      <c r="AA74" s="277"/>
      <c r="AB74" s="278"/>
      <c r="AC74" s="278"/>
      <c r="AD74" s="277"/>
      <c r="AE74" s="277"/>
      <c r="AF74" s="277"/>
      <c r="AG74" s="277"/>
      <c r="AH74" s="277"/>
      <c r="AI74" s="277"/>
      <c r="AJ74" s="277"/>
      <c r="AK74" s="277"/>
      <c r="AL74" s="278"/>
      <c r="AM74" s="278"/>
      <c r="AN74" s="279"/>
      <c r="AO74" s="201" t="str">
        <f>'ORDEN DE CUARENTENA'!AO74</f>
        <v>Barbodes</v>
      </c>
      <c r="AP74" s="65" t="s">
        <v>1798</v>
      </c>
      <c r="AQ74" s="66" t="s">
        <v>1739</v>
      </c>
    </row>
    <row r="75" spans="1:43" ht="13.5" customHeight="1">
      <c r="A75" s="31"/>
      <c r="B75" s="275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8"/>
      <c r="AM75" s="278"/>
      <c r="AN75" s="279"/>
      <c r="AO75" s="201" t="str">
        <f>'ORDEN DE CUARENTENA'!AO75</f>
        <v>Barbonymus</v>
      </c>
      <c r="AP75" s="65" t="s">
        <v>1799</v>
      </c>
      <c r="AQ75" s="66" t="s">
        <v>1739</v>
      </c>
    </row>
    <row r="76" spans="1:43" ht="13.5" customHeight="1">
      <c r="A76" s="17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N76" s="23"/>
      <c r="AO76" s="201" t="str">
        <f>'ORDEN DE CUARENTENA'!AO76</f>
        <v>Barbus</v>
      </c>
      <c r="AP76" s="65" t="s">
        <v>1800</v>
      </c>
      <c r="AQ76" s="66" t="s">
        <v>1739</v>
      </c>
    </row>
    <row r="77" spans="1:43" ht="13.5" customHeight="1">
      <c r="A77" s="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N77" s="23"/>
      <c r="AO77" s="201" t="str">
        <f>'ORDEN DE CUARENTENA'!AO77</f>
        <v>Bedotia</v>
      </c>
      <c r="AP77" s="65" t="s">
        <v>1801</v>
      </c>
      <c r="AQ77" s="66" t="s">
        <v>1739</v>
      </c>
    </row>
    <row r="78" spans="1:43" ht="13.5" customHeight="1">
      <c r="A78" s="1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N78" s="16"/>
      <c r="AO78" s="201" t="str">
        <f>'ORDEN DE CUARENTENA'!AO78</f>
        <v>Belontia</v>
      </c>
      <c r="AP78" s="65" t="s">
        <v>1802</v>
      </c>
      <c r="AQ78" s="66" t="s">
        <v>1739</v>
      </c>
    </row>
    <row r="79" spans="1:43" ht="13.5" customHeight="1">
      <c r="A79" s="1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N79" s="16"/>
      <c r="AO79" s="201" t="str">
        <f>'ORDEN DE CUARENTENA'!AO79</f>
        <v>Benthochromis</v>
      </c>
      <c r="AP79" s="65" t="s">
        <v>1803</v>
      </c>
      <c r="AQ79" s="66" t="s">
        <v>1739</v>
      </c>
    </row>
    <row r="80" spans="1:43" ht="13.5" customHeight="1">
      <c r="A80" s="1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N80" s="16"/>
      <c r="AO80" s="201" t="str">
        <f>'ORDEN DE CUARENTENA'!AO80</f>
        <v>Betta</v>
      </c>
      <c r="AP80" s="65" t="s">
        <v>1804</v>
      </c>
      <c r="AQ80" s="66" t="s">
        <v>1739</v>
      </c>
    </row>
    <row r="81" spans="1:43" ht="13.5" customHeight="1">
      <c r="A81" s="1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N81" s="16"/>
      <c r="AO81" s="201" t="str">
        <f>'ORDEN DE CUARENTENA'!AO81</f>
        <v>Biotodoma</v>
      </c>
      <c r="AP81" s="65" t="s">
        <v>1805</v>
      </c>
      <c r="AQ81" s="66" t="s">
        <v>1739</v>
      </c>
    </row>
    <row r="82" spans="1:43" ht="13.5" customHeight="1">
      <c r="A82" s="1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N82" s="16"/>
      <c r="AO82" s="201" t="str">
        <f>'ORDEN DE CUARENTENA'!AO82</f>
        <v>Bodianus</v>
      </c>
      <c r="AP82" s="65" t="s">
        <v>1806</v>
      </c>
      <c r="AQ82" s="66" t="s">
        <v>1739</v>
      </c>
    </row>
    <row r="83" spans="1:43" ht="13.5" customHeight="1">
      <c r="A83" s="1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N83" s="16"/>
      <c r="AO83" s="201" t="str">
        <f>'ORDEN DE CUARENTENA'!AO83</f>
        <v>Boehlkea</v>
      </c>
      <c r="AP83" s="65" t="s">
        <v>1807</v>
      </c>
      <c r="AQ83" s="66" t="s">
        <v>1739</v>
      </c>
    </row>
    <row r="84" spans="1:43" ht="13.5" customHeight="1">
      <c r="A84" s="24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14"/>
      <c r="V84" s="14"/>
      <c r="W84" s="9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N84" s="16"/>
      <c r="AO84" s="201" t="str">
        <f>'ORDEN DE CUARENTENA'!AO84</f>
        <v>Boraras</v>
      </c>
      <c r="AP84" s="65" t="s">
        <v>1808</v>
      </c>
      <c r="AQ84" s="66" t="s">
        <v>1739</v>
      </c>
    </row>
    <row r="85" spans="1:43" ht="13.5" customHeight="1">
      <c r="A85" s="24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N85" s="16"/>
      <c r="AO85" s="201" t="str">
        <f>'ORDEN DE CUARENTENA'!AO85</f>
        <v>Botia</v>
      </c>
      <c r="AP85" s="65" t="s">
        <v>1809</v>
      </c>
      <c r="AQ85" s="66" t="s">
        <v>1739</v>
      </c>
    </row>
    <row r="86" spans="1:43" ht="13.5" customHeight="1">
      <c r="A86" s="25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N86" s="16"/>
      <c r="AO86" s="201" t="str">
        <f>'ORDEN DE CUARENTENA'!AO86</f>
        <v>Boulengerella</v>
      </c>
      <c r="AP86" s="65" t="s">
        <v>1810</v>
      </c>
      <c r="AQ86" s="66" t="s">
        <v>1739</v>
      </c>
    </row>
    <row r="87" spans="1:43" ht="13.5" customHeight="1">
      <c r="A87" s="17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N87" s="16"/>
      <c r="AO87" s="201" t="str">
        <f>'ORDEN DE CUARENTENA'!AO87</f>
        <v>Boulengerochromis</v>
      </c>
      <c r="AP87" s="65" t="s">
        <v>1811</v>
      </c>
      <c r="AQ87" s="66" t="s">
        <v>1739</v>
      </c>
    </row>
    <row r="88" spans="1:43" ht="13.5" customHeight="1">
      <c r="A88" s="17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N88" s="16"/>
      <c r="AO88" s="201" t="str">
        <f>'ORDEN DE CUARENTENA'!AO88</f>
        <v>Brachychalcinus</v>
      </c>
      <c r="AP88" s="65" t="s">
        <v>1812</v>
      </c>
      <c r="AQ88" s="66" t="s">
        <v>1739</v>
      </c>
    </row>
    <row r="89" spans="1:43" ht="13.5" customHeight="1">
      <c r="A89" s="31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N89" s="16"/>
      <c r="AO89" s="201" t="str">
        <f>'ORDEN DE CUARENTENA'!AO89</f>
        <v>Brachygobius</v>
      </c>
      <c r="AP89" s="65" t="s">
        <v>1813</v>
      </c>
      <c r="AQ89" s="66" t="s">
        <v>1739</v>
      </c>
    </row>
    <row r="90" spans="1:43" ht="13.5" customHeight="1">
      <c r="A90" s="25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N90" s="16"/>
      <c r="AO90" s="201" t="str">
        <f>'ORDEN DE CUARENTENA'!AO90</f>
        <v>Brachyhypopomus</v>
      </c>
      <c r="AP90" s="65" t="s">
        <v>1814</v>
      </c>
      <c r="AQ90" s="66" t="s">
        <v>1739</v>
      </c>
    </row>
    <row r="91" spans="1:43" ht="13.5" customHeight="1">
      <c r="A91" s="25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9"/>
      <c r="V91" s="9"/>
      <c r="W91" s="10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N91" s="16"/>
      <c r="AO91" s="201" t="str">
        <f>'ORDEN DE CUARENTENA'!AO91</f>
        <v>Brachyplatystoma</v>
      </c>
      <c r="AP91" s="65" t="s">
        <v>1815</v>
      </c>
      <c r="AQ91" s="66" t="s">
        <v>1733</v>
      </c>
    </row>
    <row r="92" spans="1:43" ht="13.5" customHeight="1">
      <c r="A92" s="25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N92" s="16"/>
      <c r="AO92" s="201" t="str">
        <f>'ORDEN DE CUARENTENA'!AO92</f>
        <v>Brochis</v>
      </c>
      <c r="AP92" s="65" t="s">
        <v>1816</v>
      </c>
      <c r="AQ92" s="66" t="s">
        <v>1733</v>
      </c>
    </row>
    <row r="93" spans="1:43" ht="13.5" customHeight="1">
      <c r="A93" s="25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0"/>
      <c r="V93" s="10"/>
      <c r="W93" s="11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N93" s="16"/>
      <c r="AO93" s="201" t="str">
        <f>'ORDEN DE CUARENTENA'!AO93</f>
        <v>Brycinus</v>
      </c>
      <c r="AP93" s="65" t="s">
        <v>1817</v>
      </c>
      <c r="AQ93" s="66" t="s">
        <v>1733</v>
      </c>
    </row>
    <row r="94" spans="1:43" ht="13.5" customHeight="1">
      <c r="A94" s="25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N94" s="16"/>
      <c r="AO94" s="201" t="str">
        <f>'ORDEN DE CUARENTENA'!AO94</f>
        <v>Brycon</v>
      </c>
      <c r="AP94" s="65" t="s">
        <v>1818</v>
      </c>
      <c r="AQ94" s="66" t="s">
        <v>1733</v>
      </c>
    </row>
    <row r="95" spans="1:43" ht="13.5" customHeight="1">
      <c r="A95" s="2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N95" s="16"/>
      <c r="AO95" s="201" t="str">
        <f>'ORDEN DE CUARENTENA'!AO95</f>
        <v>Buccochromis</v>
      </c>
      <c r="AP95" s="65" t="s">
        <v>1819</v>
      </c>
      <c r="AQ95" s="66" t="s">
        <v>1733</v>
      </c>
    </row>
    <row r="96" spans="1:43" ht="13.5" customHeight="1">
      <c r="A96" s="25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11"/>
      <c r="V96" s="11"/>
      <c r="W96" s="9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N96" s="16"/>
      <c r="AO96" s="201" t="str">
        <f>'ORDEN DE CUARENTENA'!AO96</f>
        <v>Bunocephalichthys</v>
      </c>
      <c r="AP96" s="65" t="s">
        <v>926</v>
      </c>
      <c r="AQ96" s="66" t="s">
        <v>1820</v>
      </c>
    </row>
    <row r="97" spans="1:43" ht="13.5" customHeight="1">
      <c r="A97" s="25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9"/>
      <c r="V97" s="9"/>
      <c r="W97" s="12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N97" s="16"/>
      <c r="AO97" s="201" t="str">
        <f>'ORDEN DE CUARENTENA'!AO97</f>
        <v>Bunocephalus</v>
      </c>
      <c r="AP97" s="65" t="s">
        <v>1821</v>
      </c>
      <c r="AQ97" s="66" t="s">
        <v>1733</v>
      </c>
    </row>
    <row r="98" spans="1:43" ht="13.5" customHeight="1">
      <c r="A98" s="25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2"/>
      <c r="V98" s="12"/>
      <c r="W98" s="13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N98" s="16"/>
      <c r="AO98" s="201" t="str">
        <f>'ORDEN DE CUARENTENA'!AO98</f>
        <v>Butis</v>
      </c>
      <c r="AP98" s="65" t="s">
        <v>1822</v>
      </c>
      <c r="AQ98" s="66" t="s">
        <v>1739</v>
      </c>
    </row>
    <row r="99" spans="1:43" ht="13.5" customHeight="1">
      <c r="A99" s="2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3"/>
      <c r="V99" s="13"/>
      <c r="W99" s="1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N99" s="16"/>
      <c r="AO99" s="201" t="str">
        <f>'ORDEN DE CUARENTENA'!AO99</f>
        <v>Caecomastacembelus</v>
      </c>
      <c r="AP99" s="65" t="s">
        <v>1823</v>
      </c>
      <c r="AQ99" s="66" t="s">
        <v>1739</v>
      </c>
    </row>
    <row r="100" spans="1:43" ht="13.5" customHeight="1">
      <c r="A100" s="25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2"/>
      <c r="V100" s="12"/>
      <c r="W100" s="14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N100" s="16"/>
      <c r="AO100" s="201" t="str">
        <f>'ORDEN DE CUARENTENA'!AO100</f>
        <v>Caenotropus</v>
      </c>
      <c r="AP100" s="65" t="s">
        <v>1824</v>
      </c>
      <c r="AQ100" s="66" t="s">
        <v>1739</v>
      </c>
    </row>
    <row r="101" spans="1:43" ht="13.5" customHeight="1">
      <c r="A101" s="59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N101" s="16"/>
      <c r="AO101" s="201" t="str">
        <f>'ORDEN DE CUARENTENA'!AO101</f>
        <v>Callichthys</v>
      </c>
      <c r="AP101" s="65" t="s">
        <v>1825</v>
      </c>
      <c r="AQ101" s="66" t="s">
        <v>1733</v>
      </c>
    </row>
    <row r="102" spans="1:43" ht="13.5" customHeight="1">
      <c r="A102" s="59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N102" s="16"/>
      <c r="AO102" s="201" t="str">
        <f>'ORDEN DE CUARENTENA'!AO102</f>
        <v>Callochromis</v>
      </c>
      <c r="AP102" s="65" t="s">
        <v>1826</v>
      </c>
      <c r="AQ102" s="66" t="s">
        <v>1733</v>
      </c>
    </row>
    <row r="103" spans="1:43" ht="13.5" customHeight="1">
      <c r="A103" s="40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N103" s="16"/>
      <c r="AO103" s="201" t="str">
        <f>'ORDEN DE CUARENTENA'!AO103</f>
        <v>Calloplesiops</v>
      </c>
      <c r="AP103" s="65" t="s">
        <v>927</v>
      </c>
      <c r="AQ103" s="66" t="s">
        <v>1827</v>
      </c>
    </row>
    <row r="104" spans="1:43" ht="13.5" customHeight="1">
      <c r="A104" s="16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N104" s="16"/>
      <c r="AO104" s="201" t="str">
        <f>'ORDEN DE CUARENTENA'!AO104</f>
        <v>Calophysus</v>
      </c>
      <c r="AP104" s="65" t="s">
        <v>1828</v>
      </c>
      <c r="AQ104" s="66" t="s">
        <v>1733</v>
      </c>
    </row>
    <row r="105" spans="1:43" ht="13.5" customHeight="1">
      <c r="A105" s="42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N105" s="16"/>
      <c r="AO105" s="201" t="str">
        <f>'ORDEN DE CUARENTENA'!AO105</f>
        <v>Campylomormyrus</v>
      </c>
      <c r="AP105" s="65" t="s">
        <v>1829</v>
      </c>
      <c r="AQ105" s="66" t="s">
        <v>1733</v>
      </c>
    </row>
    <row r="106" spans="1:43" ht="13.5" customHeight="1">
      <c r="A106" s="43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N106" s="16"/>
      <c r="AO106" s="201" t="str">
        <f>'ORDEN DE CUARENTENA'!AO106</f>
        <v>Canthigaster</v>
      </c>
      <c r="AP106" s="65" t="s">
        <v>1830</v>
      </c>
      <c r="AQ106" s="66" t="s">
        <v>1739</v>
      </c>
    </row>
    <row r="107" spans="1:43" ht="13.5" customHeight="1">
      <c r="A107" s="42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N107" s="16"/>
      <c r="AO107" s="201" t="str">
        <f>'ORDEN DE CUARENTENA'!AO107</f>
        <v>Capoeta</v>
      </c>
      <c r="AP107" s="65" t="s">
        <v>1831</v>
      </c>
      <c r="AQ107" s="66" t="s">
        <v>1739</v>
      </c>
    </row>
    <row r="108" spans="1:43" ht="13.5" customHeight="1">
      <c r="A108" s="17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N108" s="16"/>
      <c r="AO108" s="201" t="str">
        <f>'ORDEN DE CUARENTENA'!AO108</f>
        <v>Caquetaia</v>
      </c>
      <c r="AP108" s="65" t="s">
        <v>1832</v>
      </c>
      <c r="AQ108" s="66" t="s">
        <v>1739</v>
      </c>
    </row>
    <row r="109" spans="1:43" ht="15" customHeight="1">
      <c r="A109" s="17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N109" s="16"/>
      <c r="AO109" s="201" t="str">
        <f>'ORDEN DE CUARENTENA'!AO109</f>
        <v>Carassius</v>
      </c>
      <c r="AP109" s="65" t="s">
        <v>1833</v>
      </c>
      <c r="AQ109" s="66" t="s">
        <v>1739</v>
      </c>
    </row>
    <row r="110" spans="1:43" ht="15" customHeight="1">
      <c r="A110" s="17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N110" s="16"/>
      <c r="AO110" s="201" t="str">
        <f>'ORDEN DE CUARENTENA'!AO110</f>
        <v>Carcharhinus</v>
      </c>
      <c r="AP110" s="65" t="s">
        <v>1834</v>
      </c>
      <c r="AQ110" s="66" t="s">
        <v>1733</v>
      </c>
    </row>
    <row r="111" spans="1:43" ht="15" customHeight="1">
      <c r="A111" s="17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N111" s="16"/>
      <c r="AO111" s="201" t="str">
        <f>'ORDEN DE CUARENTENA'!AO111</f>
        <v>Carnegiella</v>
      </c>
      <c r="AP111" s="65" t="s">
        <v>1835</v>
      </c>
      <c r="AQ111" s="66" t="s">
        <v>1733</v>
      </c>
    </row>
    <row r="112" spans="1:43" ht="15" customHeight="1">
      <c r="A112" s="17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N112" s="16"/>
      <c r="AO112" s="201" t="str">
        <f>'ORDEN DE CUARENTENA'!AO112</f>
        <v>Centropyge</v>
      </c>
      <c r="AP112" s="65" t="s">
        <v>1836</v>
      </c>
      <c r="AQ112" s="66" t="s">
        <v>1733</v>
      </c>
    </row>
    <row r="113" spans="1:43" ht="15" customHeight="1">
      <c r="A113" s="17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N113" s="16"/>
      <c r="AO113" s="201" t="str">
        <f>'ORDEN DE CUARENTENA'!AO113</f>
        <v>Cephalopholis</v>
      </c>
      <c r="AP113" s="65" t="s">
        <v>1837</v>
      </c>
      <c r="AQ113" s="66" t="s">
        <v>1733</v>
      </c>
    </row>
    <row r="114" spans="1:43" ht="15" customHeight="1">
      <c r="A114" s="17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N114" s="16"/>
      <c r="AO114" s="201" t="str">
        <f>'ORDEN DE CUARENTENA'!AO114</f>
        <v>Cetopsis</v>
      </c>
      <c r="AP114" s="65" t="s">
        <v>1838</v>
      </c>
      <c r="AQ114" s="66" t="s">
        <v>1733</v>
      </c>
    </row>
    <row r="115" spans="1:43" ht="15" customHeight="1">
      <c r="A115" s="17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N115" s="16"/>
      <c r="AO115" s="201" t="str">
        <f>'ORDEN DE CUARENTENA'!AO115</f>
        <v>Chaca</v>
      </c>
      <c r="AP115" s="65" t="s">
        <v>1839</v>
      </c>
      <c r="AQ115" s="66" t="s">
        <v>1733</v>
      </c>
    </row>
    <row r="116" spans="1:43" ht="15" customHeight="1">
      <c r="A116" s="17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N116" s="16"/>
      <c r="AO116" s="201" t="str">
        <f>'ORDEN DE CUARENTENA'!AO116</f>
        <v>Chaetodermis</v>
      </c>
      <c r="AP116" s="65" t="s">
        <v>1840</v>
      </c>
      <c r="AQ116" s="66" t="s">
        <v>1733</v>
      </c>
    </row>
    <row r="117" spans="1:43" ht="15" customHeight="1">
      <c r="A117" s="17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N117" s="16"/>
      <c r="AO117" s="201" t="str">
        <f>'ORDEN DE CUARENTENA'!AO117</f>
        <v>Chaetodipterus</v>
      </c>
      <c r="AP117" s="65" t="s">
        <v>1841</v>
      </c>
      <c r="AQ117" s="66" t="s">
        <v>1733</v>
      </c>
    </row>
    <row r="118" spans="1:43" ht="15" customHeight="1">
      <c r="A118" s="17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N118" s="20"/>
      <c r="AO118" s="201" t="str">
        <f>'ORDEN DE CUARENTENA'!AO118</f>
        <v>Chaetodon</v>
      </c>
      <c r="AP118" s="65" t="s">
        <v>1842</v>
      </c>
      <c r="AQ118" s="66" t="s">
        <v>1733</v>
      </c>
    </row>
    <row r="119" spans="1:43" ht="15" customHeight="1">
      <c r="A119" s="17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N119" s="20"/>
      <c r="AO119" s="201" t="str">
        <f>'ORDEN DE CUARENTENA'!AO119</f>
        <v>Chaetodonplus</v>
      </c>
      <c r="AP119" s="65" t="s">
        <v>1843</v>
      </c>
      <c r="AQ119" s="66" t="s">
        <v>1733</v>
      </c>
    </row>
    <row r="120" spans="1:43" ht="1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O120" s="201" t="str">
        <f>'ORDEN DE CUARENTENA'!AO120</f>
        <v>Chaetodontoplus</v>
      </c>
      <c r="AP120" s="65" t="s">
        <v>1844</v>
      </c>
      <c r="AQ120" s="66" t="s">
        <v>1733</v>
      </c>
    </row>
    <row r="121" spans="1:43" ht="1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O121" s="201" t="str">
        <f>'ORDEN DE CUARENTENA'!AO121</f>
        <v>Chaetostoma</v>
      </c>
      <c r="AP121" s="65" t="s">
        <v>1845</v>
      </c>
      <c r="AQ121" s="66" t="s">
        <v>1733</v>
      </c>
    </row>
    <row r="122" spans="1:43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O122" s="201" t="str">
        <f>'ORDEN DE CUARENTENA'!AO122</f>
        <v>Chalceus</v>
      </c>
      <c r="AP122" s="65" t="s">
        <v>1846</v>
      </c>
      <c r="AQ122" s="66" t="s">
        <v>1733</v>
      </c>
    </row>
    <row r="123" spans="1:43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O123" s="201" t="str">
        <f>'ORDEN DE CUARENTENA'!AO123</f>
        <v>Chalinochromis</v>
      </c>
      <c r="AP123" s="65" t="s">
        <v>1847</v>
      </c>
      <c r="AQ123" s="66" t="s">
        <v>1733</v>
      </c>
    </row>
    <row r="124" spans="1:43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O124" s="201" t="str">
        <f>'ORDEN DE CUARENTENA'!AO124</f>
        <v>Champsochromis</v>
      </c>
      <c r="AP124" s="65" t="s">
        <v>1848</v>
      </c>
      <c r="AQ124" s="66" t="s">
        <v>1733</v>
      </c>
    </row>
    <row r="125" spans="1:43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O125" s="201" t="str">
        <f>'ORDEN DE CUARENTENA'!AO125</f>
        <v>Chanda</v>
      </c>
      <c r="AP125" s="65" t="s">
        <v>1849</v>
      </c>
      <c r="AQ125" s="66" t="s">
        <v>1733</v>
      </c>
    </row>
    <row r="126" spans="1:43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O126" s="201" t="str">
        <f>'ORDEN DE CUARENTENA'!AO126</f>
        <v>Channa</v>
      </c>
      <c r="AP126" s="65" t="s">
        <v>1850</v>
      </c>
      <c r="AQ126" s="66" t="s">
        <v>1733</v>
      </c>
    </row>
    <row r="127" spans="1:43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201" t="str">
        <f>'ORDEN DE CUARENTENA'!AO127</f>
        <v>Characidium</v>
      </c>
      <c r="AP127" s="65" t="s">
        <v>1851</v>
      </c>
      <c r="AQ127" s="66" t="s">
        <v>1733</v>
      </c>
    </row>
    <row r="128" spans="1:43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201" t="str">
        <f>'ORDEN DE CUARENTENA'!AO128</f>
        <v>Charax</v>
      </c>
      <c r="AP128" s="65" t="s">
        <v>1852</v>
      </c>
      <c r="AQ128" s="66" t="s">
        <v>1733</v>
      </c>
    </row>
    <row r="129" spans="1:43" ht="1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201" t="str">
        <f>'ORDEN DE CUARENTENA'!AO129</f>
        <v>Cheilochromis</v>
      </c>
      <c r="AP129" s="65" t="s">
        <v>1853</v>
      </c>
      <c r="AQ129" s="66" t="s">
        <v>1733</v>
      </c>
    </row>
    <row r="130" spans="1:43" ht="1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201" t="str">
        <f>'ORDEN DE CUARENTENA'!AO130</f>
        <v>Chela</v>
      </c>
      <c r="AP130" s="65" t="s">
        <v>1854</v>
      </c>
      <c r="AQ130" s="66" t="s">
        <v>1733</v>
      </c>
    </row>
    <row r="131" spans="1:43" ht="1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201" t="str">
        <f>'ORDEN DE CUARENTENA'!AO131</f>
        <v>Chelmon</v>
      </c>
      <c r="AP131" s="65" t="s">
        <v>1855</v>
      </c>
      <c r="AQ131" s="66" t="s">
        <v>1733</v>
      </c>
    </row>
    <row r="132" spans="1:43" ht="1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201" t="str">
        <f>'ORDEN DE CUARENTENA'!AO132</f>
        <v>Chelmonops</v>
      </c>
      <c r="AP132" s="65" t="s">
        <v>1856</v>
      </c>
      <c r="AQ132" s="66" t="s">
        <v>1733</v>
      </c>
    </row>
    <row r="133" spans="1:43" ht="1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201" t="str">
        <f>'ORDEN DE CUARENTENA'!AO133</f>
        <v>Chilodus</v>
      </c>
      <c r="AP133" s="65" t="s">
        <v>1857</v>
      </c>
      <c r="AQ133" s="66" t="s">
        <v>1733</v>
      </c>
    </row>
    <row r="134" spans="1:43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201" t="str">
        <f>'ORDEN DE CUARENTENA'!AO134</f>
        <v>Chilomycterus</v>
      </c>
      <c r="AP134" s="65" t="s">
        <v>1028</v>
      </c>
      <c r="AQ134" s="66" t="s">
        <v>1858</v>
      </c>
    </row>
    <row r="135" spans="1:43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201" t="str">
        <f>'ORDEN DE CUARENTENA'!AO135</f>
        <v>Chiloscyllium</v>
      </c>
      <c r="AP135" s="65" t="s">
        <v>1859</v>
      </c>
      <c r="AQ135" s="66" t="s">
        <v>1733</v>
      </c>
    </row>
    <row r="136" spans="1:43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201" t="str">
        <f>'ORDEN DE CUARENTENA'!AO136</f>
        <v>Chilotilapia</v>
      </c>
      <c r="AP136" s="65" t="s">
        <v>1860</v>
      </c>
      <c r="AQ136" s="66" t="s">
        <v>1733</v>
      </c>
    </row>
    <row r="137" spans="1:43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201" t="str">
        <f>'ORDEN DE CUARENTENA'!AO137</f>
        <v>Chitala</v>
      </c>
      <c r="AP137" s="65" t="s">
        <v>1861</v>
      </c>
      <c r="AQ137" s="66" t="s">
        <v>1733</v>
      </c>
    </row>
    <row r="138" spans="1:43" ht="15" customHeight="1">
      <c r="A138" s="14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14"/>
      <c r="V138" s="14"/>
      <c r="W138" s="9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201" t="str">
        <f>'ORDEN DE CUARENTENA'!AO138</f>
        <v>Chromileptes</v>
      </c>
      <c r="AP138" s="65" t="s">
        <v>1862</v>
      </c>
      <c r="AQ138" s="66" t="s">
        <v>1733</v>
      </c>
    </row>
    <row r="139" spans="1:43" ht="15" customHeight="1">
      <c r="A139" s="14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201" t="str">
        <f>'ORDEN DE CUARENTENA'!AO139</f>
        <v>Chromis</v>
      </c>
      <c r="AP139" s="65" t="s">
        <v>1863</v>
      </c>
      <c r="AQ139" s="66" t="s">
        <v>1733</v>
      </c>
    </row>
    <row r="140" spans="1:43" ht="15" customHeight="1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201" t="str">
        <f>'ORDEN DE CUARENTENA'!AO140</f>
        <v>Chrysiptera</v>
      </c>
      <c r="AP140" s="65" t="s">
        <v>1864</v>
      </c>
      <c r="AQ140" s="66" t="s">
        <v>1733</v>
      </c>
    </row>
    <row r="141" spans="1:43" ht="15" customHeight="1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201" t="str">
        <f>'ORDEN DE CUARENTENA'!AO141</f>
        <v>Chylomycterus</v>
      </c>
      <c r="AP141" s="65" t="s">
        <v>1865</v>
      </c>
      <c r="AQ141" s="66" t="s">
        <v>1733</v>
      </c>
    </row>
    <row r="142" spans="1:43" ht="15" customHeight="1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201" t="str">
        <f>'ORDEN DE CUARENTENA'!AO142</f>
        <v>Cichla</v>
      </c>
      <c r="AP142" s="65" t="s">
        <v>1866</v>
      </c>
      <c r="AQ142" s="66" t="s">
        <v>1733</v>
      </c>
    </row>
    <row r="143" spans="1:43" ht="15" customHeight="1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201" t="str">
        <f>'ORDEN DE CUARENTENA'!AO143</f>
        <v>Cichlasoma</v>
      </c>
      <c r="AP143" s="65" t="s">
        <v>1867</v>
      </c>
      <c r="AQ143" s="66" t="s">
        <v>1733</v>
      </c>
    </row>
    <row r="144" spans="1:43" ht="15" customHeight="1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201" t="str">
        <f>'ORDEN DE CUARENTENA'!AO144</f>
        <v>Cirrhilabrus</v>
      </c>
      <c r="AP144" s="65" t="s">
        <v>1868</v>
      </c>
      <c r="AQ144" s="66" t="s">
        <v>1733</v>
      </c>
    </row>
    <row r="145" spans="1:43" ht="15" customHeight="1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O145" s="201" t="str">
        <f>'ORDEN DE CUARENTENA'!AO145</f>
        <v>Cirrhitichthys</v>
      </c>
      <c r="AP145" s="65" t="s">
        <v>1869</v>
      </c>
      <c r="AQ145" s="66" t="s">
        <v>1733</v>
      </c>
    </row>
    <row r="146" spans="1:43" ht="1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O146" s="201" t="str">
        <f>'ORDEN DE CUARENTENA'!AO146</f>
        <v>Cirrhitops</v>
      </c>
      <c r="AP146" s="65" t="s">
        <v>1870</v>
      </c>
      <c r="AQ146" s="66" t="s">
        <v>1733</v>
      </c>
    </row>
    <row r="147" spans="1:43" ht="1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O147" s="201" t="str">
        <f>'ORDEN DE CUARENTENA'!AO147</f>
        <v>Cirrhitus</v>
      </c>
      <c r="AP147" s="65" t="s">
        <v>1871</v>
      </c>
      <c r="AQ147" s="66" t="s">
        <v>1733</v>
      </c>
    </row>
    <row r="148" spans="1:43" ht="1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O148" s="201" t="str">
        <f>'ORDEN DE CUARENTENA'!AO148</f>
        <v>Cleithracara</v>
      </c>
      <c r="AP148" s="65" t="s">
        <v>1872</v>
      </c>
      <c r="AQ148" s="66" t="s">
        <v>1733</v>
      </c>
    </row>
    <row r="149" spans="1:43" ht="1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201" t="str">
        <f>'ORDEN DE CUARENTENA'!AO149</f>
        <v>Cobitis</v>
      </c>
      <c r="AP149" s="65" t="s">
        <v>1873</v>
      </c>
      <c r="AQ149" s="66" t="s">
        <v>1733</v>
      </c>
    </row>
    <row r="150" spans="1:43" ht="1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201" t="str">
        <f>'ORDEN DE CUARENTENA'!AO150</f>
        <v>Colisa</v>
      </c>
      <c r="AP150" s="65" t="s">
        <v>1874</v>
      </c>
      <c r="AQ150" s="66" t="s">
        <v>1733</v>
      </c>
    </row>
    <row r="151" spans="1:43" ht="1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O151" s="201" t="str">
        <f>'ORDEN DE CUARENTENA'!AO151</f>
        <v>Colomesus</v>
      </c>
      <c r="AP151" s="65" t="s">
        <v>1875</v>
      </c>
      <c r="AQ151" s="66" t="s">
        <v>1739</v>
      </c>
    </row>
    <row r="152" spans="1:43" ht="1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O152" s="201" t="str">
        <f>'ORDEN DE CUARENTENA'!AO152</f>
        <v>Colossoma</v>
      </c>
      <c r="AP152" s="65" t="s">
        <v>928</v>
      </c>
      <c r="AQ152" s="66" t="s">
        <v>1876</v>
      </c>
    </row>
    <row r="153" spans="1:43" ht="15" customHeight="1">
      <c r="A153" s="1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O153" s="201" t="str">
        <f>'ORDEN DE CUARENTENA'!AO153</f>
        <v>Copadichromis</v>
      </c>
      <c r="AP153" s="65" t="s">
        <v>1877</v>
      </c>
      <c r="AQ153" s="66" t="s">
        <v>1733</v>
      </c>
    </row>
    <row r="154" spans="1:43" ht="15" customHeight="1">
      <c r="A154" s="1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O154" s="201" t="str">
        <f>'ORDEN DE CUARENTENA'!AO154</f>
        <v>Copeina</v>
      </c>
      <c r="AP154" s="65" t="s">
        <v>1878</v>
      </c>
      <c r="AQ154" s="66" t="s">
        <v>1733</v>
      </c>
    </row>
    <row r="155" spans="1:43" ht="15" customHeight="1">
      <c r="A155" s="11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O155" s="201" t="str">
        <f>'ORDEN DE CUARENTENA'!AO155</f>
        <v>Copella</v>
      </c>
      <c r="AP155" s="65" t="s">
        <v>1879</v>
      </c>
      <c r="AQ155" s="66" t="s">
        <v>1733</v>
      </c>
    </row>
    <row r="156" spans="1:43" ht="15" customHeight="1">
      <c r="A156" s="11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O156" s="201" t="str">
        <f>'ORDEN DE CUARENTENA'!AO156</f>
        <v>Coradion</v>
      </c>
      <c r="AP156" s="65" t="s">
        <v>1880</v>
      </c>
      <c r="AQ156" s="66" t="s">
        <v>1733</v>
      </c>
    </row>
    <row r="157" spans="1:43" ht="15" customHeight="1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O157" s="201" t="str">
        <f>'ORDEN DE CUARENTENA'!AO157</f>
        <v>Coris</v>
      </c>
      <c r="AP157" s="65" t="s">
        <v>1881</v>
      </c>
      <c r="AQ157" s="66" t="s">
        <v>1733</v>
      </c>
    </row>
    <row r="158" spans="1:43" ht="1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O158" s="201" t="str">
        <f>'ORDEN DE CUARENTENA'!AO158</f>
        <v>Corydoras</v>
      </c>
      <c r="AP158" s="65" t="s">
        <v>1882</v>
      </c>
      <c r="AQ158" s="66" t="s">
        <v>1733</v>
      </c>
    </row>
    <row r="159" spans="1:43" ht="15" customHeight="1">
      <c r="A159" s="12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O159" s="201" t="str">
        <f>'ORDEN DE CUARENTENA'!AO159</f>
        <v>Corynopoma</v>
      </c>
      <c r="AP159" s="65" t="s">
        <v>1883</v>
      </c>
      <c r="AQ159" s="66" t="s">
        <v>1733</v>
      </c>
    </row>
    <row r="160" spans="1:43" ht="15" customHeight="1">
      <c r="A160" s="13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O160" s="201" t="str">
        <f>'ORDEN DE CUARENTENA'!AO160</f>
        <v>Coryphopterus</v>
      </c>
      <c r="AP160" s="65" t="s">
        <v>1884</v>
      </c>
      <c r="AQ160" s="66" t="s">
        <v>1733</v>
      </c>
    </row>
    <row r="161" spans="1:43" ht="15" customHeight="1">
      <c r="A161" s="12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201" t="str">
        <f>'ORDEN DE CUARENTENA'!AO161</f>
        <v>Crenicara</v>
      </c>
      <c r="AP161" s="65" t="s">
        <v>1885</v>
      </c>
      <c r="AQ161" s="66" t="s">
        <v>1733</v>
      </c>
    </row>
    <row r="162" spans="1:43" ht="15" customHeight="1">
      <c r="A162" s="14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201" t="str">
        <f>'ORDEN DE CUARENTENA'!AO162</f>
        <v>Crenicichla</v>
      </c>
      <c r="AP162" s="65" t="s">
        <v>1886</v>
      </c>
      <c r="AQ162" s="66" t="s">
        <v>1733</v>
      </c>
    </row>
    <row r="163" spans="1:43" ht="15" customHeight="1">
      <c r="A163" s="14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201" t="str">
        <f>'ORDEN DE CUARENTENA'!AO163</f>
        <v>Crenuchus</v>
      </c>
      <c r="AP163" s="65" t="s">
        <v>1887</v>
      </c>
      <c r="AQ163" s="66" t="s">
        <v>1733</v>
      </c>
    </row>
    <row r="164" spans="1:43" ht="15" customHeight="1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201" t="str">
        <f>'ORDEN DE CUARENTENA'!AO164</f>
        <v>Cromileptes</v>
      </c>
      <c r="AP164" s="65" t="s">
        <v>1888</v>
      </c>
      <c r="AQ164" s="66" t="s">
        <v>1733</v>
      </c>
    </row>
    <row r="165" spans="1:43" ht="15" customHeight="1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201" t="str">
        <f>'ORDEN DE CUARENTENA'!AO165</f>
        <v>Crossocheilus</v>
      </c>
      <c r="AP165" s="65" t="s">
        <v>1889</v>
      </c>
      <c r="AQ165" s="66" t="s">
        <v>1733</v>
      </c>
    </row>
    <row r="166" spans="1:43" ht="15" customHeight="1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201" t="str">
        <f>'ORDEN DE CUARENTENA'!AO166</f>
        <v>Cryptocentrus</v>
      </c>
      <c r="AP166" s="65" t="s">
        <v>1890</v>
      </c>
      <c r="AQ166" s="66" t="s">
        <v>1733</v>
      </c>
    </row>
    <row r="167" spans="1:43" ht="15" customHeight="1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201" t="str">
        <f>'ORDEN DE CUARENTENA'!AO167</f>
        <v>Ctenobrycon</v>
      </c>
      <c r="AP167" s="65" t="s">
        <v>1891</v>
      </c>
      <c r="AQ167" s="66" t="s">
        <v>1733</v>
      </c>
    </row>
    <row r="168" spans="1:43" ht="15" customHeight="1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201" t="str">
        <f>'ORDEN DE CUARENTENA'!AO168</f>
        <v>Ctenochaetus</v>
      </c>
      <c r="AP168" s="65" t="s">
        <v>1892</v>
      </c>
      <c r="AQ168" s="66" t="s">
        <v>1733</v>
      </c>
    </row>
    <row r="169" spans="1:43" ht="15" customHeight="1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201" t="str">
        <f>'ORDEN DE CUARENTENA'!AO169</f>
        <v>Ctenochateus</v>
      </c>
      <c r="AP169" s="65" t="s">
        <v>1893</v>
      </c>
      <c r="AQ169" s="66" t="s">
        <v>1733</v>
      </c>
    </row>
    <row r="170" spans="1:43" ht="15" customHeight="1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201" t="str">
        <f>'ORDEN DE CUARENTENA'!AO170</f>
        <v>Ctenogobiops</v>
      </c>
      <c r="AP170" s="65" t="s">
        <v>1894</v>
      </c>
      <c r="AQ170" s="66" t="s">
        <v>1733</v>
      </c>
    </row>
    <row r="171" spans="1:43" ht="15" customHeight="1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201" t="str">
        <f>'ORDEN DE CUARENTENA'!AO171</f>
        <v>Ctenolucius</v>
      </c>
      <c r="AP171" s="65" t="s">
        <v>1895</v>
      </c>
      <c r="AQ171" s="66" t="s">
        <v>1733</v>
      </c>
    </row>
    <row r="172" spans="1:43" ht="15" customHeight="1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201" t="str">
        <f>'ORDEN DE CUARENTENA'!AO172</f>
        <v>Ctenopharyngodon</v>
      </c>
      <c r="AP172" s="65" t="s">
        <v>1896</v>
      </c>
      <c r="AQ172" s="66" t="s">
        <v>1733</v>
      </c>
    </row>
    <row r="173" spans="1:43" ht="15" customHeight="1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201" t="str">
        <f>'ORDEN DE CUARENTENA'!AO173</f>
        <v>Ctenopis</v>
      </c>
      <c r="AP173" s="65" t="s">
        <v>1897</v>
      </c>
      <c r="AQ173" s="66" t="s">
        <v>1733</v>
      </c>
    </row>
    <row r="174" spans="1:43" ht="15" customHeight="1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201" t="str">
        <f>'ORDEN DE CUARENTENA'!AO174</f>
        <v>Ctenopoma</v>
      </c>
      <c r="AP174" s="65" t="s">
        <v>1898</v>
      </c>
      <c r="AQ174" s="66" t="s">
        <v>1733</v>
      </c>
    </row>
    <row r="175" spans="1:43" ht="15" customHeight="1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201" t="str">
        <f>'ORDEN DE CUARENTENA'!AO175</f>
        <v>Cyathopharynx</v>
      </c>
      <c r="AP175" s="65" t="s">
        <v>1899</v>
      </c>
      <c r="AQ175" s="66" t="s">
        <v>1733</v>
      </c>
    </row>
    <row r="176" spans="1:43" ht="15" customHeight="1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201" t="str">
        <f>'ORDEN DE CUARENTENA'!AO176</f>
        <v>Cynolebias</v>
      </c>
      <c r="AP176" s="65" t="s">
        <v>1900</v>
      </c>
      <c r="AQ176" s="66" t="s">
        <v>1733</v>
      </c>
    </row>
    <row r="177" spans="1:43" ht="15" customHeight="1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201" t="str">
        <f>'ORDEN DE CUARENTENA'!AO177</f>
        <v>Cynotilapia</v>
      </c>
      <c r="AP177" s="65" t="s">
        <v>1901</v>
      </c>
      <c r="AQ177" s="66" t="s">
        <v>1733</v>
      </c>
    </row>
    <row r="178" spans="1:43" ht="15" customHeight="1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201" t="str">
        <f>'ORDEN DE CUARENTENA'!AO178</f>
        <v>Cyphotilapia</v>
      </c>
      <c r="AP178" s="65" t="s">
        <v>1902</v>
      </c>
      <c r="AQ178" s="66" t="s">
        <v>1733</v>
      </c>
    </row>
    <row r="179" spans="1:43" ht="15" customHeight="1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201" t="str">
        <f>'ORDEN DE CUARENTENA'!AO179</f>
        <v>Cyprichromis</v>
      </c>
      <c r="AP179" s="65" t="s">
        <v>1903</v>
      </c>
      <c r="AQ179" s="66" t="s">
        <v>1733</v>
      </c>
    </row>
    <row r="180" spans="1:43" ht="15" customHeight="1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201" t="str">
        <f>'ORDEN DE CUARENTENA'!AO180</f>
        <v>Cyprinocirrhites</v>
      </c>
      <c r="AP180" s="65" t="s">
        <v>1904</v>
      </c>
      <c r="AQ180" s="66" t="s">
        <v>1733</v>
      </c>
    </row>
    <row r="181" spans="1:43" ht="15" customHeight="1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201" t="str">
        <f>'ORDEN DE CUARENTENA'!AO181</f>
        <v>Cyprinus</v>
      </c>
      <c r="AP181" s="65" t="s">
        <v>1905</v>
      </c>
      <c r="AQ181" s="66" t="s">
        <v>1733</v>
      </c>
    </row>
    <row r="182" spans="1:43" ht="15" customHeight="1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201" t="str">
        <f>'ORDEN DE CUARENTENA'!AO182</f>
        <v>Cyrtocara</v>
      </c>
      <c r="AP182" s="65" t="s">
        <v>1906</v>
      </c>
      <c r="AQ182" s="66" t="s">
        <v>1733</v>
      </c>
    </row>
    <row r="183" spans="1:43" ht="15" customHeight="1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201" t="str">
        <f>'ORDEN DE CUARENTENA'!AO183</f>
        <v>Dactyloptena</v>
      </c>
      <c r="AP183" s="65" t="s">
        <v>1907</v>
      </c>
      <c r="AQ183" s="66" t="s">
        <v>1733</v>
      </c>
    </row>
    <row r="184" spans="1:43" ht="15" customHeight="1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201" t="str">
        <f>'ORDEN DE CUARENTENA'!AO184</f>
        <v>Danio</v>
      </c>
      <c r="AP184" s="65" t="s">
        <v>1908</v>
      </c>
      <c r="AQ184" s="66" t="s">
        <v>1733</v>
      </c>
    </row>
    <row r="185" spans="1:43" ht="15" customHeight="1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201" t="str">
        <f>'ORDEN DE CUARENTENA'!AO185</f>
        <v>Dascyllus</v>
      </c>
      <c r="AP185" s="65" t="s">
        <v>1909</v>
      </c>
      <c r="AQ185" s="66" t="s">
        <v>1733</v>
      </c>
    </row>
    <row r="186" spans="1:43" ht="15" customHeight="1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201" t="str">
        <f>'ORDEN DE CUARENTENA'!AO186</f>
        <v>Datnioides</v>
      </c>
      <c r="AP186" s="65" t="s">
        <v>1910</v>
      </c>
      <c r="AQ186" s="66" t="s">
        <v>1733</v>
      </c>
    </row>
    <row r="187" spans="1:43" ht="15" customHeight="1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201" t="str">
        <f>'ORDEN DE CUARENTENA'!AO187</f>
        <v>Dekeyseria</v>
      </c>
      <c r="AP187" s="65" t="s">
        <v>1911</v>
      </c>
      <c r="AQ187" s="66" t="s">
        <v>1733</v>
      </c>
    </row>
    <row r="188" spans="1:43" ht="15" customHeight="1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201" t="str">
        <f>'ORDEN DE CUARENTENA'!AO188</f>
        <v>Dendrochirus</v>
      </c>
      <c r="AP188" s="65" t="s">
        <v>1912</v>
      </c>
      <c r="AQ188" s="66" t="s">
        <v>1733</v>
      </c>
    </row>
    <row r="189" spans="1:43" ht="15" customHeight="1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201" t="str">
        <f>'ORDEN DE CUARENTENA'!AO189</f>
        <v>Dermogenys</v>
      </c>
      <c r="AP189" s="65" t="s">
        <v>1913</v>
      </c>
      <c r="AQ189" s="66" t="s">
        <v>1733</v>
      </c>
    </row>
    <row r="190" spans="1:43" ht="15" customHeight="1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201" t="str">
        <f>'ORDEN DE CUARENTENA'!AO190</f>
        <v>Devario</v>
      </c>
      <c r="AP190" s="65" t="s">
        <v>1914</v>
      </c>
      <c r="AQ190" s="66" t="s">
        <v>1733</v>
      </c>
    </row>
    <row r="191" spans="1:43" ht="15" customHeight="1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201" t="str">
        <f>'ORDEN DE CUARENTENA'!AO191</f>
        <v>Dianema</v>
      </c>
      <c r="AP191" s="65" t="s">
        <v>1915</v>
      </c>
      <c r="AQ191" s="66" t="s">
        <v>1733</v>
      </c>
    </row>
    <row r="192" spans="1:43" ht="15" customHeight="1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201" t="str">
        <f>'ORDEN DE CUARENTENA'!AO192</f>
        <v>Dicrossus</v>
      </c>
      <c r="AP192" s="65" t="s">
        <v>1916</v>
      </c>
      <c r="AQ192" s="66" t="s">
        <v>1733</v>
      </c>
    </row>
    <row r="193" spans="1:43" ht="15" customHeight="1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201" t="str">
        <f>'ORDEN DE CUARENTENA'!AO193</f>
        <v>Dimidiochromis</v>
      </c>
      <c r="AP193" s="65" t="s">
        <v>1917</v>
      </c>
      <c r="AQ193" s="66" t="s">
        <v>1733</v>
      </c>
    </row>
    <row r="194" spans="1:43" ht="15" customHeight="1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201" t="str">
        <f>'ORDEN DE CUARENTENA'!AO194</f>
        <v>Diodon</v>
      </c>
      <c r="AP194" s="65" t="s">
        <v>1918</v>
      </c>
      <c r="AQ194" s="66" t="s">
        <v>1733</v>
      </c>
    </row>
    <row r="195" spans="1:43" ht="15" customHeight="1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201" t="str">
        <f>'ORDEN DE CUARENTENA'!AO195</f>
        <v>Distichodus</v>
      </c>
      <c r="AP195" s="65" t="s">
        <v>929</v>
      </c>
      <c r="AQ195" s="66" t="s">
        <v>1858</v>
      </c>
    </row>
    <row r="196" spans="1:43" ht="15" customHeight="1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201" t="str">
        <f>'ORDEN DE CUARENTENA'!AO196</f>
        <v>Dunkerocampus</v>
      </c>
      <c r="AP196" s="65" t="s">
        <v>1919</v>
      </c>
      <c r="AQ196" s="66" t="s">
        <v>1733</v>
      </c>
    </row>
    <row r="197" spans="1:43" ht="15" customHeight="1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201" t="str">
        <f>'ORDEN DE CUARENTENA'!AO197</f>
        <v>Echeneis</v>
      </c>
      <c r="AP197" s="65" t="s">
        <v>1920</v>
      </c>
      <c r="AQ197" s="66" t="s">
        <v>1733</v>
      </c>
    </row>
    <row r="198" spans="1:43" ht="15" customHeight="1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201" t="str">
        <f>'ORDEN DE CUARENTENA'!AO198</f>
        <v>Echidna</v>
      </c>
      <c r="AP198" s="65" t="s">
        <v>1921</v>
      </c>
      <c r="AQ198" s="66" t="s">
        <v>1733</v>
      </c>
    </row>
    <row r="199" spans="1:43" ht="15" customHeight="1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201" t="str">
        <f>'ORDEN DE CUARENTENA'!AO199</f>
        <v>Ecsenius</v>
      </c>
      <c r="AP199" s="65" t="s">
        <v>930</v>
      </c>
      <c r="AQ199" s="66" t="s">
        <v>1876</v>
      </c>
    </row>
    <row r="200" spans="1:43" ht="1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201" t="str">
        <f>'ORDEN DE CUARENTENA'!AO200</f>
        <v>Eigenmannia</v>
      </c>
      <c r="AP200" s="65" t="s">
        <v>1029</v>
      </c>
      <c r="AQ200" s="66" t="s">
        <v>1876</v>
      </c>
    </row>
    <row r="201" spans="1:43" ht="1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201" t="str">
        <f>'ORDEN DE CUARENTENA'!AO201</f>
        <v>Elacatinus</v>
      </c>
      <c r="AP201" s="65" t="s">
        <v>1030</v>
      </c>
      <c r="AQ201" s="66" t="s">
        <v>1876</v>
      </c>
    </row>
    <row r="202" spans="1:43" ht="1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201" t="str">
        <f>'ORDEN DE CUARENTENA'!AO202</f>
        <v>Electrophorus</v>
      </c>
      <c r="AP202" s="65" t="s">
        <v>1922</v>
      </c>
      <c r="AQ202" s="66" t="s">
        <v>1733</v>
      </c>
    </row>
    <row r="203" spans="1:43" ht="1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201" t="str">
        <f>'ORDEN DE CUARENTENA'!AO203</f>
        <v>Emblemaria</v>
      </c>
      <c r="AP203" s="65" t="s">
        <v>1923</v>
      </c>
      <c r="AQ203" s="66" t="s">
        <v>1733</v>
      </c>
    </row>
    <row r="204" spans="1:43" ht="1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201" t="str">
        <f>'ORDEN DE CUARENTENA'!AO204</f>
        <v>Enchelycore</v>
      </c>
      <c r="AP204" s="65" t="s">
        <v>1924</v>
      </c>
      <c r="AQ204" s="66" t="s">
        <v>1733</v>
      </c>
    </row>
    <row r="205" spans="1:43" ht="1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201" t="str">
        <f>'ORDEN DE CUARENTENA'!AO205</f>
        <v>Enneacampus</v>
      </c>
      <c r="AP205" s="65" t="s">
        <v>1925</v>
      </c>
      <c r="AQ205" s="66" t="s">
        <v>1733</v>
      </c>
    </row>
    <row r="206" spans="1:43" ht="1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201" t="str">
        <f>'ORDEN DE CUARENTENA'!AO206</f>
        <v>Enneacanthus</v>
      </c>
      <c r="AP206" s="65" t="s">
        <v>1926</v>
      </c>
      <c r="AQ206" s="66" t="s">
        <v>1733</v>
      </c>
    </row>
    <row r="207" spans="1:43" ht="1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201" t="str">
        <f>'ORDEN DE CUARENTENA'!AO207</f>
        <v>Epalzeorhynchos</v>
      </c>
      <c r="AP207" s="65" t="s">
        <v>1927</v>
      </c>
      <c r="AQ207" s="66" t="s">
        <v>1733</v>
      </c>
    </row>
    <row r="208" spans="1:43" ht="1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201" t="str">
        <f>'ORDEN DE CUARENTENA'!AO208</f>
        <v>Epibulus</v>
      </c>
      <c r="AP208" s="65" t="s">
        <v>1928</v>
      </c>
      <c r="AQ208" s="66" t="s">
        <v>1733</v>
      </c>
    </row>
    <row r="209" spans="1:43" ht="1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201" t="str">
        <f>'ORDEN DE CUARENTENA'!AO209</f>
        <v>Epinephelus</v>
      </c>
      <c r="AP209" s="65" t="s">
        <v>1929</v>
      </c>
      <c r="AQ209" s="66" t="s">
        <v>1733</v>
      </c>
    </row>
    <row r="210" spans="1:43" ht="1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201" t="str">
        <f>'ORDEN DE CUARENTENA'!AO210</f>
        <v>Epiplatys</v>
      </c>
      <c r="AP210" s="65" t="s">
        <v>1930</v>
      </c>
      <c r="AQ210" s="66" t="s">
        <v>1733</v>
      </c>
    </row>
    <row r="211" spans="1:43" ht="1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201" t="str">
        <f>'ORDEN DE CUARENTENA'!AO211</f>
        <v>Equetus</v>
      </c>
      <c r="AP211" s="65" t="s">
        <v>1931</v>
      </c>
      <c r="AQ211" s="66" t="s">
        <v>1733</v>
      </c>
    </row>
    <row r="212" spans="1:43" ht="1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201" t="str">
        <f>'ORDEN DE CUARENTENA'!AO212</f>
        <v>Eremophilus</v>
      </c>
      <c r="AP212" s="65" t="s">
        <v>1932</v>
      </c>
      <c r="AQ212" s="66" t="s">
        <v>1733</v>
      </c>
    </row>
    <row r="213" spans="1:43" ht="1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201" t="str">
        <f>'ORDEN DE CUARENTENA'!AO213</f>
        <v>Eretmodus</v>
      </c>
      <c r="AP213" s="65" t="s">
        <v>1933</v>
      </c>
      <c r="AQ213" s="66" t="s">
        <v>1733</v>
      </c>
    </row>
    <row r="214" spans="1:43" ht="1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201" t="str">
        <f>'ORDEN DE CUARENTENA'!AO214</f>
        <v>Erpetoichthys</v>
      </c>
      <c r="AP214" s="65" t="s">
        <v>1934</v>
      </c>
      <c r="AQ214" s="66" t="s">
        <v>1733</v>
      </c>
    </row>
    <row r="215" spans="1:43" ht="1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201" t="str">
        <f>'ORDEN DE CUARENTENA'!AO215</f>
        <v>Etroplus</v>
      </c>
      <c r="AP215" s="65" t="s">
        <v>1935</v>
      </c>
      <c r="AQ215" s="66" t="s">
        <v>1733</v>
      </c>
    </row>
    <row r="216" spans="1:43" ht="1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201" t="str">
        <f>'ORDEN DE CUARENTENA'!AO216</f>
        <v>Eurypegasus</v>
      </c>
      <c r="AP216" s="65" t="s">
        <v>931</v>
      </c>
      <c r="AQ216" s="66" t="s">
        <v>1827</v>
      </c>
    </row>
    <row r="217" spans="1:43" ht="1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201" t="str">
        <f>'ORDEN DE CUARENTENA'!AO217</f>
        <v>Exallias</v>
      </c>
      <c r="AP217" s="65" t="s">
        <v>1936</v>
      </c>
      <c r="AQ217" s="66" t="s">
        <v>1733</v>
      </c>
    </row>
    <row r="218" spans="1:43" ht="1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201" t="str">
        <f>'ORDEN DE CUARENTENA'!AO218</f>
        <v>Exodon</v>
      </c>
      <c r="AP218" s="65" t="s">
        <v>1937</v>
      </c>
      <c r="AQ218" s="66" t="s">
        <v>1733</v>
      </c>
    </row>
    <row r="219" spans="1:43" ht="1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201" t="str">
        <f>'ORDEN DE CUARENTENA'!AO219</f>
        <v>Farlowella</v>
      </c>
      <c r="AP219" s="65" t="s">
        <v>1938</v>
      </c>
      <c r="AQ219" s="66" t="s">
        <v>1733</v>
      </c>
    </row>
    <row r="220" spans="1:43" ht="1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201" t="str">
        <f>'ORDEN DE CUARENTENA'!AO220</f>
        <v>Forcipiger</v>
      </c>
      <c r="AP220" s="65" t="s">
        <v>1939</v>
      </c>
      <c r="AQ220" s="66" t="s">
        <v>1733</v>
      </c>
    </row>
    <row r="221" spans="1:43" ht="1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201" t="str">
        <f>'ORDEN DE CUARENTENA'!AO221</f>
        <v>Fossorochromis</v>
      </c>
      <c r="AP221" s="65" t="s">
        <v>1940</v>
      </c>
      <c r="AQ221" s="66" t="s">
        <v>1733</v>
      </c>
    </row>
    <row r="222" spans="1:43" ht="1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201" t="str">
        <f>'ORDEN DE CUARENTENA'!AO222</f>
        <v>Fundulopanchax</v>
      </c>
      <c r="AP222" s="65" t="s">
        <v>932</v>
      </c>
      <c r="AQ222" s="66" t="s">
        <v>1858</v>
      </c>
    </row>
    <row r="223" spans="1:43" ht="1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201" t="str">
        <f>'ORDEN DE CUARENTENA'!AO223</f>
        <v>Garra</v>
      </c>
      <c r="AP223" s="65" t="s">
        <v>1941</v>
      </c>
      <c r="AQ223" s="66" t="s">
        <v>1733</v>
      </c>
    </row>
    <row r="224" spans="1:43" ht="1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201" t="str">
        <f>'ORDEN DE CUARENTENA'!AO224</f>
        <v>Gasteropelecus</v>
      </c>
      <c r="AP224" s="65" t="s">
        <v>1942</v>
      </c>
      <c r="AQ224" s="66" t="s">
        <v>1733</v>
      </c>
    </row>
    <row r="225" spans="1:43" ht="1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201" t="str">
        <f>'ORDEN DE CUARENTENA'!AO225</f>
        <v>Gasterosteus</v>
      </c>
      <c r="AP225" s="65" t="s">
        <v>1943</v>
      </c>
      <c r="AQ225" s="66" t="s">
        <v>1733</v>
      </c>
    </row>
    <row r="226" spans="1:43" ht="1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201" t="str">
        <f>'ORDEN DE CUARENTENA'!AO226</f>
        <v>Geophagus</v>
      </c>
      <c r="AP226" s="65" t="s">
        <v>1944</v>
      </c>
      <c r="AQ226" s="66" t="s">
        <v>1733</v>
      </c>
    </row>
    <row r="227" spans="1:43" ht="1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201" t="str">
        <f>'ORDEN DE CUARENTENA'!AO227</f>
        <v>Gephyrocharax</v>
      </c>
      <c r="AP227" s="65" t="s">
        <v>1945</v>
      </c>
      <c r="AQ227" s="66" t="s">
        <v>1733</v>
      </c>
    </row>
    <row r="228" spans="1:43" ht="1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201" t="str">
        <f>'ORDEN DE CUARENTENA'!AO228</f>
        <v>Ginglymostoma</v>
      </c>
      <c r="AP228" s="65" t="s">
        <v>1946</v>
      </c>
      <c r="AQ228" s="66" t="s">
        <v>1733</v>
      </c>
    </row>
    <row r="229" spans="1:43" ht="1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201" t="str">
        <f>'ORDEN DE CUARENTENA'!AO229</f>
        <v>Glossolepis</v>
      </c>
      <c r="AP229" s="65" t="s">
        <v>1947</v>
      </c>
      <c r="AQ229" s="66" t="s">
        <v>1733</v>
      </c>
    </row>
    <row r="230" spans="1:43" ht="1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201" t="str">
        <f>'ORDEN DE CUARENTENA'!AO230</f>
        <v>Glyptoperichthys</v>
      </c>
      <c r="AP230" s="65" t="s">
        <v>933</v>
      </c>
      <c r="AQ230" s="66" t="s">
        <v>1827</v>
      </c>
    </row>
    <row r="231" spans="1:43" ht="1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201" t="str">
        <f>'ORDEN DE CUARENTENA'!AO231</f>
        <v>Gnathochromis</v>
      </c>
      <c r="AP231" s="65" t="s">
        <v>934</v>
      </c>
      <c r="AQ231" s="66" t="s">
        <v>1827</v>
      </c>
    </row>
    <row r="232" spans="1:43" ht="1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201" t="str">
        <f>'ORDEN DE CUARENTENA'!AO232</f>
        <v>Gnatholebias</v>
      </c>
      <c r="AP232" s="65" t="s">
        <v>935</v>
      </c>
      <c r="AQ232" s="66" t="s">
        <v>1827</v>
      </c>
    </row>
    <row r="233" spans="1:43" ht="1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201" t="str">
        <f>'ORDEN DE CUARENTENA'!AO233</f>
        <v>Gnathonemus</v>
      </c>
      <c r="AP233" s="65" t="s">
        <v>1948</v>
      </c>
      <c r="AQ233" s="66" t="s">
        <v>1733</v>
      </c>
    </row>
    <row r="234" spans="1:43" ht="1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201" t="str">
        <f>'ORDEN DE CUARENTENA'!AO234</f>
        <v>Gobiodes</v>
      </c>
      <c r="AP234" s="65" t="s">
        <v>1949</v>
      </c>
      <c r="AQ234" s="66" t="s">
        <v>1733</v>
      </c>
    </row>
    <row r="235" spans="1:43" ht="1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201" t="str">
        <f>'ORDEN DE CUARENTENA'!AO235</f>
        <v>Gobiodon</v>
      </c>
      <c r="AP235" s="65" t="s">
        <v>1950</v>
      </c>
      <c r="AQ235" s="66" t="s">
        <v>1733</v>
      </c>
    </row>
    <row r="236" spans="1:43" ht="1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201" t="str">
        <f>'ORDEN DE CUARENTENA'!AO236</f>
        <v>Gobiosoma</v>
      </c>
      <c r="AP236" s="65" t="s">
        <v>1951</v>
      </c>
      <c r="AQ236" s="66" t="s">
        <v>1733</v>
      </c>
    </row>
    <row r="237" spans="1:43" ht="1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201" t="str">
        <f>'ORDEN DE CUARENTENA'!AO237</f>
        <v>Gomphosus</v>
      </c>
      <c r="AP237" s="65" t="s">
        <v>1952</v>
      </c>
      <c r="AQ237" s="66" t="s">
        <v>1733</v>
      </c>
    </row>
    <row r="238" spans="1:43" ht="1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201" t="str">
        <f>'ORDEN DE CUARENTENA'!AO238</f>
        <v>Goslinia</v>
      </c>
      <c r="AP238" s="65" t="s">
        <v>1953</v>
      </c>
      <c r="AQ238" s="66" t="s">
        <v>1733</v>
      </c>
    </row>
    <row r="239" spans="1:43" ht="1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201" t="str">
        <f>'ORDEN DE CUARENTENA'!AO239</f>
        <v>Gramma</v>
      </c>
      <c r="AP239" s="65" t="s">
        <v>1954</v>
      </c>
      <c r="AQ239" s="66" t="s">
        <v>1733</v>
      </c>
    </row>
    <row r="240" spans="1:43" ht="1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201" t="str">
        <f>'ORDEN DE CUARENTENA'!AO240</f>
        <v>Grammistes</v>
      </c>
      <c r="AP240" s="65" t="s">
        <v>1955</v>
      </c>
      <c r="AQ240" s="66" t="s">
        <v>1733</v>
      </c>
    </row>
    <row r="241" spans="1:43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201" t="str">
        <f>'ORDEN DE CUARENTENA'!AO241</f>
        <v>Greenwoodochromis</v>
      </c>
      <c r="AP241" s="65" t="s">
        <v>1956</v>
      </c>
      <c r="AQ241" s="66" t="s">
        <v>1733</v>
      </c>
    </row>
    <row r="242" spans="1:43" ht="1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201" t="str">
        <f>'ORDEN DE CUARENTENA'!AO242</f>
        <v>Gymnocorymbus</v>
      </c>
      <c r="AP242" s="65" t="s">
        <v>1957</v>
      </c>
      <c r="AQ242" s="66" t="s">
        <v>1733</v>
      </c>
    </row>
    <row r="243" spans="1:43" ht="1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201" t="str">
        <f>'ORDEN DE CUARENTENA'!AO243</f>
        <v>Gymnogeophagus</v>
      </c>
      <c r="AP243" s="65" t="s">
        <v>1958</v>
      </c>
      <c r="AQ243" s="66" t="s">
        <v>1733</v>
      </c>
    </row>
    <row r="244" spans="1:43" ht="1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201" t="str">
        <f>'ORDEN DE CUARENTENA'!AO244</f>
        <v>Gymnomuraena</v>
      </c>
      <c r="AP244" s="65" t="s">
        <v>1959</v>
      </c>
      <c r="AQ244" s="66" t="s">
        <v>1733</v>
      </c>
    </row>
    <row r="245" spans="1:43" ht="1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201" t="str">
        <f>'ORDEN DE CUARENTENA'!AO245</f>
        <v>Gymnothorax</v>
      </c>
      <c r="AP245" s="65" t="s">
        <v>1960</v>
      </c>
      <c r="AQ245" s="66" t="s">
        <v>1733</v>
      </c>
    </row>
    <row r="246" spans="1:43" ht="1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201" t="str">
        <f>'ORDEN DE CUARENTENA'!AO246</f>
        <v>Gymnotus</v>
      </c>
      <c r="AP246" s="65" t="s">
        <v>1961</v>
      </c>
      <c r="AQ246" s="66" t="s">
        <v>1733</v>
      </c>
    </row>
    <row r="247" spans="1:43" ht="1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201" t="str">
        <f>'ORDEN DE CUARENTENA'!AO247</f>
        <v>Gyrinocheilus</v>
      </c>
      <c r="AP247" s="65" t="s">
        <v>1962</v>
      </c>
      <c r="AQ247" s="66" t="s">
        <v>1733</v>
      </c>
    </row>
    <row r="248" spans="1:43" ht="1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201" t="str">
        <f>'ORDEN DE CUARENTENA'!AO248</f>
        <v>Halichoeres</v>
      </c>
      <c r="AP248" s="65" t="s">
        <v>1963</v>
      </c>
      <c r="AQ248" s="66" t="s">
        <v>1733</v>
      </c>
    </row>
    <row r="249" spans="1:43" ht="1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201" t="str">
        <f>'ORDEN DE CUARENTENA'!AO249</f>
        <v>Hampala</v>
      </c>
      <c r="AP249" s="65" t="s">
        <v>1964</v>
      </c>
      <c r="AQ249" s="66" t="s">
        <v>1733</v>
      </c>
    </row>
    <row r="250" spans="1:43" ht="1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201" t="str">
        <f>'ORDEN DE CUARENTENA'!AO250</f>
        <v>Haplochromis</v>
      </c>
      <c r="AP250" s="65" t="s">
        <v>1965</v>
      </c>
      <c r="AQ250" s="66" t="s">
        <v>1733</v>
      </c>
    </row>
    <row r="251" spans="1:43" ht="1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201" t="str">
        <f>'ORDEN DE CUARENTENA'!AO251</f>
        <v>Hasemania</v>
      </c>
      <c r="AP251" s="65" t="s">
        <v>1966</v>
      </c>
      <c r="AQ251" s="66" t="s">
        <v>1733</v>
      </c>
    </row>
    <row r="252" spans="1:43" ht="1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201" t="str">
        <f>'ORDEN DE CUARENTENA'!AO252</f>
        <v>Helostoma</v>
      </c>
      <c r="AP252" s="65" t="s">
        <v>1967</v>
      </c>
      <c r="AQ252" s="66" t="s">
        <v>1733</v>
      </c>
    </row>
    <row r="253" spans="1:43" ht="1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201" t="str">
        <f>'ORDEN DE CUARENTENA'!AO253</f>
        <v>Hemibagrus</v>
      </c>
      <c r="AP253" s="65" t="s">
        <v>1968</v>
      </c>
      <c r="AQ253" s="66" t="s">
        <v>1733</v>
      </c>
    </row>
    <row r="254" spans="1:43" ht="1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201" t="str">
        <f>'ORDEN DE CUARENTENA'!AO254</f>
        <v>Hemichromis</v>
      </c>
      <c r="AP254" s="65" t="s">
        <v>1969</v>
      </c>
      <c r="AQ254" s="66" t="s">
        <v>1733</v>
      </c>
    </row>
    <row r="255" spans="1:43" ht="1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201" t="str">
        <f>'ORDEN DE CUARENTENA'!AO255</f>
        <v>Hemigrammus</v>
      </c>
      <c r="AP255" s="65" t="s">
        <v>1970</v>
      </c>
      <c r="AQ255" s="66" t="s">
        <v>1733</v>
      </c>
    </row>
    <row r="256" spans="1:43" ht="1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201" t="str">
        <f>'ORDEN DE CUARENTENA'!AO256</f>
        <v>Hemiodontichthys</v>
      </c>
      <c r="AP256" s="65" t="s">
        <v>1971</v>
      </c>
      <c r="AQ256" s="66" t="s">
        <v>1733</v>
      </c>
    </row>
    <row r="257" spans="1:43" ht="1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201" t="str">
        <f>'ORDEN DE CUARENTENA'!AO257</f>
        <v>Hemiodus</v>
      </c>
      <c r="AP257" s="65" t="s">
        <v>1972</v>
      </c>
      <c r="AQ257" s="66" t="s">
        <v>1733</v>
      </c>
    </row>
    <row r="258" spans="1:43" ht="1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201" t="str">
        <f>'ORDEN DE CUARENTENA'!AO258</f>
        <v>Hemisorubim</v>
      </c>
      <c r="AP258" s="65" t="s">
        <v>1973</v>
      </c>
      <c r="AQ258" s="66" t="s">
        <v>1733</v>
      </c>
    </row>
    <row r="259" spans="1:43" ht="1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201" t="str">
        <f>'ORDEN DE CUARENTENA'!AO259</f>
        <v>Hemitaurichthys</v>
      </c>
      <c r="AP259" s="65" t="s">
        <v>1974</v>
      </c>
      <c r="AQ259" s="66" t="s">
        <v>1733</v>
      </c>
    </row>
    <row r="260" spans="1:43" ht="1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201" t="str">
        <f>'ORDEN DE CUARENTENA'!AO260</f>
        <v>Heniochus</v>
      </c>
      <c r="AP260" s="65" t="s">
        <v>1975</v>
      </c>
      <c r="AQ260" s="66" t="s">
        <v>1733</v>
      </c>
    </row>
    <row r="261" spans="1:43" ht="1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201" t="str">
        <f>'ORDEN DE CUARENTENA'!AO261</f>
        <v>Heros</v>
      </c>
      <c r="AP261" s="65" t="s">
        <v>1976</v>
      </c>
      <c r="AQ261" s="66" t="s">
        <v>1733</v>
      </c>
    </row>
    <row r="262" spans="1:43" ht="1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201" t="str">
        <f>'ORDEN DE CUARENTENA'!AO262</f>
        <v>Hexanematichthys</v>
      </c>
      <c r="AP262" s="65" t="s">
        <v>1977</v>
      </c>
      <c r="AQ262" s="66" t="s">
        <v>1733</v>
      </c>
    </row>
    <row r="263" spans="1:43" ht="1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201" t="str">
        <f>'ORDEN DE CUARENTENA'!AO263</f>
        <v>Hippocampus</v>
      </c>
      <c r="AP263" s="65" t="s">
        <v>1978</v>
      </c>
      <c r="AQ263" s="66" t="s">
        <v>1733</v>
      </c>
    </row>
    <row r="264" spans="1:43" ht="1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201" t="str">
        <f>'ORDEN DE CUARENTENA'!AO264</f>
        <v>Histrio</v>
      </c>
      <c r="AP264" s="65" t="s">
        <v>1979</v>
      </c>
      <c r="AQ264" s="66" t="s">
        <v>1733</v>
      </c>
    </row>
    <row r="265" spans="1:43" ht="1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201" t="str">
        <f>'ORDEN DE CUARENTENA'!AO265</f>
        <v>Holacanthus</v>
      </c>
      <c r="AP265" s="65" t="s">
        <v>1980</v>
      </c>
      <c r="AQ265" s="66" t="s">
        <v>1733</v>
      </c>
    </row>
    <row r="266" spans="1:43" ht="1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201" t="str">
        <f>'ORDEN DE CUARENTENA'!AO266</f>
        <v>Homaloptera</v>
      </c>
      <c r="AP266" s="65" t="s">
        <v>936</v>
      </c>
      <c r="AQ266" s="66" t="s">
        <v>1876</v>
      </c>
    </row>
    <row r="267" spans="1:43" ht="1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201" t="str">
        <f>'ORDEN DE CUARENTENA'!AO267</f>
        <v>Hoplosternum</v>
      </c>
      <c r="AP267" s="65" t="s">
        <v>937</v>
      </c>
      <c r="AQ267" s="66" t="s">
        <v>1876</v>
      </c>
    </row>
    <row r="268" spans="1:43" ht="1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201" t="str">
        <f>'ORDEN DE CUARENTENA'!AO268</f>
        <v>Horabagrus</v>
      </c>
      <c r="AP268" s="65" t="s">
        <v>1981</v>
      </c>
      <c r="AQ268" s="66" t="s">
        <v>1739</v>
      </c>
    </row>
    <row r="269" spans="1:43" ht="1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201" t="str">
        <f>'ORDEN DE CUARENTENA'!AO269</f>
        <v>Hydrolycus</v>
      </c>
      <c r="AP269" s="65" t="s">
        <v>1982</v>
      </c>
      <c r="AQ269" s="66" t="s">
        <v>1733</v>
      </c>
    </row>
    <row r="270" spans="1:43" ht="1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201" t="str">
        <f>'ORDEN DE CUARENTENA'!AO270</f>
        <v>Hyphessobrycon</v>
      </c>
      <c r="AP270" s="65" t="s">
        <v>1983</v>
      </c>
      <c r="AQ270" s="66" t="s">
        <v>1733</v>
      </c>
    </row>
    <row r="271" spans="1:43" ht="1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201" t="str">
        <f>'ORDEN DE CUARENTENA'!AO271</f>
        <v>Hypoclinemus</v>
      </c>
      <c r="AP271" s="65" t="s">
        <v>1984</v>
      </c>
      <c r="AQ271" s="66" t="s">
        <v>1733</v>
      </c>
    </row>
    <row r="272" spans="1:43" ht="1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201" t="str">
        <f>'ORDEN DE CUARENTENA'!AO272</f>
        <v>Hypoplectrus</v>
      </c>
      <c r="AP272" s="65" t="s">
        <v>1985</v>
      </c>
      <c r="AQ272" s="66" t="s">
        <v>1733</v>
      </c>
    </row>
    <row r="273" spans="1:43" ht="1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201" t="str">
        <f>'ORDEN DE CUARENTENA'!AO273</f>
        <v>Hypoptopoma</v>
      </c>
      <c r="AP273" s="65" t="s">
        <v>1986</v>
      </c>
      <c r="AQ273" s="66" t="s">
        <v>1733</v>
      </c>
    </row>
    <row r="274" spans="1:43" ht="1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201" t="str">
        <f>'ORDEN DE CUARENTENA'!AO274</f>
        <v>Hypostomus</v>
      </c>
      <c r="AP274" s="65" t="s">
        <v>1987</v>
      </c>
      <c r="AQ274" s="66" t="s">
        <v>1733</v>
      </c>
    </row>
    <row r="275" spans="1:43" ht="1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201" t="str">
        <f>'ORDEN DE CUARENTENA'!AO275</f>
        <v>Hypselecara</v>
      </c>
      <c r="AP275" s="65" t="s">
        <v>1988</v>
      </c>
      <c r="AQ275" s="66" t="s">
        <v>1733</v>
      </c>
    </row>
    <row r="276" spans="1:43" ht="1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201" t="str">
        <f>'ORDEN DE CUARENTENA'!AO276</f>
        <v>Iguanodectes</v>
      </c>
      <c r="AP276" s="65" t="s">
        <v>1989</v>
      </c>
      <c r="AQ276" s="66" t="s">
        <v>1733</v>
      </c>
    </row>
    <row r="277" spans="1:43" ht="1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201" t="str">
        <f>'ORDEN DE CUARENTENA'!AO277</f>
        <v>Indostomus</v>
      </c>
      <c r="AP277" s="65" t="s">
        <v>1990</v>
      </c>
      <c r="AQ277" s="66" t="s">
        <v>1739</v>
      </c>
    </row>
    <row r="278" spans="1:43" ht="1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201" t="str">
        <f>'ORDEN DE CUARENTENA'!AO278</f>
        <v>Inlecupris</v>
      </c>
      <c r="AP278" s="65" t="s">
        <v>1991</v>
      </c>
      <c r="AQ278" s="66" t="s">
        <v>1739</v>
      </c>
    </row>
    <row r="279" spans="1:43" ht="1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201" t="str">
        <f>'ORDEN DE CUARENTENA'!AO279</f>
        <v>Inpaichthys</v>
      </c>
      <c r="AP279" s="65" t="s">
        <v>1992</v>
      </c>
      <c r="AQ279" s="66" t="s">
        <v>1739</v>
      </c>
    </row>
    <row r="280" spans="1:43" ht="1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201" t="str">
        <f>'ORDEN DE CUARENTENA'!AO280</f>
        <v>Iodotropheus</v>
      </c>
      <c r="AP280" s="65" t="s">
        <v>1993</v>
      </c>
      <c r="AQ280" s="66" t="s">
        <v>1733</v>
      </c>
    </row>
    <row r="281" spans="1:43" ht="1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201" t="str">
        <f>'ORDEN DE CUARENTENA'!AO281</f>
        <v>Iriatherina</v>
      </c>
      <c r="AP281" s="65" t="s">
        <v>1994</v>
      </c>
      <c r="AQ281" s="66" t="s">
        <v>1733</v>
      </c>
    </row>
    <row r="282" spans="1:43" ht="1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201" t="str">
        <f>'ORDEN DE CUARENTENA'!AO282</f>
        <v>Istiblennius</v>
      </c>
      <c r="AP282" s="65" t="s">
        <v>1995</v>
      </c>
      <c r="AQ282" s="66" t="s">
        <v>1733</v>
      </c>
    </row>
    <row r="283" spans="1:43" ht="1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201" t="str">
        <f>'ORDEN DE CUARENTENA'!AO283</f>
        <v>Jordanella</v>
      </c>
      <c r="AP283" s="65" t="s">
        <v>1996</v>
      </c>
      <c r="AQ283" s="66" t="s">
        <v>1733</v>
      </c>
    </row>
    <row r="284" spans="1:43" ht="1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201" t="str">
        <f>'ORDEN DE CUARENTENA'!AO284</f>
        <v>Julidochromis</v>
      </c>
      <c r="AP284" s="65" t="s">
        <v>1997</v>
      </c>
      <c r="AQ284" s="66" t="s">
        <v>1733</v>
      </c>
    </row>
    <row r="285" spans="1:43" ht="1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201" t="str">
        <f>'ORDEN DE CUARENTENA'!AO285</f>
        <v>Kryptopterus</v>
      </c>
      <c r="AP285" s="65" t="s">
        <v>1998</v>
      </c>
      <c r="AQ285" s="66" t="s">
        <v>1733</v>
      </c>
    </row>
    <row r="286" spans="1:43" ht="1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201" t="str">
        <f>'ORDEN DE CUARENTENA'!AO286</f>
        <v>Labeo</v>
      </c>
      <c r="AP286" s="65" t="s">
        <v>1999</v>
      </c>
      <c r="AQ286" s="66" t="s">
        <v>1733</v>
      </c>
    </row>
    <row r="287" spans="1:43" ht="1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201" t="str">
        <f>'ORDEN DE CUARENTENA'!AO287</f>
        <v>Labeotropheus</v>
      </c>
      <c r="AP287" s="65" t="s">
        <v>2000</v>
      </c>
      <c r="AQ287" s="66" t="s">
        <v>1733</v>
      </c>
    </row>
    <row r="288" spans="1:43" ht="1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201" t="str">
        <f>'ORDEN DE CUARENTENA'!AO288</f>
        <v>Labidochromis</v>
      </c>
      <c r="AP288" s="65" t="s">
        <v>2001</v>
      </c>
      <c r="AQ288" s="66" t="s">
        <v>1733</v>
      </c>
    </row>
    <row r="289" spans="1:43" ht="1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201" t="str">
        <f>'ORDEN DE CUARENTENA'!AO289</f>
        <v>Labrichthys</v>
      </c>
      <c r="AP289" s="65" t="s">
        <v>2002</v>
      </c>
      <c r="AQ289" s="66" t="s">
        <v>1733</v>
      </c>
    </row>
    <row r="290" spans="1:43" ht="1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201" t="str">
        <f>'ORDEN DE CUARENTENA'!AO290</f>
        <v>Labroides</v>
      </c>
      <c r="AP290" s="65" t="s">
        <v>2003</v>
      </c>
      <c r="AQ290" s="66" t="s">
        <v>1733</v>
      </c>
    </row>
    <row r="291" spans="1:43" ht="1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201" t="str">
        <f>'ORDEN DE CUARENTENA'!AO291</f>
        <v>Lactophrys</v>
      </c>
      <c r="AP291" s="65" t="s">
        <v>2004</v>
      </c>
      <c r="AQ291" s="66" t="s">
        <v>1733</v>
      </c>
    </row>
    <row r="292" spans="1:43" ht="1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201" t="str">
        <f>'ORDEN DE CUARENTENA'!AO292</f>
        <v>Lactoria</v>
      </c>
      <c r="AP292" s="65" t="s">
        <v>938</v>
      </c>
      <c r="AQ292" s="66" t="s">
        <v>1876</v>
      </c>
    </row>
    <row r="293" spans="1:43" ht="1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201" t="str">
        <f>'ORDEN DE CUARENTENA'!AO293</f>
        <v>Laetacara</v>
      </c>
      <c r="AP293" s="65" t="s">
        <v>2005</v>
      </c>
      <c r="AQ293" s="66" t="s">
        <v>1733</v>
      </c>
    </row>
    <row r="294" spans="1:43" ht="1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201" t="str">
        <f>'ORDEN DE CUARENTENA'!AO294</f>
        <v>Lamontichthys</v>
      </c>
      <c r="AP294" s="65" t="s">
        <v>2006</v>
      </c>
      <c r="AQ294" s="66" t="s">
        <v>1733</v>
      </c>
    </row>
    <row r="295" spans="1:43" ht="1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201" t="str">
        <f>'ORDEN DE CUARENTENA'!AO295</f>
        <v>Lamprologus</v>
      </c>
      <c r="AP295" s="65" t="s">
        <v>2007</v>
      </c>
      <c r="AQ295" s="66" t="s">
        <v>1733</v>
      </c>
    </row>
    <row r="296" spans="1:43" ht="1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201" t="str">
        <f>'ORDEN DE CUARENTENA'!AO296</f>
        <v>Leiarius</v>
      </c>
      <c r="AP296" s="65" t="s">
        <v>2008</v>
      </c>
      <c r="AQ296" s="66" t="s">
        <v>1733</v>
      </c>
    </row>
    <row r="297" spans="1:43" ht="1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201" t="str">
        <f>'ORDEN DE CUARENTENA'!AO297</f>
        <v>Lepidiolamprologus</v>
      </c>
      <c r="AP297" s="65" t="s">
        <v>2009</v>
      </c>
      <c r="AQ297" s="66" t="s">
        <v>1733</v>
      </c>
    </row>
    <row r="298" spans="1:43" ht="1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201" t="str">
        <f>'ORDEN DE CUARENTENA'!AO298</f>
        <v>Lepidosiren</v>
      </c>
      <c r="AP298" s="65" t="s">
        <v>2010</v>
      </c>
      <c r="AQ298" s="66" t="s">
        <v>1733</v>
      </c>
    </row>
    <row r="299" spans="1:43" ht="1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201" t="str">
        <f>'ORDEN DE CUARENTENA'!AO299</f>
        <v>Lepisosteus</v>
      </c>
      <c r="AP299" s="65" t="s">
        <v>2011</v>
      </c>
      <c r="AQ299" s="66" t="s">
        <v>1733</v>
      </c>
    </row>
    <row r="300" spans="1:43" ht="1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201" t="str">
        <f>'ORDEN DE CUARENTENA'!AO300</f>
        <v>Lepomis</v>
      </c>
      <c r="AP300" s="65" t="s">
        <v>2012</v>
      </c>
      <c r="AQ300" s="66" t="s">
        <v>1733</v>
      </c>
    </row>
    <row r="301" spans="1:43" ht="1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201" t="str">
        <f>'ORDEN DE CUARENTENA'!AO301</f>
        <v>Leporacanthicus</v>
      </c>
      <c r="AP301" s="65" t="s">
        <v>2013</v>
      </c>
      <c r="AQ301" s="66" t="s">
        <v>1733</v>
      </c>
    </row>
    <row r="302" spans="1:43" ht="1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201" t="str">
        <f>'ORDEN DE CUARENTENA'!AO302</f>
        <v>Leporinus</v>
      </c>
      <c r="AP302" s="65" t="s">
        <v>2014</v>
      </c>
      <c r="AQ302" s="66" t="s">
        <v>1733</v>
      </c>
    </row>
    <row r="303" spans="1:43" ht="1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201" t="str">
        <f>'ORDEN DE CUARENTENA'!AO303</f>
        <v>Leptobarbus</v>
      </c>
      <c r="AP303" s="65" t="s">
        <v>2015</v>
      </c>
      <c r="AQ303" s="66" t="s">
        <v>1733</v>
      </c>
    </row>
    <row r="304" spans="1:43" ht="1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201" t="str">
        <f>'ORDEN DE CUARENTENA'!AO304</f>
        <v>Leptobotia</v>
      </c>
      <c r="AP304" s="65" t="s">
        <v>2016</v>
      </c>
      <c r="AQ304" s="66" t="s">
        <v>1733</v>
      </c>
    </row>
    <row r="305" spans="1:43" ht="1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201" t="str">
        <f>'ORDEN DE CUARENTENA'!AO305</f>
        <v>Lethrinops</v>
      </c>
      <c r="AP305" s="65" t="s">
        <v>2017</v>
      </c>
      <c r="AQ305" s="66" t="s">
        <v>1733</v>
      </c>
    </row>
    <row r="306" spans="1:43" ht="1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201" t="str">
        <f>'ORDEN DE CUARENTENA'!AO306</f>
        <v>Limia</v>
      </c>
      <c r="AP306" s="65" t="s">
        <v>2018</v>
      </c>
      <c r="AQ306" s="66" t="s">
        <v>1733</v>
      </c>
    </row>
    <row r="307" spans="1:43" ht="1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201" t="str">
        <f>'ORDEN DE CUARENTENA'!AO307</f>
        <v>Liopropoma</v>
      </c>
      <c r="AP307" s="65" t="s">
        <v>2019</v>
      </c>
      <c r="AQ307" s="66" t="s">
        <v>1733</v>
      </c>
    </row>
    <row r="308" spans="1:43" ht="1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201" t="str">
        <f>'ORDEN DE CUARENTENA'!AO308</f>
        <v>Liosomadoras</v>
      </c>
      <c r="AP308" s="65" t="s">
        <v>2020</v>
      </c>
      <c r="AQ308" s="66" t="s">
        <v>1733</v>
      </c>
    </row>
    <row r="309" spans="1:43" ht="1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201" t="str">
        <f>'ORDEN DE CUARENTENA'!AO309</f>
        <v>Lipophrys</v>
      </c>
      <c r="AP309" s="65" t="s">
        <v>2021</v>
      </c>
      <c r="AQ309" s="66" t="s">
        <v>1733</v>
      </c>
    </row>
    <row r="310" spans="1:43" ht="1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201" t="str">
        <f>'ORDEN DE CUARENTENA'!AO310</f>
        <v>Lo</v>
      </c>
      <c r="AP310" s="65" t="s">
        <v>2022</v>
      </c>
      <c r="AQ310" s="66" t="s">
        <v>1733</v>
      </c>
    </row>
    <row r="311" spans="1:43" ht="1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201" t="str">
        <f>'ORDEN DE CUARENTENA'!AO311</f>
        <v>Lobochilotes</v>
      </c>
      <c r="AP311" s="65" t="s">
        <v>2023</v>
      </c>
      <c r="AQ311" s="66" t="s">
        <v>1733</v>
      </c>
    </row>
    <row r="312" spans="1:43" ht="1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201" t="str">
        <f>'ORDEN DE CUARENTENA'!AO312</f>
        <v>Luciocephalus</v>
      </c>
      <c r="AP312" s="65" t="s">
        <v>2024</v>
      </c>
      <c r="AQ312" s="66" t="s">
        <v>1739</v>
      </c>
    </row>
    <row r="313" spans="1:43" ht="1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201" t="str">
        <f>'ORDEN DE CUARENTENA'!AO313</f>
        <v>Luciosoma</v>
      </c>
      <c r="AP313" s="65" t="s">
        <v>2025</v>
      </c>
      <c r="AQ313" s="66" t="s">
        <v>1733</v>
      </c>
    </row>
    <row r="314" spans="1:43" ht="1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201" t="str">
        <f>'ORDEN DE CUARENTENA'!AO314</f>
        <v>Lutjanus</v>
      </c>
      <c r="AP314" s="65" t="s">
        <v>2026</v>
      </c>
      <c r="AQ314" s="66" t="s">
        <v>1733</v>
      </c>
    </row>
    <row r="315" spans="1:43" ht="1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201" t="str">
        <f>'ORDEN DE CUARENTENA'!AO315</f>
        <v>Lythrypnus</v>
      </c>
      <c r="AP315" s="65" t="s">
        <v>2027</v>
      </c>
      <c r="AQ315" s="66" t="s">
        <v>1733</v>
      </c>
    </row>
    <row r="316" spans="1:43" ht="1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201" t="str">
        <f>'ORDEN DE CUARENTENA'!AO316</f>
        <v>Macrognathus</v>
      </c>
      <c r="AP316" s="65" t="s">
        <v>2028</v>
      </c>
      <c r="AQ316" s="66" t="s">
        <v>1733</v>
      </c>
    </row>
    <row r="317" spans="1:43" ht="1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201" t="str">
        <f>'ORDEN DE CUARENTENA'!AO317</f>
        <v>Macropharyngodon</v>
      </c>
      <c r="AP317" s="65" t="s">
        <v>2029</v>
      </c>
      <c r="AQ317" s="66" t="s">
        <v>1733</v>
      </c>
    </row>
    <row r="318" spans="1:43" ht="1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201" t="str">
        <f>'ORDEN DE CUARENTENA'!AO318</f>
        <v>Macropodus</v>
      </c>
      <c r="AP318" s="65" t="s">
        <v>2030</v>
      </c>
      <c r="AQ318" s="66" t="s">
        <v>1733</v>
      </c>
    </row>
    <row r="319" spans="1:43" ht="1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201" t="str">
        <f>'ORDEN DE CUARENTENA'!AO319</f>
        <v>Malacoctenus</v>
      </c>
      <c r="AP319" s="65" t="s">
        <v>2031</v>
      </c>
      <c r="AQ319" s="66" t="s">
        <v>1733</v>
      </c>
    </row>
    <row r="320" spans="1:43" ht="1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201" t="str">
        <f>'ORDEN DE CUARENTENA'!AO320</f>
        <v>Marosatherina</v>
      </c>
      <c r="AP320" s="65" t="s">
        <v>2032</v>
      </c>
      <c r="AQ320" s="66" t="s">
        <v>1733</v>
      </c>
    </row>
    <row r="321" spans="1:43" ht="1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201" t="str">
        <f>'ORDEN DE CUARENTENA'!AO321</f>
        <v>Mastacembelus</v>
      </c>
      <c r="AP321" s="65" t="s">
        <v>2033</v>
      </c>
      <c r="AQ321" s="66" t="s">
        <v>1733</v>
      </c>
    </row>
    <row r="322" spans="1:43" ht="1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201" t="str">
        <f>'ORDEN DE CUARENTENA'!AO322</f>
        <v>Maylandia</v>
      </c>
      <c r="AP322" s="65" t="s">
        <v>2034</v>
      </c>
      <c r="AQ322" s="66" t="s">
        <v>1733</v>
      </c>
    </row>
    <row r="323" spans="1:43" ht="1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201" t="str">
        <f>'ORDEN DE CUARENTENA'!AO323</f>
        <v>Megalamphodus</v>
      </c>
      <c r="AP323" s="65" t="s">
        <v>939</v>
      </c>
      <c r="AQ323" s="66" t="s">
        <v>1876</v>
      </c>
    </row>
    <row r="324" spans="1:43" ht="1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201" t="str">
        <f>'ORDEN DE CUARENTENA'!AO324</f>
        <v>Megalompodus</v>
      </c>
      <c r="AP324" s="65" t="s">
        <v>1031</v>
      </c>
      <c r="AQ324" s="66" t="s">
        <v>1876</v>
      </c>
    </row>
    <row r="325" spans="1:43" ht="1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201" t="str">
        <f>'ORDEN DE CUARENTENA'!AO325</f>
        <v>Meiacanthus</v>
      </c>
      <c r="AP325" s="65" t="s">
        <v>940</v>
      </c>
      <c r="AQ325" s="66" t="s">
        <v>1876</v>
      </c>
    </row>
    <row r="326" spans="1:43" ht="1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201" t="str">
        <f>'ORDEN DE CUARENTENA'!AO326</f>
        <v>Melanocharacidium</v>
      </c>
      <c r="AP326" s="65" t="s">
        <v>1032</v>
      </c>
      <c r="AQ326" s="66" t="s">
        <v>1876</v>
      </c>
    </row>
    <row r="327" spans="1:43" ht="1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201" t="str">
        <f>'ORDEN DE CUARENTENA'!AO327</f>
        <v>Melanochromis</v>
      </c>
      <c r="AP327" s="65" t="s">
        <v>2035</v>
      </c>
      <c r="AQ327" s="66" t="s">
        <v>1733</v>
      </c>
    </row>
    <row r="328" spans="1:43" ht="1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201" t="str">
        <f>'ORDEN DE CUARENTENA'!AO328</f>
        <v>Melanotaenia</v>
      </c>
      <c r="AP328" s="65" t="s">
        <v>2036</v>
      </c>
      <c r="AQ328" s="66" t="s">
        <v>1733</v>
      </c>
    </row>
    <row r="329" spans="1:43" ht="1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201" t="str">
        <f>'ORDEN DE CUARENTENA'!AO329</f>
        <v>Melichthys</v>
      </c>
      <c r="AP329" s="65" t="s">
        <v>941</v>
      </c>
      <c r="AQ329" s="66" t="s">
        <v>1827</v>
      </c>
    </row>
    <row r="330" spans="1:43" ht="1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201" t="str">
        <f>'ORDEN DE CUARENTENA'!AO330</f>
        <v>Merodontotus</v>
      </c>
      <c r="AP330" s="65" t="s">
        <v>2037</v>
      </c>
      <c r="AQ330" s="66" t="s">
        <v>1733</v>
      </c>
    </row>
    <row r="331" spans="1:43" ht="1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201" t="str">
        <f>'ORDEN DE CUARENTENA'!AO331</f>
        <v>Mesonauta</v>
      </c>
      <c r="AP331" s="65" t="s">
        <v>2038</v>
      </c>
      <c r="AQ331" s="66" t="s">
        <v>1733</v>
      </c>
    </row>
    <row r="332" spans="1:43" ht="1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201" t="str">
        <f>'ORDEN DE CUARENTENA'!AO332</f>
        <v>Mesonoemacheilus</v>
      </c>
      <c r="AP332" s="65" t="s">
        <v>2039</v>
      </c>
      <c r="AQ332" s="66" t="s">
        <v>1733</v>
      </c>
    </row>
    <row r="333" spans="1:43" ht="1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201" t="str">
        <f>'ORDEN DE CUARENTENA'!AO333</f>
        <v>Metynnis</v>
      </c>
      <c r="AP333" s="65" t="s">
        <v>2040</v>
      </c>
      <c r="AQ333" s="66" t="s">
        <v>1733</v>
      </c>
    </row>
    <row r="334" spans="1:43" ht="1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201" t="str">
        <f>'ORDEN DE CUARENTENA'!AO334</f>
        <v>Microctenopoma</v>
      </c>
      <c r="AP334" s="65" t="s">
        <v>2041</v>
      </c>
      <c r="AQ334" s="66" t="s">
        <v>1733</v>
      </c>
    </row>
    <row r="335" spans="1:43" ht="1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201" t="str">
        <f>'ORDEN DE CUARENTENA'!AO335</f>
        <v>Microglanis</v>
      </c>
      <c r="AP335" s="65" t="s">
        <v>2042</v>
      </c>
      <c r="AQ335" s="66" t="s">
        <v>1733</v>
      </c>
    </row>
    <row r="336" spans="1:43" ht="1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201" t="str">
        <f>'ORDEN DE CUARENTENA'!AO336</f>
        <v>Microrasbora</v>
      </c>
      <c r="AP336" s="65" t="s">
        <v>2043</v>
      </c>
      <c r="AQ336" s="66" t="s">
        <v>1733</v>
      </c>
    </row>
    <row r="337" spans="1:43" ht="1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201" t="str">
        <f>'ORDEN DE CUARENTENA'!AO337</f>
        <v>Microspathodon</v>
      </c>
      <c r="AP337" s="65" t="s">
        <v>2044</v>
      </c>
      <c r="AQ337" s="66" t="s">
        <v>1733</v>
      </c>
    </row>
    <row r="338" spans="1:43" ht="1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201" t="str">
        <f>'ORDEN DE CUARENTENA'!AO338</f>
        <v>Mikrogeophagus</v>
      </c>
      <c r="AP338" s="65" t="s">
        <v>2045</v>
      </c>
      <c r="AQ338" s="66" t="s">
        <v>1733</v>
      </c>
    </row>
    <row r="339" spans="1:43" ht="1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201" t="str">
        <f>'ORDEN DE CUARENTENA'!AO339</f>
        <v>Mirolabrichthys</v>
      </c>
      <c r="AP339" s="65" t="s">
        <v>2046</v>
      </c>
      <c r="AQ339" s="66" t="s">
        <v>1733</v>
      </c>
    </row>
    <row r="340" spans="1:43" ht="1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201" t="str">
        <f>'ORDEN DE CUARENTENA'!AO340</f>
        <v>Misgurnus</v>
      </c>
      <c r="AP340" s="65" t="s">
        <v>2047</v>
      </c>
      <c r="AQ340" s="66" t="s">
        <v>1733</v>
      </c>
    </row>
    <row r="341" spans="1:43" ht="1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201" t="str">
        <f>'ORDEN DE CUARENTENA'!AO341</f>
        <v>Moenkhausia</v>
      </c>
      <c r="AP341" s="65" t="s">
        <v>2048</v>
      </c>
      <c r="AQ341" s="66" t="s">
        <v>1733</v>
      </c>
    </row>
    <row r="342" spans="1:43" ht="1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201" t="str">
        <f>'ORDEN DE CUARENTENA'!AO342</f>
        <v>Monacanthus</v>
      </c>
      <c r="AP342" s="65" t="s">
        <v>2049</v>
      </c>
      <c r="AQ342" s="66" t="s">
        <v>1733</v>
      </c>
    </row>
    <row r="343" spans="1:43" ht="1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201" t="str">
        <f>'ORDEN DE CUARENTENA'!AO343</f>
        <v>Monocirrhus</v>
      </c>
      <c r="AP343" s="65" t="s">
        <v>2050</v>
      </c>
      <c r="AQ343" s="66" t="s">
        <v>1733</v>
      </c>
    </row>
    <row r="344" spans="1:43" ht="1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201" t="str">
        <f>'ORDEN DE CUARENTENA'!AO344</f>
        <v>Monodactylus</v>
      </c>
      <c r="AP344" s="65" t="s">
        <v>2051</v>
      </c>
      <c r="AQ344" s="66" t="s">
        <v>1733</v>
      </c>
    </row>
    <row r="345" spans="1:43" ht="1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201" t="str">
        <f>'ORDEN DE CUARENTENA'!AO345</f>
        <v>Monopterus</v>
      </c>
      <c r="AP345" s="65" t="s">
        <v>2052</v>
      </c>
      <c r="AQ345" s="66" t="s">
        <v>1733</v>
      </c>
    </row>
    <row r="346" spans="1:43" ht="1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201" t="str">
        <f>'ORDEN DE CUARENTENA'!AO346</f>
        <v>Myleus</v>
      </c>
      <c r="AP346" s="65" t="s">
        <v>2053</v>
      </c>
      <c r="AQ346" s="66" t="s">
        <v>1733</v>
      </c>
    </row>
    <row r="347" spans="1:43" ht="1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201" t="str">
        <f>'ORDEN DE CUARENTENA'!AO347</f>
        <v>Myloplus</v>
      </c>
      <c r="AP347" s="65" t="s">
        <v>2054</v>
      </c>
      <c r="AQ347" s="66" t="s">
        <v>1733</v>
      </c>
    </row>
    <row r="348" spans="1:43" ht="1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201" t="str">
        <f>'ORDEN DE CUARENTENA'!AO348</f>
        <v>Mylossoma</v>
      </c>
      <c r="AP348" s="65" t="s">
        <v>2055</v>
      </c>
      <c r="AQ348" s="66" t="s">
        <v>1733</v>
      </c>
    </row>
    <row r="349" spans="1:43" ht="1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201" t="str">
        <f>'ORDEN DE CUARENTENA'!AO349</f>
        <v>Myrichthys</v>
      </c>
      <c r="AP349" s="65" t="s">
        <v>2056</v>
      </c>
      <c r="AQ349" s="66" t="s">
        <v>1733</v>
      </c>
    </row>
    <row r="350" spans="1:43" ht="1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201" t="str">
        <f>'ORDEN DE CUARENTENA'!AO350</f>
        <v>Mystus</v>
      </c>
      <c r="AP350" s="65" t="s">
        <v>2057</v>
      </c>
      <c r="AQ350" s="66" t="s">
        <v>1733</v>
      </c>
    </row>
    <row r="351" spans="1:43" ht="1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201" t="str">
        <f>'ORDEN DE CUARENTENA'!AO351</f>
        <v>Nandopsis</v>
      </c>
      <c r="AP351" s="65" t="s">
        <v>2058</v>
      </c>
      <c r="AQ351" s="66" t="s">
        <v>1733</v>
      </c>
    </row>
    <row r="352" spans="1:43" ht="1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201" t="str">
        <f>'ORDEN DE CUARENTENA'!AO352</f>
        <v>Nandus</v>
      </c>
      <c r="AP352" s="65" t="s">
        <v>2059</v>
      </c>
      <c r="AQ352" s="66" t="s">
        <v>1733</v>
      </c>
    </row>
    <row r="353" spans="1:43" ht="1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201" t="str">
        <f>'ORDEN DE CUARENTENA'!AO353</f>
        <v>Nannacara</v>
      </c>
      <c r="AP353" s="65" t="s">
        <v>2060</v>
      </c>
      <c r="AQ353" s="66" t="s">
        <v>1733</v>
      </c>
    </row>
    <row r="354" spans="1:43" ht="1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201" t="str">
        <f>'ORDEN DE CUARENTENA'!AO354</f>
        <v>Nannobrycon</v>
      </c>
      <c r="AP354" s="65" t="s">
        <v>2061</v>
      </c>
      <c r="AQ354" s="66" t="s">
        <v>1733</v>
      </c>
    </row>
    <row r="355" spans="1:43" ht="1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201" t="str">
        <f>'ORDEN DE CUARENTENA'!AO355</f>
        <v>Nannostomus</v>
      </c>
      <c r="AP355" s="65" t="s">
        <v>942</v>
      </c>
      <c r="AQ355" s="66" t="s">
        <v>1827</v>
      </c>
    </row>
    <row r="356" spans="1:43" ht="1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201" t="str">
        <f>'ORDEN DE CUARENTENA'!AO356</f>
        <v>Nanochromis</v>
      </c>
      <c r="AP356" s="65" t="s">
        <v>1033</v>
      </c>
      <c r="AQ356" s="66" t="s">
        <v>1827</v>
      </c>
    </row>
    <row r="357" spans="1:43" ht="1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201" t="str">
        <f>'ORDEN DE CUARENTENA'!AO357</f>
        <v>Narcine</v>
      </c>
      <c r="AP357" s="65" t="s">
        <v>943</v>
      </c>
      <c r="AQ357" s="66" t="s">
        <v>1827</v>
      </c>
    </row>
    <row r="358" spans="1:43" ht="1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201" t="str">
        <f>'ORDEN DE CUARENTENA'!AO358</f>
        <v>Naso</v>
      </c>
      <c r="AP358" s="65" t="s">
        <v>2062</v>
      </c>
      <c r="AQ358" s="66" t="s">
        <v>1733</v>
      </c>
    </row>
    <row r="359" spans="1:43" ht="1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201" t="str">
        <f>'ORDEN DE CUARENTENA'!AO359</f>
        <v>Negaprion</v>
      </c>
      <c r="AP359" s="65" t="s">
        <v>2063</v>
      </c>
      <c r="AQ359" s="66" t="s">
        <v>1733</v>
      </c>
    </row>
    <row r="360" spans="1:43" ht="1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201" t="str">
        <f>'ORDEN DE CUARENTENA'!AO360</f>
        <v>Nemacheilus</v>
      </c>
      <c r="AP360" s="65" t="s">
        <v>2064</v>
      </c>
      <c r="AQ360" s="66" t="s">
        <v>1733</v>
      </c>
    </row>
    <row r="361" spans="1:43" ht="1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201" t="str">
        <f>'ORDEN DE CUARENTENA'!AO361</f>
        <v>Nemadoras</v>
      </c>
      <c r="AP361" s="65" t="s">
        <v>2065</v>
      </c>
      <c r="AQ361" s="66" t="s">
        <v>1739</v>
      </c>
    </row>
    <row r="362" spans="1:43" ht="1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201" t="str">
        <f>'ORDEN DE CUARENTENA'!AO362</f>
        <v>Nemateleotris</v>
      </c>
      <c r="AP362" s="65" t="s">
        <v>2066</v>
      </c>
      <c r="AQ362" s="66" t="s">
        <v>1739</v>
      </c>
    </row>
    <row r="363" spans="1:43" ht="1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201" t="str">
        <f>'ORDEN DE CUARENTENA'!AO363</f>
        <v>Nematobrycon</v>
      </c>
      <c r="AP363" s="65" t="s">
        <v>2067</v>
      </c>
      <c r="AQ363" s="66" t="s">
        <v>1739</v>
      </c>
    </row>
    <row r="364" spans="1:43" ht="1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201" t="str">
        <f>'ORDEN DE CUARENTENA'!AO364</f>
        <v>Nematolebias</v>
      </c>
      <c r="AP364" s="65" t="s">
        <v>2068</v>
      </c>
      <c r="AQ364" s="66" t="s">
        <v>1739</v>
      </c>
    </row>
    <row r="365" spans="1:43" ht="1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201" t="str">
        <f>'ORDEN DE CUARENTENA'!AO365</f>
        <v>Neocirrhites</v>
      </c>
      <c r="AP365" s="65" t="s">
        <v>2069</v>
      </c>
      <c r="AQ365" s="66" t="s">
        <v>1733</v>
      </c>
    </row>
    <row r="366" spans="1:43" ht="1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201" t="str">
        <f>'ORDEN DE CUARENTENA'!AO366</f>
        <v>Neoglyphidodon</v>
      </c>
      <c r="AP366" s="65" t="s">
        <v>2070</v>
      </c>
      <c r="AQ366" s="66" t="s">
        <v>1733</v>
      </c>
    </row>
    <row r="367" spans="1:43" ht="1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201" t="str">
        <f>'ORDEN DE CUARENTENA'!AO367</f>
        <v>Neolamprologus</v>
      </c>
      <c r="AP367" s="65" t="s">
        <v>2071</v>
      </c>
      <c r="AQ367" s="66" t="s">
        <v>1733</v>
      </c>
    </row>
    <row r="368" spans="1:43" ht="1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201" t="str">
        <f>'ORDEN DE CUARENTENA'!AO368</f>
        <v>Neoniphon</v>
      </c>
      <c r="AP368" s="65" t="s">
        <v>2072</v>
      </c>
      <c r="AQ368" s="66" t="s">
        <v>1733</v>
      </c>
    </row>
    <row r="369" spans="1:43" ht="1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201" t="str">
        <f>'ORDEN DE CUARENTENA'!AO369</f>
        <v>Neosynchiropus</v>
      </c>
      <c r="AP369" s="65" t="s">
        <v>2073</v>
      </c>
      <c r="AQ369" s="66" t="s">
        <v>1733</v>
      </c>
    </row>
    <row r="370" spans="1:43" ht="1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201" t="str">
        <f>'ORDEN DE CUARENTENA'!AO370</f>
        <v>Nimbochromis</v>
      </c>
      <c r="AP370" s="65" t="s">
        <v>2074</v>
      </c>
      <c r="AQ370" s="66" t="s">
        <v>1733</v>
      </c>
    </row>
    <row r="371" spans="1:43" ht="1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201" t="str">
        <f>'ORDEN DE CUARENTENA'!AO371</f>
        <v>Nomaphila</v>
      </c>
      <c r="AP371" s="65" t="s">
        <v>2075</v>
      </c>
      <c r="AQ371" s="66" t="s">
        <v>1733</v>
      </c>
    </row>
    <row r="372" spans="1:43" ht="1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201" t="str">
        <f>'ORDEN DE CUARENTENA'!AO372</f>
        <v>Nomorhamphus</v>
      </c>
      <c r="AP372" s="65" t="s">
        <v>2076</v>
      </c>
      <c r="AQ372" s="66" t="s">
        <v>1733</v>
      </c>
    </row>
    <row r="373" spans="1:43" ht="1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201" t="str">
        <f>'ORDEN DE CUARENTENA'!AO373</f>
        <v>Notesthes</v>
      </c>
      <c r="AP373" s="65" t="s">
        <v>2077</v>
      </c>
      <c r="AQ373" s="66" t="s">
        <v>1733</v>
      </c>
    </row>
    <row r="374" spans="1:43" ht="1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201" t="str">
        <f>'ORDEN DE CUARENTENA'!AO374</f>
        <v>Nothobranchius</v>
      </c>
      <c r="AP374" s="65" t="s">
        <v>2078</v>
      </c>
      <c r="AQ374" s="66" t="s">
        <v>1733</v>
      </c>
    </row>
    <row r="375" spans="1:43" ht="1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201" t="str">
        <f>'ORDEN DE CUARENTENA'!AO375</f>
        <v>Notobranchius</v>
      </c>
      <c r="AP375" s="65" t="s">
        <v>2079</v>
      </c>
      <c r="AQ375" s="66" t="s">
        <v>1733</v>
      </c>
    </row>
    <row r="376" spans="1:43" ht="1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201" t="str">
        <f>'ORDEN DE CUARENTENA'!AO376</f>
        <v>Notopterus</v>
      </c>
      <c r="AP376" s="65" t="s">
        <v>2080</v>
      </c>
      <c r="AQ376" s="66" t="s">
        <v>1733</v>
      </c>
    </row>
    <row r="377" spans="1:43" ht="1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201" t="str">
        <f>'ORDEN DE CUARENTENA'!AO377</f>
        <v>Novaculichthys</v>
      </c>
      <c r="AP377" s="65" t="s">
        <v>2081</v>
      </c>
      <c r="AQ377" s="66" t="s">
        <v>1733</v>
      </c>
    </row>
    <row r="378" spans="1:43" ht="1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201" t="str">
        <f>'ORDEN DE CUARENTENA'!AO378</f>
        <v>Odonus</v>
      </c>
      <c r="AP378" s="65" t="s">
        <v>2082</v>
      </c>
      <c r="AQ378" s="66" t="s">
        <v>1733</v>
      </c>
    </row>
    <row r="379" spans="1:43" ht="1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201" t="str">
        <f>'ORDEN DE CUARENTENA'!AO379</f>
        <v>Ompok</v>
      </c>
      <c r="AP379" s="65" t="s">
        <v>2083</v>
      </c>
      <c r="AQ379" s="66" t="s">
        <v>1733</v>
      </c>
    </row>
    <row r="380" spans="1:43" ht="1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201" t="str">
        <f>'ORDEN DE CUARENTENA'!AO380</f>
        <v>Ophthalmotilapia</v>
      </c>
      <c r="AP380" s="65" t="s">
        <v>2084</v>
      </c>
      <c r="AQ380" s="66" t="s">
        <v>1733</v>
      </c>
    </row>
    <row r="381" spans="1:43" ht="1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201" t="str">
        <f>'ORDEN DE CUARENTENA'!AO381</f>
        <v>Opistognathus</v>
      </c>
      <c r="AP381" s="65" t="s">
        <v>944</v>
      </c>
      <c r="AQ381" s="66" t="s">
        <v>1876</v>
      </c>
    </row>
    <row r="382" spans="1:43" ht="1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201" t="str">
        <f>'ORDEN DE CUARENTENA'!AO382</f>
        <v>Oryzias</v>
      </c>
      <c r="AP382" s="65" t="s">
        <v>2085</v>
      </c>
      <c r="AQ382" s="66" t="s">
        <v>1739</v>
      </c>
    </row>
    <row r="383" spans="1:43" ht="1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201" t="str">
        <f>'ORDEN DE CUARENTENA'!AO383</f>
        <v>Osphronemus</v>
      </c>
      <c r="AP383" s="65" t="s">
        <v>945</v>
      </c>
      <c r="AQ383" s="66" t="s">
        <v>1858</v>
      </c>
    </row>
    <row r="384" spans="1:43" ht="1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201" t="str">
        <f>'ORDEN DE CUARENTENA'!AO384</f>
        <v>Osteochilus</v>
      </c>
      <c r="AP384" s="65" t="s">
        <v>2086</v>
      </c>
      <c r="AQ384" s="66" t="s">
        <v>1733</v>
      </c>
    </row>
    <row r="385" spans="1:43" ht="1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201" t="str">
        <f>'ORDEN DE CUARENTENA'!AO385</f>
        <v>Osteoglossum</v>
      </c>
      <c r="AP385" s="65" t="s">
        <v>2087</v>
      </c>
      <c r="AQ385" s="66" t="s">
        <v>1733</v>
      </c>
    </row>
    <row r="386" spans="1:43" ht="1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201" t="str">
        <f>'ORDEN DE CUARENTENA'!AO386</f>
        <v>Ostracion</v>
      </c>
      <c r="AP386" s="65" t="s">
        <v>2088</v>
      </c>
      <c r="AQ386" s="66" t="s">
        <v>1733</v>
      </c>
    </row>
    <row r="387" spans="1:43" ht="1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201" t="str">
        <f>'ORDEN DE CUARENTENA'!AO387</f>
        <v>Otocinclus</v>
      </c>
      <c r="AP387" s="65" t="s">
        <v>2089</v>
      </c>
      <c r="AQ387" s="66" t="s">
        <v>1733</v>
      </c>
    </row>
    <row r="388" spans="1:43" ht="1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201" t="str">
        <f>'ORDEN DE CUARENTENA'!AO388</f>
        <v>Otopharynx</v>
      </c>
      <c r="AP388" s="65" t="s">
        <v>2090</v>
      </c>
      <c r="AQ388" s="66" t="s">
        <v>1733</v>
      </c>
    </row>
    <row r="389" spans="1:43" ht="1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201" t="str">
        <f>'ORDEN DE CUARENTENA'!AO389</f>
        <v>Oxycirrhites</v>
      </c>
      <c r="AP389" s="65" t="s">
        <v>2091</v>
      </c>
      <c r="AQ389" s="66" t="s">
        <v>1733</v>
      </c>
    </row>
    <row r="390" spans="1:43" ht="1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201" t="str">
        <f>'ORDEN DE CUARENTENA'!AO390</f>
        <v>Oxyeleotris</v>
      </c>
      <c r="AP390" s="65" t="s">
        <v>2092</v>
      </c>
      <c r="AQ390" s="66" t="s">
        <v>1733</v>
      </c>
    </row>
    <row r="391" spans="1:43" ht="1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201" t="str">
        <f>'ORDEN DE CUARENTENA'!AO391</f>
        <v>Oxymonacanthus</v>
      </c>
      <c r="AP391" s="65" t="s">
        <v>2093</v>
      </c>
      <c r="AQ391" s="66" t="s">
        <v>1733</v>
      </c>
    </row>
    <row r="392" spans="1:43" ht="1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201" t="str">
        <f>'ORDEN DE CUARENTENA'!AO392</f>
        <v>Panaque</v>
      </c>
      <c r="AP392" s="65" t="s">
        <v>2094</v>
      </c>
      <c r="AQ392" s="66" t="s">
        <v>1733</v>
      </c>
    </row>
    <row r="393" spans="1:43" ht="1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201" t="str">
        <f>'ORDEN DE CUARENTENA'!AO393</f>
        <v>Panchax</v>
      </c>
      <c r="AP393" s="65" t="s">
        <v>2095</v>
      </c>
      <c r="AQ393" s="66" t="s">
        <v>1733</v>
      </c>
    </row>
    <row r="394" spans="1:43" ht="1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201" t="str">
        <f>'ORDEN DE CUARENTENA'!AO394</f>
        <v>Pangasius</v>
      </c>
      <c r="AP394" s="65" t="s">
        <v>2096</v>
      </c>
      <c r="AQ394" s="66" t="s">
        <v>1733</v>
      </c>
    </row>
    <row r="395" spans="1:43" ht="1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201" t="str">
        <f>'ORDEN DE CUARENTENA'!AO395</f>
        <v>Pangio</v>
      </c>
      <c r="AP395" s="65" t="s">
        <v>2097</v>
      </c>
      <c r="AQ395" s="66" t="s">
        <v>1733</v>
      </c>
    </row>
    <row r="396" spans="1:43" ht="1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201" t="str">
        <f>'ORDEN DE CUARENTENA'!AO396</f>
        <v>Pantodon</v>
      </c>
      <c r="AP396" s="65" t="s">
        <v>2098</v>
      </c>
      <c r="AQ396" s="66" t="s">
        <v>1733</v>
      </c>
    </row>
    <row r="397" spans="1:43" ht="1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201" t="str">
        <f>'ORDEN DE CUARENTENA'!AO397</f>
        <v>Parablennius</v>
      </c>
      <c r="AP397" s="65" t="s">
        <v>2099</v>
      </c>
      <c r="AQ397" s="66" t="s">
        <v>1733</v>
      </c>
    </row>
    <row r="398" spans="1:43" ht="1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201" t="str">
        <f>'ORDEN DE CUARENTENA'!AO398</f>
        <v>Paracanthurus</v>
      </c>
      <c r="AP398" s="65" t="s">
        <v>2100</v>
      </c>
      <c r="AQ398" s="66" t="s">
        <v>1733</v>
      </c>
    </row>
    <row r="399" spans="1:43" ht="1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201" t="str">
        <f>'ORDEN DE CUARENTENA'!AO399</f>
        <v>Paracheilinus</v>
      </c>
      <c r="AP399" s="65" t="s">
        <v>2101</v>
      </c>
      <c r="AQ399" s="66" t="s">
        <v>1733</v>
      </c>
    </row>
    <row r="400" spans="1:43" ht="1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201" t="str">
        <f>'ORDEN DE CUARENTENA'!AO400</f>
        <v>Paracheirodon</v>
      </c>
      <c r="AP400" s="65" t="s">
        <v>2102</v>
      </c>
      <c r="AQ400" s="66" t="s">
        <v>1733</v>
      </c>
    </row>
    <row r="401" spans="1:43" ht="1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201" t="str">
        <f>'ORDEN DE CUARENTENA'!AO401</f>
        <v>Parachromis</v>
      </c>
      <c r="AP401" s="65" t="s">
        <v>2103</v>
      </c>
      <c r="AQ401" s="66" t="s">
        <v>1733</v>
      </c>
    </row>
    <row r="402" spans="1:43" ht="1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201" t="str">
        <f>'ORDEN DE CUARENTENA'!AO402</f>
        <v>Paracirrhites</v>
      </c>
      <c r="AP402" s="65" t="s">
        <v>2104</v>
      </c>
      <c r="AQ402" s="66" t="s">
        <v>1733</v>
      </c>
    </row>
    <row r="403" spans="1:43" ht="1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201" t="str">
        <f>'ORDEN DE CUARENTENA'!AO403</f>
        <v>Paracyprichromis</v>
      </c>
      <c r="AP403" s="65" t="s">
        <v>2105</v>
      </c>
      <c r="AQ403" s="66" t="s">
        <v>1733</v>
      </c>
    </row>
    <row r="404" spans="1:43" ht="1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201" t="str">
        <f>'ORDEN DE CUARENTENA'!AO404</f>
        <v>Paragobiodon</v>
      </c>
      <c r="AP404" s="65" t="s">
        <v>2106</v>
      </c>
      <c r="AQ404" s="66" t="s">
        <v>1733</v>
      </c>
    </row>
    <row r="405" spans="1:43" ht="1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201" t="str">
        <f>'ORDEN DE CUARENTENA'!AO405</f>
        <v>Parambassis</v>
      </c>
      <c r="AP405" s="65" t="s">
        <v>2107</v>
      </c>
      <c r="AQ405" s="66" t="s">
        <v>1733</v>
      </c>
    </row>
    <row r="406" spans="1:43" ht="1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201" t="str">
        <f>'ORDEN DE CUARENTENA'!AO406</f>
        <v>Parasphaerichthys</v>
      </c>
      <c r="AP406" s="65" t="s">
        <v>2108</v>
      </c>
      <c r="AQ406" s="66" t="s">
        <v>1733</v>
      </c>
    </row>
    <row r="407" spans="1:43" ht="1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201" t="str">
        <f>'ORDEN DE CUARENTENA'!AO407</f>
        <v>Paratheraps</v>
      </c>
      <c r="AP407" s="65" t="s">
        <v>2109</v>
      </c>
      <c r="AQ407" s="66" t="s">
        <v>1733</v>
      </c>
    </row>
    <row r="408" spans="1:43" ht="1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201" t="str">
        <f>'ORDEN DE CUARENTENA'!AO408</f>
        <v>Paratilapia</v>
      </c>
      <c r="AP408" s="65" t="s">
        <v>2110</v>
      </c>
      <c r="AQ408" s="66" t="s">
        <v>1733</v>
      </c>
    </row>
    <row r="409" spans="1:43" ht="1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201" t="str">
        <f>'ORDEN DE CUARENTENA'!AO409</f>
        <v>Paratrygon</v>
      </c>
      <c r="AP409" s="65" t="s">
        <v>2111</v>
      </c>
      <c r="AQ409" s="66" t="s">
        <v>1733</v>
      </c>
    </row>
    <row r="410" spans="1:43" ht="1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201" t="str">
        <f>'ORDEN DE CUARENTENA'!AO410</f>
        <v>Parauchenipterus</v>
      </c>
      <c r="AP410" s="65" t="s">
        <v>2112</v>
      </c>
      <c r="AQ410" s="66" t="s">
        <v>1733</v>
      </c>
    </row>
    <row r="411" spans="1:43" ht="1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201" t="str">
        <f>'ORDEN DE CUARENTENA'!AO411</f>
        <v>Pareques</v>
      </c>
      <c r="AP411" s="65" t="s">
        <v>2113</v>
      </c>
      <c r="AQ411" s="66" t="s">
        <v>1733</v>
      </c>
    </row>
    <row r="412" spans="1:43" ht="1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201" t="str">
        <f>'ORDEN DE CUARENTENA'!AO412</f>
        <v>Parosphromenus</v>
      </c>
      <c r="AP412" s="65" t="s">
        <v>2114</v>
      </c>
      <c r="AQ412" s="66" t="s">
        <v>1733</v>
      </c>
    </row>
    <row r="413" spans="1:43" ht="1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201" t="str">
        <f>'ORDEN DE CUARENTENA'!AO413</f>
        <v>Paulicea</v>
      </c>
      <c r="AP413" s="65" t="s">
        <v>2115</v>
      </c>
      <c r="AQ413" s="66" t="s">
        <v>1733</v>
      </c>
    </row>
    <row r="414" spans="1:43" ht="1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201" t="str">
        <f>'ORDEN DE CUARENTENA'!AO414</f>
        <v>Peckoltia</v>
      </c>
      <c r="AP414" s="65" t="s">
        <v>2116</v>
      </c>
      <c r="AQ414" s="66" t="s">
        <v>1733</v>
      </c>
    </row>
    <row r="415" spans="1:43" ht="1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201" t="str">
        <f>'ORDEN DE CUARENTENA'!AO415</f>
        <v>Pelmatochromis</v>
      </c>
      <c r="AP415" s="65" t="s">
        <v>2117</v>
      </c>
      <c r="AQ415" s="66" t="s">
        <v>1733</v>
      </c>
    </row>
    <row r="416" spans="1:43" ht="1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201" t="str">
        <f>'ORDEN DE CUARENTENA'!AO416</f>
        <v>Pelvicachromis</v>
      </c>
      <c r="AP416" s="65" t="s">
        <v>2118</v>
      </c>
      <c r="AQ416" s="66" t="s">
        <v>1733</v>
      </c>
    </row>
    <row r="417" spans="1:43" ht="1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201" t="str">
        <f>'ORDEN DE CUARENTENA'!AO417</f>
        <v>Periophthalmus</v>
      </c>
      <c r="AP417" s="65" t="s">
        <v>2119</v>
      </c>
      <c r="AQ417" s="66" t="s">
        <v>1733</v>
      </c>
    </row>
    <row r="418" spans="1:43" ht="1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201" t="str">
        <f>'ORDEN DE CUARENTENA'!AO418</f>
        <v>Perrunichthys</v>
      </c>
      <c r="AP418" s="65" t="s">
        <v>2120</v>
      </c>
      <c r="AQ418" s="66" t="s">
        <v>1733</v>
      </c>
    </row>
    <row r="419" spans="1:43" ht="1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201" t="str">
        <f>'ORDEN DE CUARENTENA'!AO419</f>
        <v>Pervagor</v>
      </c>
      <c r="AP419" s="65" t="s">
        <v>2121</v>
      </c>
      <c r="AQ419" s="66" t="s">
        <v>1733</v>
      </c>
    </row>
    <row r="420" spans="1:43" ht="1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201" t="str">
        <f>'ORDEN DE CUARENTENA'!AO420</f>
        <v>Pesaunthias</v>
      </c>
      <c r="AP420" s="65" t="s">
        <v>2122</v>
      </c>
      <c r="AQ420" s="66" t="s">
        <v>1733</v>
      </c>
    </row>
    <row r="421" spans="1:43" ht="1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201" t="str">
        <f>'ORDEN DE CUARENTENA'!AO421</f>
        <v>Petitella</v>
      </c>
      <c r="AP421" s="65" t="s">
        <v>2123</v>
      </c>
      <c r="AQ421" s="66" t="s">
        <v>1733</v>
      </c>
    </row>
    <row r="422" spans="1:43" ht="1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201" t="str">
        <f>'ORDEN DE CUARENTENA'!AO422</f>
        <v>Petrochromis</v>
      </c>
      <c r="AP422" s="65" t="s">
        <v>2124</v>
      </c>
      <c r="AQ422" s="66" t="s">
        <v>1733</v>
      </c>
    </row>
    <row r="423" spans="1:43" ht="1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201" t="str">
        <f>'ORDEN DE CUARENTENA'!AO423</f>
        <v>Petrotilapia</v>
      </c>
      <c r="AP423" s="65" t="s">
        <v>2125</v>
      </c>
      <c r="AQ423" s="66" t="s">
        <v>1733</v>
      </c>
    </row>
    <row r="424" spans="1:43" ht="1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201" t="str">
        <f>'ORDEN DE CUARENTENA'!AO424</f>
        <v>Phenacogaster</v>
      </c>
      <c r="AP424" s="65" t="s">
        <v>2126</v>
      </c>
      <c r="AQ424" s="66" t="s">
        <v>1733</v>
      </c>
    </row>
    <row r="425" spans="1:43" ht="1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201" t="str">
        <f>'ORDEN DE CUARENTENA'!AO425</f>
        <v>Phenacogrammus</v>
      </c>
      <c r="AP425" s="65" t="s">
        <v>2127</v>
      </c>
      <c r="AQ425" s="66" t="s">
        <v>1733</v>
      </c>
    </row>
    <row r="426" spans="1:43" ht="1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201" t="str">
        <f>'ORDEN DE CUARENTENA'!AO426</f>
        <v>Pholidichthys</v>
      </c>
      <c r="AP426" s="65" t="s">
        <v>2128</v>
      </c>
      <c r="AQ426" s="66" t="s">
        <v>1733</v>
      </c>
    </row>
    <row r="427" spans="1:43" ht="1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201" t="str">
        <f>'ORDEN DE CUARENTENA'!AO427</f>
        <v>Phractocephalus</v>
      </c>
      <c r="AP427" s="65" t="s">
        <v>2129</v>
      </c>
      <c r="AQ427" s="66" t="s">
        <v>1733</v>
      </c>
    </row>
    <row r="428" spans="1:43" ht="1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201" t="str">
        <f>'ORDEN DE CUARENTENA'!AO428</f>
        <v>Piabucina</v>
      </c>
      <c r="AP428" s="65" t="s">
        <v>2130</v>
      </c>
      <c r="AQ428" s="66" t="s">
        <v>1733</v>
      </c>
    </row>
    <row r="429" spans="1:43" ht="1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201" t="str">
        <f>'ORDEN DE CUARENTENA'!AO429</f>
        <v>Piabucus</v>
      </c>
      <c r="AP429" s="65" t="s">
        <v>2131</v>
      </c>
      <c r="AQ429" s="66" t="s">
        <v>1733</v>
      </c>
    </row>
    <row r="430" spans="1:43" ht="1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201" t="str">
        <f>'ORDEN DE CUARENTENA'!AO430</f>
        <v>Piaractus</v>
      </c>
      <c r="AP430" s="65" t="s">
        <v>2132</v>
      </c>
      <c r="AQ430" s="66" t="s">
        <v>1733</v>
      </c>
    </row>
    <row r="431" spans="1:43" ht="1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201" t="str">
        <f>'ORDEN DE CUARENTENA'!AO431</f>
        <v>Pimelodella</v>
      </c>
      <c r="AP431" s="65" t="s">
        <v>946</v>
      </c>
      <c r="AQ431" s="66" t="s">
        <v>2133</v>
      </c>
    </row>
    <row r="432" spans="1:43" ht="1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201" t="str">
        <f>'ORDEN DE CUARENTENA'!AO432</f>
        <v>Pimelodus</v>
      </c>
      <c r="AP432" s="65" t="s">
        <v>2134</v>
      </c>
      <c r="AQ432" s="66" t="s">
        <v>1733</v>
      </c>
    </row>
    <row r="433" spans="1:43" ht="1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201" t="str">
        <f>'ORDEN DE CUARENTENA'!AO433</f>
        <v>Placidochromis</v>
      </c>
      <c r="AP433" s="65" t="s">
        <v>2135</v>
      </c>
      <c r="AQ433" s="66" t="s">
        <v>1733</v>
      </c>
    </row>
    <row r="434" spans="1:43" ht="1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201" t="str">
        <f>'ORDEN DE CUARENTENA'!AO434</f>
        <v>Platax</v>
      </c>
      <c r="AP434" s="65" t="s">
        <v>2136</v>
      </c>
      <c r="AQ434" s="66" t="s">
        <v>1733</v>
      </c>
    </row>
    <row r="435" spans="1:43" ht="1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201" t="str">
        <f>'ORDEN DE CUARENTENA'!AO435</f>
        <v>Platydoras</v>
      </c>
      <c r="AP435" s="65" t="s">
        <v>2137</v>
      </c>
      <c r="AQ435" s="66" t="s">
        <v>1733</v>
      </c>
    </row>
    <row r="436" spans="1:43" ht="1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201" t="str">
        <f>'ORDEN DE CUARENTENA'!AO436</f>
        <v>Platynematichthys</v>
      </c>
      <c r="AP436" s="65" t="s">
        <v>2138</v>
      </c>
      <c r="AQ436" s="66" t="s">
        <v>1733</v>
      </c>
    </row>
    <row r="437" spans="1:43" ht="1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201" t="str">
        <f>'ORDEN DE CUARENTENA'!AO437</f>
        <v>Platysilurus</v>
      </c>
      <c r="AP437" s="65" t="s">
        <v>2139</v>
      </c>
      <c r="AQ437" s="66" t="s">
        <v>1733</v>
      </c>
    </row>
    <row r="438" spans="1:43" ht="1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201" t="str">
        <f>'ORDEN DE CUARENTENA'!AO438</f>
        <v>Platystomatichthys</v>
      </c>
      <c r="AP438" s="65" t="s">
        <v>2140</v>
      </c>
      <c r="AQ438" s="66" t="s">
        <v>1733</v>
      </c>
    </row>
    <row r="439" spans="1:43" ht="1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201" t="str">
        <f>'ORDEN DE CUARENTENA'!AO439</f>
        <v>Plesiotrygon</v>
      </c>
      <c r="AP439" s="65" t="s">
        <v>2141</v>
      </c>
      <c r="AQ439" s="66" t="s">
        <v>1733</v>
      </c>
    </row>
    <row r="440" spans="1:43" ht="1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201" t="str">
        <f>'ORDEN DE CUARENTENA'!AO440</f>
        <v>Plotosus</v>
      </c>
      <c r="AP440" s="65" t="s">
        <v>2142</v>
      </c>
      <c r="AQ440" s="66" t="s">
        <v>1733</v>
      </c>
    </row>
    <row r="441" spans="1:43" ht="1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201" t="str">
        <f>'ORDEN DE CUARENTENA'!AO441</f>
        <v>Poecilia</v>
      </c>
      <c r="AP441" s="65" t="s">
        <v>2143</v>
      </c>
      <c r="AQ441" s="66" t="s">
        <v>1733</v>
      </c>
    </row>
    <row r="442" spans="1:43" ht="1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201" t="str">
        <f>'ORDEN DE CUARENTENA'!AO442</f>
        <v>Polycentrus</v>
      </c>
      <c r="AP442" s="65" t="s">
        <v>2144</v>
      </c>
      <c r="AQ442" s="66" t="s">
        <v>1733</v>
      </c>
    </row>
    <row r="443" spans="1:43" ht="1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201" t="str">
        <f>'ORDEN DE CUARENTENA'!AO443</f>
        <v>Polypterus</v>
      </c>
      <c r="AP443" s="65" t="s">
        <v>2145</v>
      </c>
      <c r="AQ443" s="66" t="s">
        <v>1733</v>
      </c>
    </row>
    <row r="444" spans="1:43" ht="1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201" t="str">
        <f>'ORDEN DE CUARENTENA'!AO444</f>
        <v>Pomacanthus</v>
      </c>
      <c r="AP444" s="65" t="s">
        <v>2146</v>
      </c>
      <c r="AQ444" s="66" t="s">
        <v>1733</v>
      </c>
    </row>
    <row r="445" spans="1:43" ht="1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201" t="str">
        <f>'ORDEN DE CUARENTENA'!AO445</f>
        <v>Pomacentrus</v>
      </c>
      <c r="AP445" s="65" t="s">
        <v>2147</v>
      </c>
      <c r="AQ445" s="66" t="s">
        <v>1733</v>
      </c>
    </row>
    <row r="446" spans="1:43" ht="1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201" t="str">
        <f>'ORDEN DE CUARENTENA'!AO446</f>
        <v>Poptella</v>
      </c>
      <c r="AP446" s="65" t="s">
        <v>2148</v>
      </c>
      <c r="AQ446" s="66" t="s">
        <v>1733</v>
      </c>
    </row>
    <row r="447" spans="1:43" ht="1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201" t="str">
        <f>'ORDEN DE CUARENTENA'!AO447</f>
        <v>Potamotrygon</v>
      </c>
      <c r="AP447" s="65" t="s">
        <v>2149</v>
      </c>
      <c r="AQ447" s="66" t="s">
        <v>1733</v>
      </c>
    </row>
    <row r="448" spans="1:43" ht="1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201" t="str">
        <f>'ORDEN DE CUARENTENA'!AO448</f>
        <v>Premnas</v>
      </c>
      <c r="AP448" s="65" t="s">
        <v>2150</v>
      </c>
      <c r="AQ448" s="66" t="s">
        <v>1733</v>
      </c>
    </row>
    <row r="449" spans="1:43" ht="1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201" t="str">
        <f>'ORDEN DE CUARENTENA'!AO449</f>
        <v>Prionobrama</v>
      </c>
      <c r="AP449" s="65" t="s">
        <v>2151</v>
      </c>
      <c r="AQ449" s="66" t="s">
        <v>1733</v>
      </c>
    </row>
    <row r="450" spans="1:43" ht="1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201" t="str">
        <f>'ORDEN DE CUARENTENA'!AO450</f>
        <v>Pristella</v>
      </c>
      <c r="AP450" s="65" t="s">
        <v>2152</v>
      </c>
      <c r="AQ450" s="66" t="s">
        <v>1733</v>
      </c>
    </row>
    <row r="451" spans="1:43" ht="1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201" t="str">
        <f>'ORDEN DE CUARENTENA'!AO451</f>
        <v>Procatopus</v>
      </c>
      <c r="AP451" s="65" t="s">
        <v>2153</v>
      </c>
      <c r="AQ451" s="66" t="s">
        <v>1733</v>
      </c>
    </row>
    <row r="452" spans="1:43" ht="1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201" t="str">
        <f>'ORDEN DE CUARENTENA'!AO452</f>
        <v>Protomelas</v>
      </c>
      <c r="AP452" s="65" t="s">
        <v>2154</v>
      </c>
      <c r="AQ452" s="66" t="s">
        <v>1733</v>
      </c>
    </row>
    <row r="453" spans="1:43" ht="1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201" t="str">
        <f>'ORDEN DE CUARENTENA'!AO453</f>
        <v>Protopterus</v>
      </c>
      <c r="AP453" s="65" t="s">
        <v>2155</v>
      </c>
      <c r="AQ453" s="66" t="s">
        <v>1733</v>
      </c>
    </row>
    <row r="454" spans="1:43" ht="1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201" t="str">
        <f>'ORDEN DE CUARENTENA'!AO454</f>
        <v>Pseudambassis</v>
      </c>
      <c r="AP454" s="65" t="s">
        <v>2156</v>
      </c>
      <c r="AQ454" s="66" t="s">
        <v>1733</v>
      </c>
    </row>
    <row r="455" spans="1:43" ht="1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201" t="str">
        <f>'ORDEN DE CUARENTENA'!AO455</f>
        <v>Pseudanos</v>
      </c>
      <c r="AP455" s="65" t="s">
        <v>2157</v>
      </c>
      <c r="AQ455" s="66" t="s">
        <v>1733</v>
      </c>
    </row>
    <row r="456" spans="1:43" ht="1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201" t="str">
        <f>'ORDEN DE CUARENTENA'!AO456</f>
        <v>Pseudanthias</v>
      </c>
      <c r="AP456" s="65" t="s">
        <v>2158</v>
      </c>
      <c r="AQ456" s="66" t="s">
        <v>1733</v>
      </c>
    </row>
    <row r="457" spans="1:43" ht="1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201" t="str">
        <f>'ORDEN DE CUARENTENA'!AO457</f>
        <v>Pseudepiplatys</v>
      </c>
      <c r="AP457" s="65" t="s">
        <v>2159</v>
      </c>
      <c r="AQ457" s="66" t="s">
        <v>1733</v>
      </c>
    </row>
    <row r="458" spans="1:43" ht="1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201" t="str">
        <f>'ORDEN DE CUARENTENA'!AO458</f>
        <v>Pseudocheilinus</v>
      </c>
      <c r="AP458" s="65" t="s">
        <v>2160</v>
      </c>
      <c r="AQ458" s="66" t="s">
        <v>1733</v>
      </c>
    </row>
    <row r="459" spans="1:43" ht="1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201" t="str">
        <f>'ORDEN DE CUARENTENA'!AO459</f>
        <v>Pseudochromis</v>
      </c>
      <c r="AP459" s="65" t="s">
        <v>2161</v>
      </c>
      <c r="AQ459" s="66" t="s">
        <v>1733</v>
      </c>
    </row>
    <row r="460" spans="1:43" ht="1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201" t="str">
        <f>'ORDEN DE CUARENTENA'!AO460</f>
        <v>Pseudogastromyzon</v>
      </c>
      <c r="AP460" s="65" t="s">
        <v>2162</v>
      </c>
      <c r="AQ460" s="66" t="s">
        <v>1733</v>
      </c>
    </row>
    <row r="461" spans="1:43" ht="1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201" t="str">
        <f>'ORDEN DE CUARENTENA'!AO461</f>
        <v>Pseudohemiodon</v>
      </c>
      <c r="AP461" s="65" t="s">
        <v>2163</v>
      </c>
      <c r="AQ461" s="66" t="s">
        <v>1733</v>
      </c>
    </row>
    <row r="462" spans="1:43" ht="1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201" t="str">
        <f>'ORDEN DE CUARENTENA'!AO462</f>
        <v>Pseudomystus</v>
      </c>
      <c r="AP462" s="65" t="s">
        <v>2164</v>
      </c>
      <c r="AQ462" s="66" t="s">
        <v>1733</v>
      </c>
    </row>
    <row r="463" spans="1:43" ht="1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201" t="str">
        <f>'ORDEN DE CUARENTENA'!AO463</f>
        <v>Pseudopimelodus</v>
      </c>
      <c r="AP463" s="65" t="s">
        <v>2165</v>
      </c>
      <c r="AQ463" s="66" t="s">
        <v>1733</v>
      </c>
    </row>
    <row r="464" spans="1:43" ht="1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201" t="str">
        <f>'ORDEN DE CUARENTENA'!AO464</f>
        <v>Pseudoplatystoma</v>
      </c>
      <c r="AP464" s="65" t="s">
        <v>2166</v>
      </c>
      <c r="AQ464" s="66" t="s">
        <v>1733</v>
      </c>
    </row>
    <row r="465" spans="1:43" ht="1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201" t="str">
        <f>'ORDEN DE CUARENTENA'!AO465</f>
        <v>Pseudotropheus</v>
      </c>
      <c r="AP465" s="65" t="s">
        <v>2167</v>
      </c>
      <c r="AQ465" s="66" t="s">
        <v>1733</v>
      </c>
    </row>
    <row r="466" spans="1:43" ht="1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201" t="str">
        <f>'ORDEN DE CUARENTENA'!AO466</f>
        <v>Pterapogon</v>
      </c>
      <c r="AP466" s="65" t="s">
        <v>2168</v>
      </c>
      <c r="AQ466" s="66" t="s">
        <v>1733</v>
      </c>
    </row>
    <row r="467" spans="1:43" ht="1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201" t="str">
        <f>'ORDEN DE CUARENTENA'!AO467</f>
        <v>Ptereleotris</v>
      </c>
      <c r="AP467" s="65" t="s">
        <v>2169</v>
      </c>
      <c r="AQ467" s="66" t="s">
        <v>1733</v>
      </c>
    </row>
    <row r="468" spans="1:43" ht="1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201" t="str">
        <f>'ORDEN DE CUARENTENA'!AO468</f>
        <v>Pterois</v>
      </c>
      <c r="AP468" s="65" t="s">
        <v>2170</v>
      </c>
      <c r="AQ468" s="66" t="s">
        <v>1733</v>
      </c>
    </row>
    <row r="469" spans="1:43" ht="1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201" t="str">
        <f>'ORDEN DE CUARENTENA'!AO469</f>
        <v>Pterophyllum</v>
      </c>
      <c r="AP469" s="65" t="s">
        <v>2171</v>
      </c>
      <c r="AQ469" s="66" t="s">
        <v>1733</v>
      </c>
    </row>
    <row r="470" spans="1:43" ht="1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201" t="str">
        <f>'ORDEN DE CUARENTENA'!AO470</f>
        <v>Pundamilia</v>
      </c>
      <c r="AP470" s="65" t="s">
        <v>2172</v>
      </c>
      <c r="AQ470" s="66" t="s">
        <v>1733</v>
      </c>
    </row>
    <row r="471" spans="1:43" ht="1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201" t="str">
        <f>'ORDEN DE CUARENTENA'!AO471</f>
        <v>Puntius</v>
      </c>
      <c r="AP471" s="65" t="s">
        <v>2173</v>
      </c>
      <c r="AQ471" s="66" t="s">
        <v>1733</v>
      </c>
    </row>
    <row r="472" spans="1:43" ht="1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201" t="str">
        <f>'ORDEN DE CUARENTENA'!AO472</f>
        <v>Pygoplites</v>
      </c>
      <c r="AP472" s="65" t="s">
        <v>2174</v>
      </c>
      <c r="AQ472" s="66" t="s">
        <v>1733</v>
      </c>
    </row>
    <row r="473" spans="1:43" ht="1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201" t="str">
        <f>'ORDEN DE CUARENTENA'!AO473</f>
        <v>Pyrrhulina</v>
      </c>
      <c r="AP473" s="65" t="s">
        <v>2175</v>
      </c>
      <c r="AQ473" s="66" t="s">
        <v>1733</v>
      </c>
    </row>
    <row r="474" spans="1:43" ht="1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201" t="str">
        <f>'ORDEN DE CUARENTENA'!AO474</f>
        <v>Rasbora</v>
      </c>
      <c r="AP474" s="65" t="s">
        <v>2176</v>
      </c>
      <c r="AQ474" s="66" t="s">
        <v>1733</v>
      </c>
    </row>
    <row r="475" spans="1:43" ht="1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201" t="str">
        <f>'ORDEN DE CUARENTENA'!AO475</f>
        <v>Reganochromis</v>
      </c>
      <c r="AP475" s="65" t="s">
        <v>2177</v>
      </c>
      <c r="AQ475" s="66" t="s">
        <v>1733</v>
      </c>
    </row>
    <row r="476" spans="1:43" ht="1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201" t="str">
        <f>'ORDEN DE CUARENTENA'!AO476</f>
        <v>Rhamphichthys</v>
      </c>
      <c r="AP476" s="65" t="s">
        <v>2178</v>
      </c>
      <c r="AQ476" s="66" t="s">
        <v>1733</v>
      </c>
    </row>
    <row r="477" spans="1:43" ht="1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201" t="str">
        <f>'ORDEN DE CUARENTENA'!AO477</f>
        <v>Rhinecanthus</v>
      </c>
      <c r="AP477" s="65" t="s">
        <v>947</v>
      </c>
      <c r="AQ477" s="66" t="s">
        <v>1827</v>
      </c>
    </row>
    <row r="478" spans="1:43" ht="1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201" t="str">
        <f>'ORDEN DE CUARENTENA'!AO478</f>
        <v>Rhinomuraena</v>
      </c>
      <c r="AP478" s="65" t="s">
        <v>2179</v>
      </c>
      <c r="AQ478" s="66" t="s">
        <v>1733</v>
      </c>
    </row>
    <row r="479" spans="1:43" ht="1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201" t="str">
        <f>'ORDEN DE CUARENTENA'!AO479</f>
        <v>Rineloricaria</v>
      </c>
      <c r="AP479" s="65" t="s">
        <v>2180</v>
      </c>
      <c r="AQ479" s="66" t="s">
        <v>1733</v>
      </c>
    </row>
    <row r="480" spans="1:43" ht="1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201" t="str">
        <f>'ORDEN DE CUARENTENA'!AO480</f>
        <v>Rivulus</v>
      </c>
      <c r="AP480" s="65" t="s">
        <v>2181</v>
      </c>
      <c r="AQ480" s="66" t="s">
        <v>1733</v>
      </c>
    </row>
    <row r="481" spans="1:43" ht="1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201" t="str">
        <f>'ORDEN DE CUARENTENA'!AO481</f>
        <v>Salarias</v>
      </c>
      <c r="AP481" s="65" t="s">
        <v>2182</v>
      </c>
      <c r="AQ481" s="66" t="s">
        <v>1733</v>
      </c>
    </row>
    <row r="482" spans="1:43" ht="1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201" t="str">
        <f>'ORDEN DE CUARENTENA'!AO482</f>
        <v>Sargocentron</v>
      </c>
      <c r="AP482" s="65" t="s">
        <v>2183</v>
      </c>
      <c r="AQ482" s="66" t="s">
        <v>1733</v>
      </c>
    </row>
    <row r="483" spans="1:43" ht="1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201" t="str">
        <f>'ORDEN DE CUARENTENA'!AO483</f>
        <v>Satanoperca</v>
      </c>
      <c r="AP483" s="65" t="s">
        <v>2184</v>
      </c>
      <c r="AQ483" s="66" t="s">
        <v>1733</v>
      </c>
    </row>
    <row r="484" spans="1:43" ht="1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201" t="str">
        <f>'ORDEN DE CUARENTENA'!AO484</f>
        <v>Scartella</v>
      </c>
      <c r="AP484" s="65" t="s">
        <v>2185</v>
      </c>
      <c r="AQ484" s="66" t="s">
        <v>1733</v>
      </c>
    </row>
    <row r="485" spans="1:43" ht="1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201" t="str">
        <f>'ORDEN DE CUARENTENA'!AO485</f>
        <v>Scarus</v>
      </c>
      <c r="AP485" s="65" t="s">
        <v>2186</v>
      </c>
      <c r="AQ485" s="66" t="s">
        <v>1733</v>
      </c>
    </row>
    <row r="486" spans="1:43" ht="1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201" t="str">
        <f>'ORDEN DE CUARENTENA'!AO486</f>
        <v>Scatophagus</v>
      </c>
      <c r="AP486" s="65" t="s">
        <v>2187</v>
      </c>
      <c r="AQ486" s="66" t="s">
        <v>1733</v>
      </c>
    </row>
    <row r="487" spans="1:43" ht="1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201" t="str">
        <f>'ORDEN DE CUARENTENA'!AO487</f>
        <v>Sciaenochromis</v>
      </c>
      <c r="AP487" s="65" t="s">
        <v>2188</v>
      </c>
      <c r="AQ487" s="66" t="s">
        <v>1733</v>
      </c>
    </row>
    <row r="488" spans="1:43" ht="1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201" t="str">
        <f>'ORDEN DE CUARENTENA'!AO488</f>
        <v>Selene</v>
      </c>
      <c r="AP488" s="65" t="s">
        <v>2189</v>
      </c>
      <c r="AQ488" s="66" t="s">
        <v>1733</v>
      </c>
    </row>
    <row r="489" spans="1:43" ht="1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201" t="str">
        <f>'ORDEN DE CUARENTENA'!AO489</f>
        <v>Selenotoca</v>
      </c>
      <c r="AP489" s="65" t="s">
        <v>2190</v>
      </c>
      <c r="AQ489" s="66" t="s">
        <v>1733</v>
      </c>
    </row>
    <row r="490" spans="1:43" ht="1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201" t="str">
        <f>'ORDEN DE CUARENTENA'!AO490</f>
        <v>Semaprochilodus</v>
      </c>
      <c r="AP490" s="65" t="s">
        <v>2191</v>
      </c>
      <c r="AQ490" s="66" t="s">
        <v>1733</v>
      </c>
    </row>
    <row r="491" spans="1:43" ht="1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201" t="str">
        <f>'ORDEN DE CUARENTENA'!AO491</f>
        <v>Serranus</v>
      </c>
      <c r="AP491" s="65" t="s">
        <v>2192</v>
      </c>
      <c r="AQ491" s="66" t="s">
        <v>1733</v>
      </c>
    </row>
    <row r="492" spans="1:43" ht="1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201" t="str">
        <f>'ORDEN DE CUARENTENA'!AO492</f>
        <v>Siganus</v>
      </c>
      <c r="AP492" s="65" t="s">
        <v>2193</v>
      </c>
      <c r="AQ492" s="66" t="s">
        <v>1733</v>
      </c>
    </row>
    <row r="493" spans="1:43" ht="1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201" t="str">
        <f>'ORDEN DE CUARENTENA'!AO493</f>
        <v>Signigobius</v>
      </c>
      <c r="AP493" s="65" t="s">
        <v>2194</v>
      </c>
      <c r="AQ493" s="66" t="s">
        <v>1733</v>
      </c>
    </row>
    <row r="494" spans="1:43" ht="1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201" t="str">
        <f>'ORDEN DE CUARENTENA'!AO494</f>
        <v>Silurichthys</v>
      </c>
      <c r="AP494" s="65" t="s">
        <v>2195</v>
      </c>
      <c r="AQ494" s="66" t="s">
        <v>1733</v>
      </c>
    </row>
    <row r="495" spans="1:43" ht="1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201" t="str">
        <f>'ORDEN DE CUARENTENA'!AO495</f>
        <v>Simochromis</v>
      </c>
      <c r="AP495" s="65" t="s">
        <v>2196</v>
      </c>
      <c r="AQ495" s="66" t="s">
        <v>1739</v>
      </c>
    </row>
    <row r="496" spans="1:43" ht="1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201" t="str">
        <f>'ORDEN DE CUARENTENA'!AO496</f>
        <v>Simpsonichthys</v>
      </c>
      <c r="AP496" s="65" t="s">
        <v>2197</v>
      </c>
      <c r="AQ496" s="66" t="s">
        <v>1739</v>
      </c>
    </row>
    <row r="497" spans="1:43" ht="1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201" t="str">
        <f>'ORDEN DE CUARENTENA'!AO497</f>
        <v>Sorubim</v>
      </c>
      <c r="AP497" s="65" t="s">
        <v>2198</v>
      </c>
      <c r="AQ497" s="66" t="s">
        <v>1739</v>
      </c>
    </row>
    <row r="498" spans="1:43" ht="1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201" t="str">
        <f>'ORDEN DE CUARENTENA'!AO498</f>
        <v>Sparisoma</v>
      </c>
      <c r="AP498" s="65" t="s">
        <v>2199</v>
      </c>
      <c r="AQ498" s="66" t="s">
        <v>1739</v>
      </c>
    </row>
    <row r="499" spans="1:43" ht="1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201" t="str">
        <f>'ORDEN DE CUARENTENA'!AO499</f>
        <v>Spatuloricaria</v>
      </c>
      <c r="AP499" s="65" t="s">
        <v>2200</v>
      </c>
      <c r="AQ499" s="66" t="s">
        <v>1733</v>
      </c>
    </row>
    <row r="500" spans="1:43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201" t="str">
        <f>'ORDEN DE CUARENTENA'!AO500</f>
        <v>Sphaeramia</v>
      </c>
      <c r="AP500" s="65" t="s">
        <v>948</v>
      </c>
      <c r="AQ500" s="66" t="s">
        <v>1827</v>
      </c>
    </row>
    <row r="501" spans="1:43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201" t="str">
        <f>'ORDEN DE CUARENTENA'!AO501</f>
        <v>Sphaerichthys</v>
      </c>
      <c r="AP501" s="65" t="s">
        <v>2201</v>
      </c>
      <c r="AQ501" s="66" t="s">
        <v>1739</v>
      </c>
    </row>
    <row r="502" spans="1:43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201" t="str">
        <f>'ORDEN DE CUARENTENA'!AO502</f>
        <v>Sphoeroides</v>
      </c>
      <c r="AP502" s="65" t="s">
        <v>2202</v>
      </c>
      <c r="AQ502" s="66" t="s">
        <v>1733</v>
      </c>
    </row>
    <row r="503" spans="1:43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201" t="str">
        <f>'ORDEN DE CUARENTENA'!AO503</f>
        <v>Sphyrna</v>
      </c>
      <c r="AP503" s="65" t="s">
        <v>2203</v>
      </c>
      <c r="AQ503" s="66" t="s">
        <v>1733</v>
      </c>
    </row>
    <row r="504" spans="1:43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201" t="str">
        <f>'ORDEN DE CUARENTENA'!AO504</f>
        <v>Steatocranus</v>
      </c>
      <c r="AP504" s="65" t="s">
        <v>2204</v>
      </c>
      <c r="AQ504" s="66" t="s">
        <v>1733</v>
      </c>
    </row>
    <row r="505" spans="1:43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201" t="str">
        <f>'ORDEN DE CUARENTENA'!AO505</f>
        <v>Steatogenys</v>
      </c>
      <c r="AP505" s="65" t="s">
        <v>2205</v>
      </c>
      <c r="AQ505" s="66" t="s">
        <v>1733</v>
      </c>
    </row>
    <row r="506" spans="1:43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201" t="str">
        <f>'ORDEN DE CUARENTENA'!AO506</f>
        <v>Stegastes</v>
      </c>
      <c r="AP506" s="65" t="s">
        <v>2206</v>
      </c>
      <c r="AQ506" s="66" t="s">
        <v>1733</v>
      </c>
    </row>
    <row r="507" spans="1:43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201" t="str">
        <f>'ORDEN DE CUARENTENA'!AO507</f>
        <v>Sternopygus</v>
      </c>
      <c r="AP507" s="65" t="s">
        <v>2207</v>
      </c>
      <c r="AQ507" s="66" t="s">
        <v>1733</v>
      </c>
    </row>
    <row r="508" spans="1:43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201" t="str">
        <f>'ORDEN DE CUARENTENA'!AO508</f>
        <v>Stonogobiops</v>
      </c>
      <c r="AP508" s="65" t="s">
        <v>2208</v>
      </c>
      <c r="AQ508" s="66" t="s">
        <v>1733</v>
      </c>
    </row>
    <row r="509" spans="1:43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201" t="str">
        <f>'ORDEN DE CUARENTENA'!AO509</f>
        <v>Sturisomatichthys</v>
      </c>
      <c r="AP509" s="65" t="s">
        <v>2209</v>
      </c>
      <c r="AQ509" s="66" t="s">
        <v>1733</v>
      </c>
    </row>
    <row r="510" spans="1:43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201" t="str">
        <f>'ORDEN DE CUARENTENA'!AO510</f>
        <v>Sufflamen</v>
      </c>
      <c r="AP510" s="65" t="s">
        <v>2210</v>
      </c>
      <c r="AQ510" s="66" t="s">
        <v>1733</v>
      </c>
    </row>
    <row r="511" spans="1:43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201" t="str">
        <f>'ORDEN DE CUARENTENA'!AO511</f>
        <v>Sundadanio</v>
      </c>
      <c r="AP511" s="65" t="s">
        <v>2211</v>
      </c>
      <c r="AQ511" s="66" t="s">
        <v>1739</v>
      </c>
    </row>
    <row r="512" spans="1:43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201" t="str">
        <f>'ORDEN DE CUARENTENA'!AO512</f>
        <v>Symphysodon</v>
      </c>
      <c r="AP512" s="65" t="s">
        <v>2212</v>
      </c>
      <c r="AQ512" s="66" t="s">
        <v>1739</v>
      </c>
    </row>
    <row r="513" spans="1:43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201" t="str">
        <f>'ORDEN DE CUARENTENA'!AO513</f>
        <v>Synbranchus</v>
      </c>
      <c r="AP513" s="65" t="s">
        <v>2213</v>
      </c>
      <c r="AQ513" s="66" t="s">
        <v>1733</v>
      </c>
    </row>
    <row r="514" spans="1:43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201" t="str">
        <f>'ORDEN DE CUARENTENA'!AO514</f>
        <v>Synchiropus</v>
      </c>
      <c r="AP514" s="65" t="s">
        <v>2214</v>
      </c>
      <c r="AQ514" s="66" t="s">
        <v>1733</v>
      </c>
    </row>
    <row r="515" spans="1:43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201" t="str">
        <f>'ORDEN DE CUARENTENA'!AO515</f>
        <v>Syncrossus</v>
      </c>
      <c r="AP515" s="65" t="s">
        <v>2215</v>
      </c>
      <c r="AQ515" s="66" t="s">
        <v>1733</v>
      </c>
    </row>
    <row r="516" spans="1:43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201" t="str">
        <f>'ORDEN DE CUARENTENA'!AO516</f>
        <v>Synodontis</v>
      </c>
      <c r="AP516" s="65" t="s">
        <v>2216</v>
      </c>
      <c r="AQ516" s="66" t="s">
        <v>1733</v>
      </c>
    </row>
    <row r="517" spans="1:43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201" t="str">
        <f>'ORDEN DE CUARENTENA'!AO517</f>
        <v>Taeniacara</v>
      </c>
      <c r="AP517" s="65" t="s">
        <v>2217</v>
      </c>
      <c r="AQ517" s="66" t="s">
        <v>1733</v>
      </c>
    </row>
    <row r="518" spans="1:43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201" t="str">
        <f>'ORDEN DE CUARENTENA'!AO518</f>
        <v>Taenianotus</v>
      </c>
      <c r="AP518" s="65" t="s">
        <v>2218</v>
      </c>
      <c r="AQ518" s="66" t="s">
        <v>1733</v>
      </c>
    </row>
    <row r="519" spans="1:43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201" t="str">
        <f>'ORDEN DE CUARENTENA'!AO519</f>
        <v>Taeniura</v>
      </c>
      <c r="AP519" s="65" t="s">
        <v>2219</v>
      </c>
      <c r="AQ519" s="66" t="s">
        <v>1733</v>
      </c>
    </row>
    <row r="520" spans="1:43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201" t="str">
        <f>'ORDEN DE CUARENTENA'!AO520</f>
        <v>Tanganicodus</v>
      </c>
      <c r="AP520" s="65" t="s">
        <v>2220</v>
      </c>
      <c r="AQ520" s="66" t="s">
        <v>1733</v>
      </c>
    </row>
    <row r="521" spans="1:43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201" t="str">
        <f>'ORDEN DE CUARENTENA'!AO521</f>
        <v>Tanichthys</v>
      </c>
      <c r="AP521" s="65" t="s">
        <v>2221</v>
      </c>
      <c r="AQ521" s="66" t="s">
        <v>1733</v>
      </c>
    </row>
    <row r="522" spans="1:43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201" t="str">
        <f>'ORDEN DE CUARENTENA'!AO522</f>
        <v>Tatia</v>
      </c>
      <c r="AP522" s="65" t="s">
        <v>2222</v>
      </c>
      <c r="AQ522" s="66" t="s">
        <v>1733</v>
      </c>
    </row>
    <row r="523" spans="1:43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201" t="str">
        <f>'ORDEN DE CUARENTENA'!AO523</f>
        <v>Telmatherina</v>
      </c>
      <c r="AP523" s="65" t="s">
        <v>2223</v>
      </c>
      <c r="AQ523" s="66" t="s">
        <v>1733</v>
      </c>
    </row>
    <row r="524" spans="1:43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201" t="str">
        <f>'ORDEN DE CUARENTENA'!AO524</f>
        <v>Telmatochromis</v>
      </c>
      <c r="AP524" s="65" t="s">
        <v>2224</v>
      </c>
      <c r="AQ524" s="66" t="s">
        <v>1733</v>
      </c>
    </row>
    <row r="525" spans="1:43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201" t="str">
        <f>'ORDEN DE CUARENTENA'!AO525</f>
        <v>Terapon</v>
      </c>
      <c r="AP525" s="65" t="s">
        <v>2225</v>
      </c>
      <c r="AQ525" s="66" t="s">
        <v>1733</v>
      </c>
    </row>
    <row r="526" spans="1:43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201" t="str">
        <f>'ORDEN DE CUARENTENA'!AO526</f>
        <v>Tetragonopterus</v>
      </c>
      <c r="AP526" s="65" t="s">
        <v>2226</v>
      </c>
      <c r="AQ526" s="66" t="s">
        <v>1733</v>
      </c>
    </row>
    <row r="527" spans="1:43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201" t="str">
        <f>'ORDEN DE CUARENTENA'!AO527</f>
        <v>Tetraodon</v>
      </c>
      <c r="AP527" s="65" t="s">
        <v>2227</v>
      </c>
      <c r="AQ527" s="66" t="s">
        <v>1733</v>
      </c>
    </row>
    <row r="528" spans="1:43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201" t="str">
        <f>'ORDEN DE CUARENTENA'!AO528</f>
        <v>Thalassoma</v>
      </c>
      <c r="AP528" s="65" t="s">
        <v>2228</v>
      </c>
      <c r="AQ528" s="66" t="s">
        <v>1733</v>
      </c>
    </row>
    <row r="529" spans="1:43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201" t="str">
        <f>'ORDEN DE CUARENTENA'!AO529</f>
        <v>Thayeria</v>
      </c>
      <c r="AP529" s="65" t="s">
        <v>2229</v>
      </c>
      <c r="AQ529" s="66" t="s">
        <v>1733</v>
      </c>
    </row>
    <row r="530" spans="1:43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201" t="str">
        <f>'ORDEN DE CUARENTENA'!AO530</f>
        <v>Thoracocharax</v>
      </c>
      <c r="AP530" s="65" t="s">
        <v>2230</v>
      </c>
      <c r="AQ530" s="66" t="s">
        <v>1733</v>
      </c>
    </row>
    <row r="531" spans="1:43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201" t="str">
        <f>'ORDEN DE CUARENTENA'!AO531</f>
        <v>Thorichthys</v>
      </c>
      <c r="AP531" s="65" t="s">
        <v>2231</v>
      </c>
      <c r="AQ531" s="66" t="s">
        <v>1733</v>
      </c>
    </row>
    <row r="532" spans="1:43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201" t="str">
        <f>'ORDEN DE CUARENTENA'!AO532</f>
        <v>Tilapia</v>
      </c>
      <c r="AP532" s="65" t="s">
        <v>2232</v>
      </c>
      <c r="AQ532" s="66" t="s">
        <v>1733</v>
      </c>
    </row>
    <row r="533" spans="1:43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201" t="str">
        <f>'ORDEN DE CUARENTENA'!AO533</f>
        <v>Toxotes</v>
      </c>
      <c r="AP533" s="65" t="s">
        <v>2233</v>
      </c>
      <c r="AQ533" s="66" t="s">
        <v>1733</v>
      </c>
    </row>
    <row r="534" spans="1:43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201" t="str">
        <f>'ORDEN DE CUARENTENA'!AO534</f>
        <v>Triaenodon</v>
      </c>
      <c r="AP534" s="65" t="s">
        <v>2234</v>
      </c>
      <c r="AQ534" s="66" t="s">
        <v>1733</v>
      </c>
    </row>
    <row r="535" spans="1:43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201" t="str">
        <f>'ORDEN DE CUARENTENA'!AO535</f>
        <v>Trichogaster</v>
      </c>
      <c r="AP535" s="65" t="s">
        <v>2235</v>
      </c>
      <c r="AQ535" s="66" t="s">
        <v>1733</v>
      </c>
    </row>
    <row r="536" spans="1:43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201" t="str">
        <f>'ORDEN DE CUARENTENA'!AO536</f>
        <v>Trichopsis</v>
      </c>
      <c r="AP536" s="65" t="s">
        <v>2236</v>
      </c>
      <c r="AQ536" s="66" t="s">
        <v>1733</v>
      </c>
    </row>
    <row r="537" spans="1:43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201" t="str">
        <f>'ORDEN DE CUARENTENA'!AO537</f>
        <v>Triglachromis</v>
      </c>
      <c r="AP537" s="65" t="s">
        <v>2237</v>
      </c>
      <c r="AQ537" s="66" t="s">
        <v>1733</v>
      </c>
    </row>
    <row r="538" spans="1:43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201" t="str">
        <f>'ORDEN DE CUARENTENA'!AO538</f>
        <v>Trigonostigma</v>
      </c>
      <c r="AP538" s="65" t="s">
        <v>2238</v>
      </c>
      <c r="AQ538" s="66" t="s">
        <v>1733</v>
      </c>
    </row>
    <row r="539" spans="1:43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201" t="str">
        <f>'ORDEN DE CUARENTENA'!AO539</f>
        <v>Trinectes</v>
      </c>
      <c r="AP539" s="65" t="s">
        <v>2239</v>
      </c>
      <c r="AQ539" s="66" t="s">
        <v>1733</v>
      </c>
    </row>
    <row r="540" spans="1:43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201" t="str">
        <f>'ORDEN DE CUARENTENA'!AO540</f>
        <v>Triportheus</v>
      </c>
      <c r="AP540" s="65" t="s">
        <v>2240</v>
      </c>
      <c r="AQ540" s="66" t="s">
        <v>1733</v>
      </c>
    </row>
    <row r="541" spans="1:43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201" t="str">
        <f>'ORDEN DE CUARENTENA'!AO541</f>
        <v>Tropheus</v>
      </c>
      <c r="AP541" s="65" t="s">
        <v>2241</v>
      </c>
      <c r="AQ541" s="66" t="s">
        <v>1733</v>
      </c>
    </row>
    <row r="542" spans="1:43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201" t="str">
        <f>'ORDEN DE CUARENTENA'!AO542</f>
        <v>Tylochromis</v>
      </c>
      <c r="AP542" s="65" t="s">
        <v>2242</v>
      </c>
      <c r="AQ542" s="66" t="s">
        <v>1733</v>
      </c>
    </row>
    <row r="543" spans="1:43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201" t="str">
        <f>'ORDEN DE CUARENTENA'!AO543</f>
        <v>Tyrannochromis</v>
      </c>
      <c r="AP543" s="65" t="s">
        <v>2243</v>
      </c>
      <c r="AQ543" s="66" t="s">
        <v>1733</v>
      </c>
    </row>
    <row r="544" spans="1:43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201" t="str">
        <f>'ORDEN DE CUARENTENA'!AO544</f>
        <v>Uaru</v>
      </c>
      <c r="AP544" s="65" t="s">
        <v>2244</v>
      </c>
      <c r="AQ544" s="66" t="s">
        <v>1733</v>
      </c>
    </row>
    <row r="545" spans="1:43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201" t="str">
        <f>'ORDEN DE CUARENTENA'!AO545</f>
        <v>Urobatis</v>
      </c>
      <c r="AP545" s="65" t="s">
        <v>2245</v>
      </c>
      <c r="AQ545" s="66" t="s">
        <v>1733</v>
      </c>
    </row>
    <row r="546" spans="1:43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201" t="str">
        <f>'ORDEN DE CUARENTENA'!AO546</f>
        <v>Valenciennea</v>
      </c>
      <c r="AP546" s="65" t="s">
        <v>2246</v>
      </c>
      <c r="AQ546" s="66" t="s">
        <v>1733</v>
      </c>
    </row>
    <row r="547" spans="1:43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201" t="str">
        <f>'ORDEN DE CUARENTENA'!AO547</f>
        <v>Variabilichromis</v>
      </c>
      <c r="AP547" s="65" t="s">
        <v>2247</v>
      </c>
      <c r="AQ547" s="66" t="s">
        <v>1733</v>
      </c>
    </row>
    <row r="548" spans="1:43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201" t="str">
        <f>'ORDEN DE CUARENTENA'!AO548</f>
        <v>Vieja</v>
      </c>
      <c r="AP548" s="65" t="s">
        <v>2248</v>
      </c>
      <c r="AQ548" s="66" t="s">
        <v>1733</v>
      </c>
    </row>
    <row r="549" spans="1:43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201" t="str">
        <f>'ORDEN DE CUARENTENA'!AO549</f>
        <v>Wallago</v>
      </c>
      <c r="AP549" s="65" t="s">
        <v>2249</v>
      </c>
      <c r="AQ549" s="66" t="s">
        <v>1733</v>
      </c>
    </row>
    <row r="550" spans="1:43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201" t="str">
        <f>'ORDEN DE CUARENTENA'!AO550</f>
        <v>Xanthichthys</v>
      </c>
      <c r="AP550" s="65" t="s">
        <v>2250</v>
      </c>
      <c r="AQ550" s="66" t="s">
        <v>1733</v>
      </c>
    </row>
    <row r="551" spans="1:43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201" t="str">
        <f>'ORDEN DE CUARENTENA'!AO551</f>
        <v>Xenentodon</v>
      </c>
      <c r="AP551" s="65" t="s">
        <v>2251</v>
      </c>
      <c r="AQ551" s="66" t="s">
        <v>1733</v>
      </c>
    </row>
    <row r="552" spans="1:43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201" t="str">
        <f>'ORDEN DE CUARENTENA'!AO552</f>
        <v>Xenotilapia</v>
      </c>
      <c r="AP552" s="65" t="s">
        <v>2252</v>
      </c>
      <c r="AQ552" s="66" t="s">
        <v>1733</v>
      </c>
    </row>
    <row r="553" spans="1:43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201" t="str">
        <f>'ORDEN DE CUARENTENA'!AO553</f>
        <v>Xiphophorus</v>
      </c>
      <c r="AP553" s="65" t="s">
        <v>2253</v>
      </c>
      <c r="AQ553" s="66" t="s">
        <v>1733</v>
      </c>
    </row>
    <row r="554" spans="1:43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201" t="str">
        <f>'ORDEN DE CUARENTENA'!AO554</f>
        <v>Xyrichtys</v>
      </c>
      <c r="AP554" s="65" t="s">
        <v>2254</v>
      </c>
      <c r="AQ554" s="66" t="s">
        <v>1733</v>
      </c>
    </row>
    <row r="555" spans="1:43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201" t="str">
        <f>'ORDEN DE CUARENTENA'!AO555</f>
        <v>Yasuhikotakia</v>
      </c>
      <c r="AP555" s="65" t="s">
        <v>2255</v>
      </c>
      <c r="AQ555" s="66" t="s">
        <v>1733</v>
      </c>
    </row>
    <row r="556" spans="1:43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201" t="str">
        <f>'ORDEN DE CUARENTENA'!AO556</f>
        <v>Zanclus</v>
      </c>
      <c r="AP556" s="65" t="s">
        <v>2256</v>
      </c>
      <c r="AQ556" s="66" t="s">
        <v>1733</v>
      </c>
    </row>
    <row r="557" spans="1:43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201" t="str">
        <f>'ORDEN DE CUARENTENA'!AO557</f>
        <v>Zebrasoma</v>
      </c>
      <c r="AP557" s="65" t="s">
        <v>2257</v>
      </c>
      <c r="AQ557" s="66" t="s">
        <v>1733</v>
      </c>
    </row>
    <row r="558" spans="1:43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201" t="str">
        <f>'ORDEN DE CUARENTENA'!AO558</f>
        <v>Zungaro</v>
      </c>
      <c r="AP558" s="65" t="s">
        <v>2258</v>
      </c>
      <c r="AQ558" s="66" t="s">
        <v>1733</v>
      </c>
    </row>
    <row r="559" spans="1:43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201" t="str">
        <f>'ORDEN DE CUARENTENA'!AO559</f>
        <v>*** Grupo Celenterados (géneros) ***</v>
      </c>
      <c r="AP559" s="65" t="s">
        <v>2259</v>
      </c>
      <c r="AQ559" s="66" t="s">
        <v>1733</v>
      </c>
    </row>
    <row r="560" spans="1:43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201" t="str">
        <f>'ORDEN DE CUARENTENA'!AO560</f>
        <v>Acanthastrea</v>
      </c>
      <c r="AP560" s="65" t="s">
        <v>2260</v>
      </c>
      <c r="AQ560" s="66" t="s">
        <v>1733</v>
      </c>
    </row>
    <row r="561" spans="1:43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201" t="str">
        <f>'ORDEN DE CUARENTENA'!AO561</f>
        <v>Acanthella</v>
      </c>
      <c r="AP561" s="65" t="s">
        <v>2261</v>
      </c>
      <c r="AQ561" s="66" t="s">
        <v>1733</v>
      </c>
    </row>
    <row r="562" spans="1:43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201" t="str">
        <f>'ORDEN DE CUARENTENA'!AO562</f>
        <v>Acropora</v>
      </c>
      <c r="AP562" s="65" t="s">
        <v>2262</v>
      </c>
      <c r="AQ562" s="66" t="s">
        <v>1733</v>
      </c>
    </row>
    <row r="563" spans="1:43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201" t="str">
        <f>'ORDEN DE CUARENTENA'!AO563</f>
        <v>Actinodiscus</v>
      </c>
      <c r="AP563" s="65" t="s">
        <v>2263</v>
      </c>
      <c r="AQ563" s="66" t="s">
        <v>1733</v>
      </c>
    </row>
    <row r="564" spans="1:43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201" t="str">
        <f>'ORDEN DE CUARENTENA'!AO564</f>
        <v>Actinoporus</v>
      </c>
      <c r="AP564" s="65" t="s">
        <v>2264</v>
      </c>
      <c r="AQ564" s="66" t="s">
        <v>1733</v>
      </c>
    </row>
    <row r="565" spans="1:43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201" t="str">
        <f>'ORDEN DE CUARENTENA'!AO565</f>
        <v>Alcyonium</v>
      </c>
      <c r="AP565" s="65" t="s">
        <v>2265</v>
      </c>
      <c r="AQ565" s="66" t="s">
        <v>1733</v>
      </c>
    </row>
    <row r="566" spans="1:43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201" t="str">
        <f>'ORDEN DE CUARENTENA'!AO566</f>
        <v>Alveopora</v>
      </c>
      <c r="AP566" s="65" t="s">
        <v>2266</v>
      </c>
      <c r="AQ566" s="66" t="s">
        <v>1733</v>
      </c>
    </row>
    <row r="567" spans="1:43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201" t="str">
        <f>'ORDEN DE CUARENTENA'!AO567</f>
        <v>Anthelia</v>
      </c>
      <c r="AP567" s="65" t="s">
        <v>2267</v>
      </c>
      <c r="AQ567" s="66" t="s">
        <v>1733</v>
      </c>
    </row>
    <row r="568" spans="1:43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201" t="str">
        <f>'ORDEN DE CUARENTENA'!AO568</f>
        <v>Bartholomea</v>
      </c>
      <c r="AP568" s="65" t="s">
        <v>2268</v>
      </c>
      <c r="AQ568" s="66" t="s">
        <v>1733</v>
      </c>
    </row>
    <row r="569" spans="1:43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201" t="str">
        <f>'ORDEN DE CUARENTENA'!AO569</f>
        <v>Bispira</v>
      </c>
      <c r="AP569" s="65" t="s">
        <v>2269</v>
      </c>
      <c r="AQ569" s="66" t="s">
        <v>1733</v>
      </c>
    </row>
    <row r="570" spans="1:43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201" t="str">
        <f>'ORDEN DE CUARENTENA'!AO570</f>
        <v>Blastomussa</v>
      </c>
      <c r="AP570" s="65" t="s">
        <v>2270</v>
      </c>
      <c r="AQ570" s="66" t="s">
        <v>1733</v>
      </c>
    </row>
    <row r="571" spans="1:43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201" t="str">
        <f>'ORDEN DE CUARENTENA'!AO571</f>
        <v>Briareum</v>
      </c>
      <c r="AP571" s="65" t="s">
        <v>2271</v>
      </c>
      <c r="AQ571" s="66" t="s">
        <v>1733</v>
      </c>
    </row>
    <row r="572" spans="1:43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201" t="str">
        <f>'ORDEN DE CUARENTENA'!AO572</f>
        <v>Catalaphyllia</v>
      </c>
      <c r="AP572" s="65" t="s">
        <v>2272</v>
      </c>
      <c r="AQ572" s="66" t="s">
        <v>1733</v>
      </c>
    </row>
    <row r="573" spans="1:43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201" t="str">
        <f>'ORDEN DE CUARENTENA'!AO573</f>
        <v>Caulastrea</v>
      </c>
      <c r="AP573" s="65" t="s">
        <v>2273</v>
      </c>
      <c r="AQ573" s="66" t="s">
        <v>1733</v>
      </c>
    </row>
    <row r="574" spans="1:43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201" t="str">
        <f>'ORDEN DE CUARENTENA'!AO574</f>
        <v>Cerianthus</v>
      </c>
      <c r="AP574" s="65" t="s">
        <v>2274</v>
      </c>
      <c r="AQ574" s="66" t="s">
        <v>1733</v>
      </c>
    </row>
    <row r="575" spans="1:43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201" t="str">
        <f>'ORDEN DE CUARENTENA'!AO575</f>
        <v>Cladiella</v>
      </c>
      <c r="AP575" s="65" t="s">
        <v>2275</v>
      </c>
      <c r="AQ575" s="66" t="s">
        <v>1733</v>
      </c>
    </row>
    <row r="576" spans="1:43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201" t="str">
        <f>'ORDEN DE CUARENTENA'!AO576</f>
        <v>Clavularia</v>
      </c>
      <c r="AP576" s="65" t="s">
        <v>2276</v>
      </c>
      <c r="AQ576" s="66" t="s">
        <v>1739</v>
      </c>
    </row>
    <row r="577" spans="1:43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201" t="str">
        <f>'ORDEN DE CUARENTENA'!AO577</f>
        <v>Cliona</v>
      </c>
      <c r="AP577" s="65" t="s">
        <v>2277</v>
      </c>
      <c r="AQ577" s="66" t="s">
        <v>1733</v>
      </c>
    </row>
    <row r="578" spans="1:43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201" t="str">
        <f>'ORDEN DE CUARENTENA'!AO578</f>
        <v>Condylactis</v>
      </c>
      <c r="AP578" s="65" t="s">
        <v>2278</v>
      </c>
      <c r="AQ578" s="66" t="s">
        <v>1733</v>
      </c>
    </row>
    <row r="579" spans="1:43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201" t="str">
        <f>'ORDEN DE CUARENTENA'!AO579</f>
        <v>Corynactis</v>
      </c>
      <c r="AP579" s="65" t="s">
        <v>2279</v>
      </c>
      <c r="AQ579" s="66" t="s">
        <v>1733</v>
      </c>
    </row>
    <row r="580" spans="1:43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201" t="str">
        <f>'ORDEN DE CUARENTENA'!AO580</f>
        <v>Cynarina</v>
      </c>
      <c r="AP580" s="65" t="s">
        <v>2280</v>
      </c>
      <c r="AQ580" s="66" t="s">
        <v>1733</v>
      </c>
    </row>
    <row r="581" spans="1:43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201" t="str">
        <f>'ORDEN DE CUARENTENA'!AO581</f>
        <v>Dendronephthya</v>
      </c>
      <c r="AP581" s="65" t="s">
        <v>2281</v>
      </c>
      <c r="AQ581" s="66" t="s">
        <v>1733</v>
      </c>
    </row>
    <row r="582" spans="1:43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201" t="str">
        <f>'ORDEN DE CUARENTENA'!AO582</f>
        <v>Diodogorgia</v>
      </c>
      <c r="AP582" s="65" t="s">
        <v>2282</v>
      </c>
      <c r="AQ582" s="66" t="s">
        <v>1733</v>
      </c>
    </row>
    <row r="583" spans="1:43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201" t="str">
        <f>'ORDEN DE CUARENTENA'!AO583</f>
        <v>Discosoma</v>
      </c>
      <c r="AP583" s="65" t="s">
        <v>2283</v>
      </c>
      <c r="AQ583" s="66" t="s">
        <v>1733</v>
      </c>
    </row>
    <row r="584" spans="1:43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201" t="str">
        <f>'ORDEN DE CUARENTENA'!AO584</f>
        <v>Duncanopsammia</v>
      </c>
      <c r="AP584" s="65" t="s">
        <v>949</v>
      </c>
      <c r="AQ584" s="66" t="s">
        <v>1876</v>
      </c>
    </row>
    <row r="585" spans="1:43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201" t="str">
        <f>'ORDEN DE CUARENTENA'!AO585</f>
        <v>Entacmaea</v>
      </c>
      <c r="AP585" s="65" t="s">
        <v>1034</v>
      </c>
      <c r="AQ585" s="66" t="s">
        <v>1876</v>
      </c>
    </row>
    <row r="586" spans="1:43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201" t="str">
        <f>'ORDEN DE CUARENTENA'!AO586</f>
        <v>Euphyllia</v>
      </c>
      <c r="AP586" s="65" t="s">
        <v>2284</v>
      </c>
      <c r="AQ586" s="66" t="s">
        <v>1733</v>
      </c>
    </row>
    <row r="587" spans="1:43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201" t="str">
        <f>'ORDEN DE CUARENTENA'!AO587</f>
        <v>Favia</v>
      </c>
      <c r="AP587" s="65" t="s">
        <v>2285</v>
      </c>
      <c r="AQ587" s="66" t="s">
        <v>1733</v>
      </c>
    </row>
    <row r="588" spans="1:43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201" t="str">
        <f>'ORDEN DE CUARENTENA'!AO588</f>
        <v>Favites</v>
      </c>
      <c r="AP588" s="65" t="s">
        <v>2286</v>
      </c>
      <c r="AQ588" s="66" t="s">
        <v>1733</v>
      </c>
    </row>
    <row r="589" spans="1:43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201" t="str">
        <f>'ORDEN DE CUARENTENA'!AO589</f>
        <v>Fungia</v>
      </c>
      <c r="AP589" s="65" t="s">
        <v>2287</v>
      </c>
      <c r="AQ589" s="66" t="s">
        <v>1733</v>
      </c>
    </row>
    <row r="590" spans="1:43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201" t="str">
        <f>'ORDEN DE CUARENTENA'!AO590</f>
        <v>Galaxea</v>
      </c>
      <c r="AP590" s="65" t="s">
        <v>1035</v>
      </c>
      <c r="AQ590" s="66" t="s">
        <v>1876</v>
      </c>
    </row>
    <row r="591" spans="1:43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201" t="str">
        <f>'ORDEN DE CUARENTENA'!AO591</f>
        <v>Goniopora</v>
      </c>
      <c r="AP591" s="65" t="s">
        <v>950</v>
      </c>
      <c r="AQ591" s="66" t="s">
        <v>1876</v>
      </c>
    </row>
    <row r="592" spans="1:43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201" t="str">
        <f>'ORDEN DE CUARENTENA'!AO592</f>
        <v>Gorgonia</v>
      </c>
      <c r="AP592" s="65" t="s">
        <v>1036</v>
      </c>
      <c r="AQ592" s="66" t="s">
        <v>1876</v>
      </c>
    </row>
    <row r="593" spans="1:43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201" t="str">
        <f>'ORDEN DE CUARENTENA'!AO593</f>
        <v>Heliofungia</v>
      </c>
      <c r="AP593" s="65" t="s">
        <v>951</v>
      </c>
      <c r="AQ593" s="66" t="s">
        <v>1876</v>
      </c>
    </row>
    <row r="594" spans="1:43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201" t="str">
        <f>'ORDEN DE CUARENTENA'!AO594</f>
        <v>Heliopora</v>
      </c>
      <c r="AP594" s="65" t="s">
        <v>952</v>
      </c>
      <c r="AQ594" s="66" t="s">
        <v>1876</v>
      </c>
    </row>
    <row r="595" spans="1:43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201" t="str">
        <f>'ORDEN DE CUARENTENA'!AO595</f>
        <v>Herpolitha</v>
      </c>
      <c r="AP595" s="65" t="s">
        <v>953</v>
      </c>
      <c r="AQ595" s="66" t="s">
        <v>1876</v>
      </c>
    </row>
    <row r="596" spans="1:43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201" t="str">
        <f>'ORDEN DE CUARENTENA'!AO596</f>
        <v>Heteractis</v>
      </c>
      <c r="AP596" s="65" t="s">
        <v>954</v>
      </c>
      <c r="AQ596" s="66" t="s">
        <v>1876</v>
      </c>
    </row>
    <row r="597" spans="1:43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201" t="str">
        <f>'ORDEN DE CUARENTENA'!AO597</f>
        <v>Hydnophora</v>
      </c>
      <c r="AP597" s="65" t="s">
        <v>955</v>
      </c>
      <c r="AQ597" s="66" t="s">
        <v>1876</v>
      </c>
    </row>
    <row r="598" spans="1:43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201" t="str">
        <f>'ORDEN DE CUARENTENA'!AO598</f>
        <v>Lemnalia</v>
      </c>
      <c r="AP598" s="65" t="s">
        <v>1037</v>
      </c>
      <c r="AQ598" s="66" t="s">
        <v>1876</v>
      </c>
    </row>
    <row r="599" spans="1:43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201" t="str">
        <f>'ORDEN DE CUARENTENA'!AO599</f>
        <v>Leptoria</v>
      </c>
      <c r="AP599" s="65" t="s">
        <v>956</v>
      </c>
      <c r="AQ599" s="66" t="s">
        <v>1876</v>
      </c>
    </row>
    <row r="600" spans="1:43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201" t="str">
        <f>'ORDEN DE CUARENTENA'!AO600</f>
        <v>Litophyton</v>
      </c>
      <c r="AP600" s="65" t="s">
        <v>957</v>
      </c>
      <c r="AQ600" s="66" t="s">
        <v>1876</v>
      </c>
    </row>
    <row r="601" spans="1:43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201" t="str">
        <f>'ORDEN DE CUARENTENA'!AO601</f>
        <v>Lobophyllia</v>
      </c>
      <c r="AP601" s="65" t="s">
        <v>958</v>
      </c>
      <c r="AQ601" s="66" t="s">
        <v>1876</v>
      </c>
    </row>
    <row r="602" spans="1:43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201" t="str">
        <f>'ORDEN DE CUARENTENA'!AO602</f>
        <v>Lobophytum</v>
      </c>
      <c r="AP602" s="65" t="s">
        <v>1038</v>
      </c>
      <c r="AQ602" s="66" t="s">
        <v>1876</v>
      </c>
    </row>
    <row r="603" spans="1:43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201" t="str">
        <f>'ORDEN DE CUARENTENA'!AO603</f>
        <v>Merulina</v>
      </c>
      <c r="AP603" s="65" t="s">
        <v>2288</v>
      </c>
      <c r="AQ603" s="66" t="s">
        <v>1733</v>
      </c>
    </row>
    <row r="604" spans="1:43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201" t="str">
        <f>'ORDEN DE CUARENTENA'!AO604</f>
        <v>Millepora</v>
      </c>
      <c r="AP604" s="65" t="s">
        <v>2289</v>
      </c>
      <c r="AQ604" s="66" t="s">
        <v>1733</v>
      </c>
    </row>
    <row r="605" spans="1:43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201" t="str">
        <f>'ORDEN DE CUARENTENA'!AO605</f>
        <v>Montastrea</v>
      </c>
      <c r="AP605" s="65" t="s">
        <v>2290</v>
      </c>
      <c r="AQ605" s="66" t="s">
        <v>1733</v>
      </c>
    </row>
    <row r="606" spans="1:43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201" t="str">
        <f>'ORDEN DE CUARENTENA'!AO606</f>
        <v>Montipora</v>
      </c>
      <c r="AP606" s="65" t="s">
        <v>2291</v>
      </c>
      <c r="AQ606" s="66" t="s">
        <v>1733</v>
      </c>
    </row>
    <row r="607" spans="1:43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201" t="str">
        <f>'ORDEN DE CUARENTENA'!AO607</f>
        <v>Muricea</v>
      </c>
      <c r="AP607" s="65" t="s">
        <v>2292</v>
      </c>
      <c r="AQ607" s="66" t="s">
        <v>1733</v>
      </c>
    </row>
    <row r="608" spans="1:43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201" t="str">
        <f>'ORDEN DE CUARENTENA'!AO608</f>
        <v>Mycedium</v>
      </c>
      <c r="AP608" s="65" t="s">
        <v>2293</v>
      </c>
      <c r="AQ608" s="66" t="s">
        <v>1733</v>
      </c>
    </row>
    <row r="609" spans="1:43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201" t="str">
        <f>'ORDEN DE CUARENTENA'!AO609</f>
        <v>Nemenzophyllia</v>
      </c>
      <c r="AP609" s="65" t="s">
        <v>2294</v>
      </c>
      <c r="AQ609" s="66" t="s">
        <v>1733</v>
      </c>
    </row>
    <row r="610" spans="1:43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201" t="str">
        <f>'ORDEN DE CUARENTENA'!AO610</f>
        <v>Niphates</v>
      </c>
      <c r="AP610" s="65" t="s">
        <v>2295</v>
      </c>
      <c r="AQ610" s="66" t="s">
        <v>1733</v>
      </c>
    </row>
    <row r="611" spans="1:43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201" t="str">
        <f>'ORDEN DE CUARENTENA'!AO611</f>
        <v>Oulophyllia</v>
      </c>
      <c r="AP611" s="65" t="s">
        <v>2296</v>
      </c>
      <c r="AQ611" s="66" t="s">
        <v>1733</v>
      </c>
    </row>
    <row r="612" spans="1:43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201" t="str">
        <f>'ORDEN DE CUARENTENA'!AO612</f>
        <v>Palythoa</v>
      </c>
      <c r="AP612" s="65" t="s">
        <v>2297</v>
      </c>
      <c r="AQ612" s="66" t="s">
        <v>1733</v>
      </c>
    </row>
    <row r="613" spans="1:43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201" t="str">
        <f>'ORDEN DE CUARENTENA'!AO613</f>
        <v>Pavona</v>
      </c>
      <c r="AP613" s="65" t="s">
        <v>2298</v>
      </c>
      <c r="AQ613" s="66" t="s">
        <v>1739</v>
      </c>
    </row>
    <row r="614" spans="1:43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201" t="str">
        <f>'ORDEN DE CUARENTENA'!AO614</f>
        <v>Pectinia</v>
      </c>
      <c r="AP614" s="65" t="s">
        <v>2299</v>
      </c>
      <c r="AQ614" s="66" t="s">
        <v>1739</v>
      </c>
    </row>
    <row r="615" spans="1:43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201" t="str">
        <f>'ORDEN DE CUARENTENA'!AO615</f>
        <v>Phymanthus</v>
      </c>
      <c r="AP615" s="65" t="s">
        <v>2300</v>
      </c>
      <c r="AQ615" s="66" t="s">
        <v>1733</v>
      </c>
    </row>
    <row r="616" spans="1:43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201" t="str">
        <f>'ORDEN DE CUARENTENA'!AO616</f>
        <v>Physogyra</v>
      </c>
      <c r="AP616" s="65" t="s">
        <v>2301</v>
      </c>
      <c r="AQ616" s="66" t="s">
        <v>1733</v>
      </c>
    </row>
    <row r="617" spans="1:43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201" t="str">
        <f>'ORDEN DE CUARENTENA'!AO617</f>
        <v>Plerogyra</v>
      </c>
      <c r="AP617" s="65" t="s">
        <v>2302</v>
      </c>
      <c r="AQ617" s="66" t="s">
        <v>1733</v>
      </c>
    </row>
    <row r="618" spans="1:43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201" t="str">
        <f>'ORDEN DE CUARENTENA'!AO618</f>
        <v>Plexaura</v>
      </c>
      <c r="AP618" s="65" t="s">
        <v>959</v>
      </c>
      <c r="AQ618" s="66" t="s">
        <v>1876</v>
      </c>
    </row>
    <row r="619" spans="1:43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201" t="str">
        <f>'ORDEN DE CUARENTENA'!AO619</f>
        <v>Pocillopora</v>
      </c>
      <c r="AP619" s="65" t="s">
        <v>2303</v>
      </c>
      <c r="AQ619" s="66" t="s">
        <v>1733</v>
      </c>
    </row>
    <row r="620" spans="1:43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201" t="str">
        <f>'ORDEN DE CUARENTENA'!AO620</f>
        <v>Porites</v>
      </c>
      <c r="AP620" s="65" t="s">
        <v>2304</v>
      </c>
      <c r="AQ620" s="66" t="s">
        <v>1733</v>
      </c>
    </row>
    <row r="621" spans="1:43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201" t="str">
        <f>'ORDEN DE CUARENTENA'!AO621</f>
        <v>Pseudoceratina</v>
      </c>
      <c r="AP621" s="65" t="s">
        <v>2305</v>
      </c>
      <c r="AQ621" s="66" t="s">
        <v>1733</v>
      </c>
    </row>
    <row r="622" spans="1:43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201" t="str">
        <f>'ORDEN DE CUARENTENA'!AO622</f>
        <v>Pseudoplexaura</v>
      </c>
      <c r="AP622" s="65" t="s">
        <v>2306</v>
      </c>
      <c r="AQ622" s="66" t="s">
        <v>1733</v>
      </c>
    </row>
    <row r="623" spans="1:43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201" t="str">
        <f>'ORDEN DE CUARENTENA'!AO623</f>
        <v>Pseudopterogorgia</v>
      </c>
      <c r="AP623" s="65" t="s">
        <v>2307</v>
      </c>
      <c r="AQ623" s="66" t="s">
        <v>1733</v>
      </c>
    </row>
    <row r="624" spans="1:43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201" t="str">
        <f>'ORDEN DE CUARENTENA'!AO624</f>
        <v>Pterogorgia</v>
      </c>
      <c r="AP624" s="65" t="s">
        <v>2308</v>
      </c>
      <c r="AQ624" s="66" t="s">
        <v>1733</v>
      </c>
    </row>
    <row r="625" spans="1:43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201" t="str">
        <f>'ORDEN DE CUARENTENA'!AO625</f>
        <v>Pterogorgoa</v>
      </c>
      <c r="AP625" s="65" t="s">
        <v>2309</v>
      </c>
      <c r="AQ625" s="66" t="s">
        <v>1733</v>
      </c>
    </row>
    <row r="626" spans="1:43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201" t="str">
        <f>'ORDEN DE CUARENTENA'!AO626</f>
        <v>Ricordea</v>
      </c>
      <c r="AP626" s="65" t="s">
        <v>2310</v>
      </c>
      <c r="AQ626" s="66" t="s">
        <v>1733</v>
      </c>
    </row>
    <row r="627" spans="1:43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201" t="str">
        <f>'ORDEN DE CUARENTENA'!AO627</f>
        <v>Sarcophyton</v>
      </c>
      <c r="AP627" s="65" t="s">
        <v>2311</v>
      </c>
      <c r="AQ627" s="66" t="s">
        <v>1733</v>
      </c>
    </row>
    <row r="628" spans="1:43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201" t="str">
        <f>'ORDEN DE CUARENTENA'!AO628</f>
        <v>Scolymia</v>
      </c>
      <c r="AP628" s="65" t="s">
        <v>2312</v>
      </c>
      <c r="AQ628" s="66" t="s">
        <v>1733</v>
      </c>
    </row>
    <row r="629" spans="1:43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201" t="str">
        <f>'ORDEN DE CUARENTENA'!AO629</f>
        <v>Seriatopora</v>
      </c>
      <c r="AP629" s="65" t="s">
        <v>2313</v>
      </c>
      <c r="AQ629" s="66" t="s">
        <v>1733</v>
      </c>
    </row>
    <row r="630" spans="1:43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201" t="str">
        <f>'ORDEN DE CUARENTENA'!AO630</f>
        <v>Sinularia</v>
      </c>
      <c r="AP630" s="65" t="s">
        <v>2314</v>
      </c>
      <c r="AQ630" s="66" t="s">
        <v>1733</v>
      </c>
    </row>
    <row r="631" spans="1:43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201" t="str">
        <f>'ORDEN DE CUARENTENA'!AO631</f>
        <v>Skamnarium</v>
      </c>
      <c r="AP631" s="65" t="s">
        <v>960</v>
      </c>
      <c r="AQ631" s="66" t="s">
        <v>1827</v>
      </c>
    </row>
    <row r="632" spans="1:43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201" t="str">
        <f>'ORDEN DE CUARENTENA'!AO632</f>
        <v>Stichodactyla</v>
      </c>
      <c r="AP632" s="65" t="s">
        <v>961</v>
      </c>
      <c r="AQ632" s="66" t="s">
        <v>1827</v>
      </c>
    </row>
    <row r="633" spans="1:43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201" t="str">
        <f>'ORDEN DE CUARENTENA'!AO633</f>
        <v>Stylophora</v>
      </c>
      <c r="AP633" s="65" t="s">
        <v>2315</v>
      </c>
      <c r="AQ633" s="66" t="s">
        <v>1733</v>
      </c>
    </row>
    <row r="634" spans="1:43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201" t="str">
        <f>'ORDEN DE CUARENTENA'!AO634</f>
        <v>Symphyllia</v>
      </c>
      <c r="AP634" s="65" t="s">
        <v>2316</v>
      </c>
      <c r="AQ634" s="66" t="s">
        <v>1733</v>
      </c>
    </row>
    <row r="635" spans="1:43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201" t="str">
        <f>'ORDEN DE CUARENTENA'!AO635</f>
        <v>Trachyphyllia</v>
      </c>
      <c r="AP635" s="65" t="s">
        <v>2317</v>
      </c>
      <c r="AQ635" s="66" t="s">
        <v>1733</v>
      </c>
    </row>
    <row r="636" spans="1:43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201" t="str">
        <f>'ORDEN DE CUARENTENA'!AO636</f>
        <v>Tubastrea</v>
      </c>
      <c r="AP636" s="65" t="s">
        <v>2318</v>
      </c>
      <c r="AQ636" s="66" t="s">
        <v>1733</v>
      </c>
    </row>
    <row r="637" spans="1:43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201" t="str">
        <f>'ORDEN DE CUARENTENA'!AO637</f>
        <v>Tubipora</v>
      </c>
      <c r="AP637" s="65" t="s">
        <v>2319</v>
      </c>
      <c r="AQ637" s="66" t="s">
        <v>1733</v>
      </c>
    </row>
    <row r="638" spans="1:43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201" t="str">
        <f>'ORDEN DE CUARENTENA'!AO638</f>
        <v>Turbinaria</v>
      </c>
      <c r="AP638" s="65" t="s">
        <v>2320</v>
      </c>
      <c r="AQ638" s="66" t="s">
        <v>1733</v>
      </c>
    </row>
    <row r="639" spans="1:43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201" t="str">
        <f>'ORDEN DE CUARENTENA'!AO639</f>
        <v>Xenia</v>
      </c>
      <c r="AP639" s="65" t="s">
        <v>2321</v>
      </c>
      <c r="AQ639" s="66" t="s">
        <v>1733</v>
      </c>
    </row>
    <row r="640" spans="1:43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201" t="str">
        <f>'ORDEN DE CUARENTENA'!AO640</f>
        <v>Zoanthus</v>
      </c>
      <c r="AP640" s="65" t="s">
        <v>2322</v>
      </c>
      <c r="AQ640" s="66" t="s">
        <v>1733</v>
      </c>
    </row>
    <row r="641" spans="1:43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201" t="str">
        <f>'ORDEN DE CUARENTENA'!AO641</f>
        <v>*** Grupo Algas ***</v>
      </c>
      <c r="AP641" s="65" t="s">
        <v>2323</v>
      </c>
      <c r="AQ641" s="66" t="s">
        <v>1733</v>
      </c>
    </row>
    <row r="642" spans="1:43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201" t="str">
        <f>'ORDEN DE CUARENTENA'!AO642</f>
        <v>Chaetomorpha linum</v>
      </c>
      <c r="AP642" s="65" t="s">
        <v>2324</v>
      </c>
      <c r="AQ642" s="66" t="s">
        <v>1733</v>
      </c>
    </row>
    <row r="643" spans="1:43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201" t="str">
        <f>'ORDEN DE CUARENTENA'!AO643</f>
        <v>Halimeda discoidea</v>
      </c>
      <c r="AP643" s="65" t="s">
        <v>2325</v>
      </c>
      <c r="AQ643" s="66" t="s">
        <v>1733</v>
      </c>
    </row>
    <row r="644" spans="1:43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201" t="str">
        <f>'ORDEN DE CUARENTENA'!AO644</f>
        <v>Halimeda goreaui</v>
      </c>
      <c r="AP644" s="65" t="s">
        <v>2326</v>
      </c>
      <c r="AQ644" s="66" t="s">
        <v>1733</v>
      </c>
    </row>
    <row r="645" spans="1:43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201" t="str">
        <f>'ORDEN DE CUARENTENA'!AO645</f>
        <v xml:space="preserve">Penicillus capitatus </v>
      </c>
      <c r="AP645" s="65" t="s">
        <v>2327</v>
      </c>
      <c r="AQ645" s="66" t="s">
        <v>1733</v>
      </c>
    </row>
    <row r="646" spans="1:43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201" t="str">
        <f>'ORDEN DE CUARENTENA'!AO646</f>
        <v>Udotea conglutinata</v>
      </c>
      <c r="AP646" s="65" t="s">
        <v>2328</v>
      </c>
      <c r="AQ646" s="66" t="s">
        <v>1733</v>
      </c>
    </row>
    <row r="647" spans="1:43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201" t="str">
        <f>'ORDEN DE CUARENTENA'!AO647</f>
        <v>*** Grupo Crustáceos ***</v>
      </c>
      <c r="AP647" s="65" t="s">
        <v>2329</v>
      </c>
      <c r="AQ647" s="66" t="s">
        <v>1739</v>
      </c>
    </row>
    <row r="648" spans="1:43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201" t="str">
        <f>'ORDEN DE CUARENTENA'!AO648</f>
        <v>Alpheus armatus</v>
      </c>
      <c r="AP648" s="65" t="s">
        <v>2330</v>
      </c>
      <c r="AQ648" s="66" t="s">
        <v>1739</v>
      </c>
    </row>
    <row r="649" spans="1:43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201" t="str">
        <f>'ORDEN DE CUARENTENA'!AO649</f>
        <v>Artemia salina</v>
      </c>
      <c r="AP649" s="65" t="s">
        <v>2331</v>
      </c>
      <c r="AQ649" s="66" t="s">
        <v>1733</v>
      </c>
    </row>
    <row r="650" spans="1:43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201" t="str">
        <f>'ORDEN DE CUARENTENA'!AO650</f>
        <v>Atya spinipes</v>
      </c>
      <c r="AP650" s="65" t="s">
        <v>2332</v>
      </c>
      <c r="AQ650" s="66" t="s">
        <v>1733</v>
      </c>
    </row>
    <row r="651" spans="1:43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201" t="str">
        <f>'ORDEN DE CUARENTENA'!AO651</f>
        <v>Atyopsis moluccensis</v>
      </c>
      <c r="AP651" s="65" t="s">
        <v>2333</v>
      </c>
      <c r="AQ651" s="66" t="s">
        <v>1733</v>
      </c>
    </row>
    <row r="652" spans="1:43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201" t="str">
        <f>'ORDEN DE CUARENTENA'!AO652</f>
        <v>Atyopsis spinipes</v>
      </c>
      <c r="AP652" s="65" t="s">
        <v>2334</v>
      </c>
      <c r="AQ652" s="66" t="s">
        <v>1733</v>
      </c>
    </row>
    <row r="653" spans="1:43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201" t="str">
        <f>'ORDEN DE CUARENTENA'!AO653</f>
        <v>Calcinus tibicen</v>
      </c>
      <c r="AP653" s="65" t="s">
        <v>962</v>
      </c>
      <c r="AQ653" s="66" t="s">
        <v>2335</v>
      </c>
    </row>
    <row r="654" spans="1:43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201" t="str">
        <f>'ORDEN DE CUARENTENA'!AO654</f>
        <v>Caridina gracilirostris</v>
      </c>
      <c r="AP654" s="65" t="s">
        <v>2336</v>
      </c>
      <c r="AQ654" s="66" t="s">
        <v>1733</v>
      </c>
    </row>
    <row r="655" spans="1:43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201" t="str">
        <f>'ORDEN DE CUARENTENA'!AO655</f>
        <v>Caridina japonica</v>
      </c>
      <c r="AP655" s="65" t="s">
        <v>2337</v>
      </c>
      <c r="AQ655" s="66" t="s">
        <v>1733</v>
      </c>
    </row>
    <row r="656" spans="1:43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201" t="str">
        <f>'ORDEN DE CUARENTENA'!AO656</f>
        <v>Caridina multidentata</v>
      </c>
      <c r="AP656" s="65" t="s">
        <v>2338</v>
      </c>
      <c r="AQ656" s="66" t="s">
        <v>1733</v>
      </c>
    </row>
    <row r="657" spans="1:43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201" t="str">
        <f>'ORDEN DE CUARENTENA'!AO657</f>
        <v>Ciliopagurus strigatus</v>
      </c>
      <c r="AP657" s="65" t="s">
        <v>2339</v>
      </c>
      <c r="AQ657" s="66" t="s">
        <v>1733</v>
      </c>
    </row>
    <row r="658" spans="1:43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201" t="str">
        <f>'ORDEN DE CUARENTENA'!AO658</f>
        <v>Clibanarius tricolor</v>
      </c>
      <c r="AP658" s="65" t="s">
        <v>963</v>
      </c>
      <c r="AQ658" s="66" t="s">
        <v>1876</v>
      </c>
    </row>
    <row r="659" spans="1:43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201" t="str">
        <f>'ORDEN DE CUARENTENA'!AO659</f>
        <v>Dardanus calidus</v>
      </c>
      <c r="AP659" s="65" t="s">
        <v>2340</v>
      </c>
      <c r="AQ659" s="66" t="s">
        <v>1733</v>
      </c>
    </row>
    <row r="660" spans="1:43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201" t="str">
        <f>'ORDEN DE CUARENTENA'!AO660</f>
        <v xml:space="preserve">Dardanus pedunculatus </v>
      </c>
      <c r="AP660" s="65" t="s">
        <v>2341</v>
      </c>
      <c r="AQ660" s="66" t="s">
        <v>1739</v>
      </c>
    </row>
    <row r="661" spans="1:43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201" t="str">
        <f>'ORDEN DE CUARENTENA'!AO661</f>
        <v>Hymenocera picta</v>
      </c>
      <c r="AP661" s="65" t="s">
        <v>2342</v>
      </c>
      <c r="AQ661" s="66" t="s">
        <v>1733</v>
      </c>
    </row>
    <row r="662" spans="1:43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201" t="str">
        <f>'ORDEN DE CUARENTENA'!AO662</f>
        <v>Limulus polyphemus</v>
      </c>
      <c r="AP662" s="65" t="s">
        <v>2343</v>
      </c>
      <c r="AQ662" s="66" t="s">
        <v>1733</v>
      </c>
    </row>
    <row r="663" spans="1:43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201" t="str">
        <f>'ORDEN DE CUARENTENA'!AO663</f>
        <v xml:space="preserve">Litopenaeus vannamei </v>
      </c>
      <c r="AP663" s="65" t="s">
        <v>2344</v>
      </c>
      <c r="AQ663" s="66" t="s">
        <v>1739</v>
      </c>
    </row>
    <row r="664" spans="1:43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201" t="str">
        <f>'ORDEN DE CUARENTENA'!AO664</f>
        <v>Lysmata amboinensis</v>
      </c>
      <c r="AP664" s="65" t="s">
        <v>2345</v>
      </c>
      <c r="AQ664" s="66" t="s">
        <v>1739</v>
      </c>
    </row>
    <row r="665" spans="1:43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201" t="str">
        <f>'ORDEN DE CUARENTENA'!AO665</f>
        <v>Lysmata debelius</v>
      </c>
      <c r="AP665" s="65" t="s">
        <v>2346</v>
      </c>
      <c r="AQ665" s="66" t="s">
        <v>1739</v>
      </c>
    </row>
    <row r="666" spans="1:43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201" t="str">
        <f>'ORDEN DE CUARENTENA'!AO666</f>
        <v>Lysmata grabhami</v>
      </c>
      <c r="AP666" s="65" t="s">
        <v>2347</v>
      </c>
      <c r="AQ666" s="66" t="s">
        <v>1739</v>
      </c>
    </row>
    <row r="667" spans="1:43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201" t="str">
        <f>'ORDEN DE CUARENTENA'!AO667</f>
        <v>Lysmata wurdemanni</v>
      </c>
      <c r="AP667" s="65" t="s">
        <v>2348</v>
      </c>
      <c r="AQ667" s="66" t="s">
        <v>1739</v>
      </c>
    </row>
    <row r="668" spans="1:43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201" t="str">
        <f>'ORDEN DE CUARENTENA'!AO668</f>
        <v>Macrobrachium assamense</v>
      </c>
      <c r="AP668" s="65" t="s">
        <v>2349</v>
      </c>
      <c r="AQ668" s="66" t="s">
        <v>1739</v>
      </c>
    </row>
    <row r="669" spans="1:43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201" t="str">
        <f>'ORDEN DE CUARENTENA'!AO669</f>
        <v>Macrobrachium carcinus</v>
      </c>
      <c r="AP669" s="65" t="s">
        <v>2350</v>
      </c>
      <c r="AQ669" s="66" t="s">
        <v>1733</v>
      </c>
    </row>
    <row r="670" spans="1:43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201" t="str">
        <f>'ORDEN DE CUARENTENA'!AO670</f>
        <v xml:space="preserve">Macrobrachium nipponense </v>
      </c>
      <c r="AP670" s="65" t="s">
        <v>2351</v>
      </c>
      <c r="AQ670" s="66" t="s">
        <v>1733</v>
      </c>
    </row>
    <row r="671" spans="1:43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201" t="str">
        <f>'ORDEN DE CUARENTENA'!AO671</f>
        <v>Macrobrachium rosenbergii</v>
      </c>
      <c r="AP671" s="65" t="s">
        <v>2352</v>
      </c>
      <c r="AQ671" s="66" t="s">
        <v>1739</v>
      </c>
    </row>
    <row r="672" spans="1:43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201" t="str">
        <f>'ORDEN DE CUARENTENA'!AO672</f>
        <v>Neocaridina heteropoda</v>
      </c>
      <c r="AP672" s="65" t="s">
        <v>2353</v>
      </c>
      <c r="AQ672" s="66" t="s">
        <v>1733</v>
      </c>
    </row>
    <row r="673" spans="1:43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201" t="str">
        <f>'ORDEN DE CUARENTENA'!AO673</f>
        <v>Paguristes anomalus</v>
      </c>
      <c r="AP673" s="65" t="s">
        <v>2354</v>
      </c>
      <c r="AQ673" s="66" t="s">
        <v>1733</v>
      </c>
    </row>
    <row r="674" spans="1:43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201" t="str">
        <f>'ORDEN DE CUARENTENA'!AO674</f>
        <v>Paguristes cadenati</v>
      </c>
      <c r="AP674" s="65" t="s">
        <v>2355</v>
      </c>
      <c r="AQ674" s="66" t="s">
        <v>1733</v>
      </c>
    </row>
    <row r="675" spans="1:43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201" t="str">
        <f>'ORDEN DE CUARENTENA'!AO675</f>
        <v>Periclimenes brevicarpalis</v>
      </c>
      <c r="AP675" s="65" t="s">
        <v>2356</v>
      </c>
      <c r="AQ675" s="66" t="s">
        <v>1733</v>
      </c>
    </row>
    <row r="676" spans="1:43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201" t="str">
        <f>'ORDEN DE CUARENTENA'!AO676</f>
        <v xml:space="preserve">Periclimenes pedersoni </v>
      </c>
      <c r="AP676" s="65" t="s">
        <v>964</v>
      </c>
      <c r="AQ676" s="66" t="s">
        <v>1876</v>
      </c>
    </row>
    <row r="677" spans="1:43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201" t="str">
        <f>'ORDEN DE CUARENTENA'!AO677</f>
        <v>Periclimenes yucatanicus</v>
      </c>
      <c r="AP677" s="65" t="s">
        <v>965</v>
      </c>
      <c r="AQ677" s="66" t="s">
        <v>1876</v>
      </c>
    </row>
    <row r="678" spans="1:43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201" t="str">
        <f>'ORDEN DE CUARENTENA'!AO678</f>
        <v xml:space="preserve">Saron marmoratus </v>
      </c>
      <c r="AP678" s="65" t="s">
        <v>966</v>
      </c>
      <c r="AQ678" s="66" t="s">
        <v>1876</v>
      </c>
    </row>
    <row r="679" spans="1:43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201" t="str">
        <f>'ORDEN DE CUARENTENA'!AO679</f>
        <v>Stenopus hispidus</v>
      </c>
      <c r="AP679" s="65" t="s">
        <v>1039</v>
      </c>
      <c r="AQ679" s="66" t="s">
        <v>1876</v>
      </c>
    </row>
    <row r="680" spans="1:43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201" t="str">
        <f>'ORDEN DE CUARENTENA'!AO680</f>
        <v>Stenopus scutellatus</v>
      </c>
      <c r="AP680" s="65" t="s">
        <v>967</v>
      </c>
      <c r="AQ680" s="66" t="s">
        <v>1876</v>
      </c>
    </row>
    <row r="681" spans="1:43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201" t="str">
        <f>'ORDEN DE CUARENTENA'!AO681</f>
        <v>Stenopus zanzibaricus</v>
      </c>
      <c r="AP681" s="65" t="s">
        <v>968</v>
      </c>
      <c r="AQ681" s="66" t="s">
        <v>1876</v>
      </c>
    </row>
    <row r="682" spans="1:43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201" t="str">
        <f>'ORDEN DE CUARENTENA'!AO682</f>
        <v>Stenorhynchus seticornis</v>
      </c>
      <c r="AP682" s="65" t="s">
        <v>969</v>
      </c>
      <c r="AQ682" s="66" t="s">
        <v>1876</v>
      </c>
    </row>
    <row r="683" spans="1:43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201" t="str">
        <f>'ORDEN DE CUARENTENA'!AO683</f>
        <v>Thor amboinensis</v>
      </c>
      <c r="AP683" s="65" t="s">
        <v>970</v>
      </c>
      <c r="AQ683" s="66" t="s">
        <v>1876</v>
      </c>
    </row>
    <row r="684" spans="1:43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201" t="str">
        <f>'ORDEN DE CUARENTENA'!AO684</f>
        <v>Uca pugnax</v>
      </c>
      <c r="AP684" s="65" t="s">
        <v>971</v>
      </c>
      <c r="AQ684" s="66" t="s">
        <v>1876</v>
      </c>
    </row>
    <row r="685" spans="1:43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201" t="str">
        <f>'ORDEN DE CUARENTENA'!AO685</f>
        <v>*** Grupo Poliquetos ***</v>
      </c>
      <c r="AP685" s="65" t="s">
        <v>972</v>
      </c>
      <c r="AQ685" s="66" t="s">
        <v>1876</v>
      </c>
    </row>
    <row r="686" spans="1:43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201" t="str">
        <f>'ORDEN DE CUARENTENA'!AO686</f>
        <v>Protula bispiralis</v>
      </c>
      <c r="AP686" s="65" t="s">
        <v>973</v>
      </c>
      <c r="AQ686" s="66" t="s">
        <v>1876</v>
      </c>
    </row>
    <row r="687" spans="1:43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201" t="str">
        <f>'ORDEN DE CUARENTENA'!AO687</f>
        <v>Sabella penicillus</v>
      </c>
      <c r="AP687" s="65" t="s">
        <v>974</v>
      </c>
      <c r="AQ687" s="66" t="s">
        <v>1876</v>
      </c>
    </row>
    <row r="688" spans="1:43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201" t="str">
        <f>'ORDEN DE CUARENTENA'!AO688</f>
        <v>Sabellastarte magnifica</v>
      </c>
      <c r="AP688" s="65" t="s">
        <v>975</v>
      </c>
      <c r="AQ688" s="66" t="s">
        <v>1876</v>
      </c>
    </row>
    <row r="689" spans="1:43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201" t="str">
        <f>'ORDEN DE CUARENTENA'!AO689</f>
        <v>Spirobranchus giganteus</v>
      </c>
      <c r="AP689" s="65" t="s">
        <v>976</v>
      </c>
      <c r="AQ689" s="66" t="s">
        <v>1876</v>
      </c>
    </row>
    <row r="690" spans="1:43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201" t="str">
        <f>'ORDEN DE CUARENTENA'!AO690</f>
        <v>*** Grupo Moluscos ***</v>
      </c>
      <c r="AP690" s="65" t="s">
        <v>1040</v>
      </c>
      <c r="AQ690" s="66" t="s">
        <v>1876</v>
      </c>
    </row>
    <row r="691" spans="1:43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201" t="str">
        <f>'ORDEN DE CUARENTENA'!AO691</f>
        <v>Ampullaria cuprina</v>
      </c>
      <c r="AP691" s="65" t="s">
        <v>977</v>
      </c>
      <c r="AQ691" s="66" t="s">
        <v>2335</v>
      </c>
    </row>
    <row r="692" spans="1:43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201" t="str">
        <f>'ORDEN DE CUARENTENA'!AO692</f>
        <v>Aplysia dactylomela</v>
      </c>
      <c r="AP692" s="65" t="s">
        <v>978</v>
      </c>
      <c r="AQ692" s="66" t="s">
        <v>2335</v>
      </c>
    </row>
    <row r="693" spans="1:43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201" t="str">
        <f>'ORDEN DE CUARENTENA'!AO693</f>
        <v>Astrea tecta</v>
      </c>
      <c r="AP693" s="65" t="s">
        <v>2357</v>
      </c>
      <c r="AQ693" s="66" t="s">
        <v>1733</v>
      </c>
    </row>
    <row r="694" spans="1:43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201" t="str">
        <f>'ORDEN DE CUARENTENA'!AO694</f>
        <v>Cerithium litteratum</v>
      </c>
      <c r="AP694" s="65" t="s">
        <v>2358</v>
      </c>
      <c r="AQ694" s="66" t="s">
        <v>1733</v>
      </c>
    </row>
    <row r="695" spans="1:43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201" t="str">
        <f>'ORDEN DE CUARENTENA'!AO695</f>
        <v>Lima scabra</v>
      </c>
      <c r="AP695" s="65" t="s">
        <v>2359</v>
      </c>
      <c r="AQ695" s="66" t="s">
        <v>1733</v>
      </c>
    </row>
    <row r="696" spans="1:43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201" t="str">
        <f>'ORDEN DE CUARENTENA'!AO696</f>
        <v xml:space="preserve">Lithopoma tectum </v>
      </c>
      <c r="AP696" s="65" t="s">
        <v>2360</v>
      </c>
      <c r="AQ696" s="66" t="s">
        <v>1733</v>
      </c>
    </row>
    <row r="697" spans="1:43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201" t="str">
        <f>'ORDEN DE CUARENTENA'!AO697</f>
        <v>Marisa cornuarietis</v>
      </c>
      <c r="AP697" s="65" t="s">
        <v>2361</v>
      </c>
      <c r="AQ697" s="66" t="s">
        <v>1733</v>
      </c>
    </row>
    <row r="698" spans="1:43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201" t="str">
        <f>'ORDEN DE CUARENTENA'!AO698</f>
        <v>Octopus bimaculoides</v>
      </c>
      <c r="AP698" s="65" t="s">
        <v>979</v>
      </c>
      <c r="AQ698" s="66" t="s">
        <v>1820</v>
      </c>
    </row>
    <row r="699" spans="1:43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201" t="str">
        <f>'ORDEN DE CUARENTENA'!AO699</f>
        <v>Octopus vulgaris</v>
      </c>
      <c r="AP699" s="65" t="s">
        <v>2362</v>
      </c>
      <c r="AQ699" s="66" t="s">
        <v>1733</v>
      </c>
    </row>
    <row r="700" spans="1:43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201" t="str">
        <f>'ORDEN DE CUARENTENA'!AO700</f>
        <v>Pomacea bridgesi</v>
      </c>
      <c r="AP700" s="65" t="s">
        <v>2363</v>
      </c>
      <c r="AQ700" s="66" t="s">
        <v>1733</v>
      </c>
    </row>
    <row r="701" spans="1:43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201" t="str">
        <f>'ORDEN DE CUARENTENA'!AO701</f>
        <v>Pomacea canaliculata</v>
      </c>
      <c r="AP701" s="65" t="s">
        <v>2364</v>
      </c>
      <c r="AQ701" s="66" t="s">
        <v>1733</v>
      </c>
    </row>
    <row r="702" spans="1:43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201" t="str">
        <f>'ORDEN DE CUARENTENA'!AO702</f>
        <v>Pomacea paludosa</v>
      </c>
      <c r="AP702" s="65" t="s">
        <v>2365</v>
      </c>
      <c r="AQ702" s="66" t="s">
        <v>1733</v>
      </c>
    </row>
    <row r="703" spans="1:43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201" t="str">
        <f>'ORDEN DE CUARENTENA'!AO703</f>
        <v xml:space="preserve">Tridachia crispata </v>
      </c>
      <c r="AP703" s="65" t="s">
        <v>2366</v>
      </c>
      <c r="AQ703" s="66" t="s">
        <v>1733</v>
      </c>
    </row>
    <row r="704" spans="1:43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201" t="str">
        <f>'ORDEN DE CUARENTENA'!AO704</f>
        <v>Tridacna crocea</v>
      </c>
      <c r="AP704" s="65" t="s">
        <v>2367</v>
      </c>
      <c r="AQ704" s="66" t="s">
        <v>1733</v>
      </c>
    </row>
    <row r="705" spans="1:43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201" t="str">
        <f>'ORDEN DE CUARENTENA'!AO705</f>
        <v>Tridacna derasa</v>
      </c>
      <c r="AP705" s="65" t="s">
        <v>2368</v>
      </c>
      <c r="AQ705" s="66" t="s">
        <v>1733</v>
      </c>
    </row>
    <row r="706" spans="1:43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201" t="str">
        <f>'ORDEN DE CUARENTENA'!AO706</f>
        <v>Tridacna maxima</v>
      </c>
      <c r="AP706" s="65" t="s">
        <v>2369</v>
      </c>
      <c r="AQ706" s="66" t="s">
        <v>1733</v>
      </c>
    </row>
    <row r="707" spans="1:43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201" t="str">
        <f>'ORDEN DE CUARENTENA'!AO707</f>
        <v>Tridacna squamosa</v>
      </c>
      <c r="AP707" s="65" t="s">
        <v>2370</v>
      </c>
      <c r="AQ707" s="66" t="s">
        <v>1733</v>
      </c>
    </row>
    <row r="708" spans="1:43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201" t="str">
        <f>'ORDEN DE CUARENTENA'!AO708</f>
        <v>Turbo fluctuosa</v>
      </c>
      <c r="AP708" s="65" t="s">
        <v>2371</v>
      </c>
      <c r="AQ708" s="66" t="s">
        <v>1733</v>
      </c>
    </row>
    <row r="709" spans="1:43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201" t="str">
        <f>'ORDEN DE CUARENTENA'!AO709</f>
        <v>*** Grupo Plantas Acuáticas ***</v>
      </c>
      <c r="AP709" s="65" t="s">
        <v>2372</v>
      </c>
      <c r="AQ709" s="66" t="s">
        <v>1733</v>
      </c>
    </row>
    <row r="710" spans="1:43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201" t="str">
        <f>'ORDEN DE CUARENTENA'!AO710</f>
        <v>Anubias barteri</v>
      </c>
      <c r="AP710" s="65" t="s">
        <v>2373</v>
      </c>
      <c r="AQ710" s="66" t="s">
        <v>1733</v>
      </c>
    </row>
    <row r="711" spans="1:43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201" t="str">
        <f>'ORDEN DE CUARENTENA'!AO711</f>
        <v>Aponogeton rigidifolius</v>
      </c>
      <c r="AP711" s="65" t="s">
        <v>2374</v>
      </c>
      <c r="AQ711" s="66" t="s">
        <v>1739</v>
      </c>
    </row>
    <row r="712" spans="1:43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201" t="str">
        <f>'ORDEN DE CUARENTENA'!AO712</f>
        <v>Aponogeton ulvaceus</v>
      </c>
      <c r="AP712" s="65" t="s">
        <v>2375</v>
      </c>
      <c r="AQ712" s="66" t="s">
        <v>1733</v>
      </c>
    </row>
    <row r="713" spans="1:43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201" t="str">
        <f>'ORDEN DE CUARENTENA'!AO713</f>
        <v>Aponogeton undulatus</v>
      </c>
      <c r="AP713" s="65" t="s">
        <v>2376</v>
      </c>
      <c r="AQ713" s="66" t="s">
        <v>1733</v>
      </c>
    </row>
    <row r="714" spans="1:43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201" t="str">
        <f>'ORDEN DE CUARENTENA'!AO714</f>
        <v>Barclaya longifolia</v>
      </c>
      <c r="AP714" s="65" t="s">
        <v>2377</v>
      </c>
      <c r="AQ714" s="66" t="s">
        <v>1733</v>
      </c>
    </row>
    <row r="715" spans="1:43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201" t="str">
        <f>'ORDEN DE CUARENTENA'!AO715</f>
        <v>Barclaya motleyi</v>
      </c>
      <c r="AP715" s="65" t="s">
        <v>2378</v>
      </c>
      <c r="AQ715" s="66" t="s">
        <v>1733</v>
      </c>
    </row>
    <row r="716" spans="1:43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201" t="str">
        <f>'ORDEN DE CUARENTENA'!AO716</f>
        <v>Bolbitis heudelotii</v>
      </c>
      <c r="AP716" s="65" t="s">
        <v>2379</v>
      </c>
      <c r="AQ716" s="66" t="s">
        <v>1733</v>
      </c>
    </row>
    <row r="717" spans="1:43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201" t="str">
        <f>'ORDEN DE CUARENTENA'!AO717</f>
        <v>Cabomba aquatica</v>
      </c>
      <c r="AP717" s="65" t="s">
        <v>2380</v>
      </c>
      <c r="AQ717" s="66" t="s">
        <v>1733</v>
      </c>
    </row>
    <row r="718" spans="1:43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201" t="str">
        <f>'ORDEN DE CUARENTENA'!AO718</f>
        <v>Cabomba caroliniana</v>
      </c>
      <c r="AP718" s="65" t="s">
        <v>2381</v>
      </c>
      <c r="AQ718" s="66" t="s">
        <v>1733</v>
      </c>
    </row>
    <row r="719" spans="1:43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201" t="str">
        <f>'ORDEN DE CUARENTENA'!AO719</f>
        <v>Cabomba furcata</v>
      </c>
      <c r="AP719" s="65" t="s">
        <v>2382</v>
      </c>
      <c r="AQ719" s="66" t="s">
        <v>1733</v>
      </c>
    </row>
    <row r="720" spans="1:43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201" t="str">
        <f>'ORDEN DE CUARENTENA'!AO720</f>
        <v>Cabomba piauhyensis</v>
      </c>
      <c r="AP720" s="65" t="s">
        <v>2383</v>
      </c>
      <c r="AQ720" s="66" t="s">
        <v>1733</v>
      </c>
    </row>
    <row r="721" spans="1:43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201" t="str">
        <f>'ORDEN DE CUARENTENA'!AO721</f>
        <v>Ceratopteris thalictroides</v>
      </c>
      <c r="AP721" s="65" t="s">
        <v>2384</v>
      </c>
      <c r="AQ721" s="66" t="s">
        <v>1733</v>
      </c>
    </row>
    <row r="722" spans="1:43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201" t="str">
        <f>'ORDEN DE CUARENTENA'!AO722</f>
        <v>Crinum calamistratum</v>
      </c>
      <c r="AP722" s="65" t="s">
        <v>2385</v>
      </c>
      <c r="AQ722" s="66" t="s">
        <v>1733</v>
      </c>
    </row>
    <row r="723" spans="1:43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201" t="str">
        <f>'ORDEN DE CUARENTENA'!AO723</f>
        <v>Crinum natans</v>
      </c>
      <c r="AP723" s="65" t="s">
        <v>2386</v>
      </c>
      <c r="AQ723" s="66" t="s">
        <v>1733</v>
      </c>
    </row>
    <row r="724" spans="1:43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201" t="str">
        <f>'ORDEN DE CUARENTENA'!AO724</f>
        <v>Cryptocoryne affinis</v>
      </c>
      <c r="AP724" s="65" t="s">
        <v>2387</v>
      </c>
      <c r="AQ724" s="66" t="s">
        <v>1733</v>
      </c>
    </row>
    <row r="725" spans="1:43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201" t="str">
        <f>'ORDEN DE CUARENTENA'!AO725</f>
        <v>Cryptocoryne albida</v>
      </c>
      <c r="AP725" s="65" t="s">
        <v>2388</v>
      </c>
      <c r="AQ725" s="66" t="s">
        <v>1733</v>
      </c>
    </row>
    <row r="726" spans="1:43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201" t="str">
        <f>'ORDEN DE CUARENTENA'!AO726</f>
        <v>Cryptocoryne beckettii</v>
      </c>
      <c r="AP726" s="65" t="s">
        <v>2389</v>
      </c>
      <c r="AQ726" s="66" t="s">
        <v>1733</v>
      </c>
    </row>
    <row r="727" spans="1:43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201" t="str">
        <f>'ORDEN DE CUARENTENA'!AO727</f>
        <v>Cryptocoryne ciliata</v>
      </c>
      <c r="AP727" s="65" t="s">
        <v>2390</v>
      </c>
      <c r="AQ727" s="66" t="s">
        <v>1733</v>
      </c>
    </row>
    <row r="728" spans="1:43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201" t="str">
        <f>'ORDEN DE CUARENTENA'!AO728</f>
        <v>Cryptocoryne cordata</v>
      </c>
      <c r="AP728" s="65" t="s">
        <v>2391</v>
      </c>
      <c r="AQ728" s="66" t="s">
        <v>1733</v>
      </c>
    </row>
    <row r="729" spans="1:43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201" t="str">
        <f>'ORDEN DE CUARENTENA'!AO729</f>
        <v>Cryptocoryne crispatula</v>
      </c>
      <c r="AP729" s="65" t="s">
        <v>2392</v>
      </c>
      <c r="AQ729" s="66" t="s">
        <v>1733</v>
      </c>
    </row>
    <row r="730" spans="1:43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201" t="str">
        <f>'ORDEN DE CUARENTENA'!AO730</f>
        <v xml:space="preserve">Cryptocoryne longicauda </v>
      </c>
      <c r="AP730" s="65" t="s">
        <v>981</v>
      </c>
      <c r="AQ730" s="66" t="s">
        <v>2335</v>
      </c>
    </row>
    <row r="731" spans="1:43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201" t="str">
        <f>'ORDEN DE CUARENTENA'!AO731</f>
        <v>Cryptocoryne parva</v>
      </c>
      <c r="AP731" s="65" t="s">
        <v>2393</v>
      </c>
      <c r="AQ731" s="66" t="s">
        <v>1739</v>
      </c>
    </row>
    <row r="732" spans="1:43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201" t="str">
        <f>'ORDEN DE CUARENTENA'!AO732</f>
        <v>Cryptocoryne pontederiifolia</v>
      </c>
      <c r="AP732" s="65" t="s">
        <v>2394</v>
      </c>
      <c r="AQ732" s="66" t="s">
        <v>1739</v>
      </c>
    </row>
    <row r="733" spans="1:43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201" t="str">
        <f>'ORDEN DE CUARENTENA'!AO733</f>
        <v>Cryptocoryne undulata</v>
      </c>
      <c r="AP733" s="65" t="s">
        <v>2395</v>
      </c>
      <c r="AQ733" s="66" t="s">
        <v>1739</v>
      </c>
    </row>
    <row r="734" spans="1:43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201" t="str">
        <f>'ORDEN DE CUARENTENA'!AO734</f>
        <v>Cryptocoryne walkeri</v>
      </c>
      <c r="AP734" s="65" t="s">
        <v>2396</v>
      </c>
      <c r="AQ734" s="66" t="s">
        <v>1739</v>
      </c>
    </row>
    <row r="735" spans="1:43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201" t="str">
        <f>'ORDEN DE CUARENTENA'!AO735</f>
        <v>Cryptocoryne wendtii</v>
      </c>
      <c r="AP735" s="65" t="s">
        <v>2397</v>
      </c>
      <c r="AQ735" s="66" t="s">
        <v>1739</v>
      </c>
    </row>
    <row r="736" spans="1:43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201" t="str">
        <f>'ORDEN DE CUARENTENA'!AO736</f>
        <v>Cryptocoryne willisii</v>
      </c>
      <c r="AP736" s="65" t="s">
        <v>2398</v>
      </c>
      <c r="AQ736" s="66" t="s">
        <v>1739</v>
      </c>
    </row>
    <row r="737" spans="1:43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201" t="str">
        <f>'ORDEN DE CUARENTENA'!AO737</f>
        <v>Cyperus helferi</v>
      </c>
      <c r="AP737" s="65" t="s">
        <v>2399</v>
      </c>
      <c r="AQ737" s="66" t="s">
        <v>1733</v>
      </c>
    </row>
    <row r="738" spans="1:43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201" t="str">
        <f>'ORDEN DE CUARENTENA'!AO738</f>
        <v>Didiplis diandra</v>
      </c>
      <c r="AP738" s="65" t="s">
        <v>982</v>
      </c>
      <c r="AQ738" s="66" t="s">
        <v>1876</v>
      </c>
    </row>
    <row r="739" spans="1:43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201" t="str">
        <f>'ORDEN DE CUARENTENA'!AO739</f>
        <v>Echinodorus amazonicus</v>
      </c>
      <c r="AP739" s="65" t="s">
        <v>2400</v>
      </c>
      <c r="AQ739" s="66" t="s">
        <v>1733</v>
      </c>
    </row>
    <row r="740" spans="1:43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201" t="str">
        <f>'ORDEN DE CUARENTENA'!AO740</f>
        <v>Echinodorus angustifolius</v>
      </c>
      <c r="AP740" s="65" t="s">
        <v>2401</v>
      </c>
      <c r="AQ740" s="66" t="s">
        <v>1733</v>
      </c>
    </row>
    <row r="741" spans="1:43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201" t="str">
        <f>'ORDEN DE CUARENTENA'!AO741</f>
        <v>Echinodorus bleheri</v>
      </c>
      <c r="AP741" s="65" t="s">
        <v>2402</v>
      </c>
      <c r="AQ741" s="66" t="s">
        <v>1733</v>
      </c>
    </row>
    <row r="742" spans="1:43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201" t="str">
        <f>'ORDEN DE CUARENTENA'!AO742</f>
        <v>Echinodorus cordifolius</v>
      </c>
      <c r="AP742" s="65" t="s">
        <v>2403</v>
      </c>
      <c r="AQ742" s="66" t="s">
        <v>1733</v>
      </c>
    </row>
    <row r="743" spans="1:43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201" t="str">
        <f>'ORDEN DE CUARENTENA'!AO743</f>
        <v>Echinodorus grandiloflorus</v>
      </c>
      <c r="AP743" s="65" t="s">
        <v>2404</v>
      </c>
      <c r="AQ743" s="66" t="s">
        <v>1733</v>
      </c>
    </row>
    <row r="744" spans="1:43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201" t="str">
        <f>'ORDEN DE CUARENTENA'!AO744</f>
        <v>Echinodorus horizontalis</v>
      </c>
      <c r="AP744" s="65" t="s">
        <v>2405</v>
      </c>
      <c r="AQ744" s="66" t="s">
        <v>1739</v>
      </c>
    </row>
    <row r="745" spans="1:43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15"/>
      <c r="Y745" s="15"/>
      <c r="Z745" s="15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201" t="str">
        <f>'ORDEN DE CUARENTENA'!AO745</f>
        <v>Echinodorus macrophyllus</v>
      </c>
      <c r="AP745" s="65" t="s">
        <v>2406</v>
      </c>
      <c r="AQ745" s="66" t="s">
        <v>1739</v>
      </c>
    </row>
    <row r="746" spans="1:43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201" t="str">
        <f>'ORDEN DE CUARENTENA'!AO746</f>
        <v>Echinodorus oriental</v>
      </c>
      <c r="AP746" s="65" t="s">
        <v>2407</v>
      </c>
      <c r="AQ746" s="66" t="s">
        <v>1739</v>
      </c>
    </row>
    <row r="747" spans="1:43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201" t="str">
        <f>'ORDEN DE CUARENTENA'!AO747</f>
        <v>Echinodorus paleofolius</v>
      </c>
      <c r="AP747" s="65" t="s">
        <v>2408</v>
      </c>
      <c r="AQ747" s="66" t="s">
        <v>1739</v>
      </c>
    </row>
    <row r="748" spans="1:43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201" t="str">
        <f>'ORDEN DE CUARENTENA'!AO748</f>
        <v>Echinodorus parviflorus</v>
      </c>
      <c r="AP748" s="65" t="s">
        <v>2409</v>
      </c>
      <c r="AQ748" s="66" t="s">
        <v>1739</v>
      </c>
    </row>
    <row r="749" spans="1:43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O749" s="201" t="str">
        <f>'ORDEN DE CUARENTENA'!AO749</f>
        <v>Echinodorus peruensis</v>
      </c>
      <c r="AP749" s="65" t="s">
        <v>2410</v>
      </c>
      <c r="AQ749" s="66" t="s">
        <v>1739</v>
      </c>
    </row>
    <row r="750" spans="1:43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201" t="str">
        <f>'ORDEN DE CUARENTENA'!AO750</f>
        <v>Echinodorus quadricostatus</v>
      </c>
      <c r="AP750" s="65" t="s">
        <v>2411</v>
      </c>
      <c r="AQ750" s="66" t="s">
        <v>1739</v>
      </c>
    </row>
    <row r="751" spans="1:43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O751" s="201" t="str">
        <f>'ORDEN DE CUARENTENA'!AO751</f>
        <v>Echinodorus rose</v>
      </c>
      <c r="AP751" s="65" t="s">
        <v>2412</v>
      </c>
      <c r="AQ751" s="66" t="s">
        <v>1739</v>
      </c>
    </row>
    <row r="752" spans="1:43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201" t="str">
        <f>'ORDEN DE CUARENTENA'!AO752</f>
        <v>Echinodorus schlueteri</v>
      </c>
      <c r="AP752" s="65" t="s">
        <v>2413</v>
      </c>
      <c r="AQ752" s="66" t="s">
        <v>1733</v>
      </c>
    </row>
    <row r="753" spans="1:43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201" t="str">
        <f>'ORDEN DE CUARENTENA'!AO753</f>
        <v>Echinodorus tenellus</v>
      </c>
      <c r="AP753" s="65" t="s">
        <v>2414</v>
      </c>
      <c r="AQ753" s="66" t="s">
        <v>1733</v>
      </c>
    </row>
    <row r="754" spans="1:43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201" t="str">
        <f>'ORDEN DE CUARENTENA'!AO754</f>
        <v>Eusteralis stellata</v>
      </c>
      <c r="AP754" s="65" t="s">
        <v>2415</v>
      </c>
      <c r="AQ754" s="66" t="s">
        <v>1733</v>
      </c>
    </row>
    <row r="755" spans="1:43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201" t="str">
        <f>'ORDEN DE CUARENTENA'!AO755</f>
        <v>Hemianthus micranthemoides</v>
      </c>
      <c r="AP755" s="65" t="s">
        <v>2416</v>
      </c>
      <c r="AQ755" s="66" t="s">
        <v>1733</v>
      </c>
    </row>
    <row r="756" spans="1:43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201" t="str">
        <f>'ORDEN DE CUARENTENA'!AO756</f>
        <v>Hygrophila corymbosa</v>
      </c>
      <c r="AP756" s="65" t="s">
        <v>2417</v>
      </c>
      <c r="AQ756" s="66" t="s">
        <v>1733</v>
      </c>
    </row>
    <row r="757" spans="1:43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201" t="str">
        <f>'ORDEN DE CUARENTENA'!AO757</f>
        <v>Hygrophila difformis</v>
      </c>
      <c r="AP757" s="65" t="s">
        <v>2418</v>
      </c>
      <c r="AQ757" s="66" t="s">
        <v>1733</v>
      </c>
    </row>
    <row r="758" spans="1:43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201" t="str">
        <f>'ORDEN DE CUARENTENA'!AO758</f>
        <v>Hygrophila guianensis</v>
      </c>
      <c r="AP758" s="65" t="s">
        <v>2419</v>
      </c>
      <c r="AQ758" s="66" t="s">
        <v>1733</v>
      </c>
    </row>
    <row r="759" spans="1:43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201" t="str">
        <f>'ORDEN DE CUARENTENA'!AO759</f>
        <v>Hygrophila polyesperma</v>
      </c>
      <c r="AP759" s="65" t="s">
        <v>2420</v>
      </c>
      <c r="AQ759" s="66" t="s">
        <v>1739</v>
      </c>
    </row>
    <row r="760" spans="1:43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201" t="str">
        <f>'ORDEN DE CUARENTENA'!AO760</f>
        <v>Hygroryza aristata</v>
      </c>
      <c r="AP760" s="65" t="s">
        <v>2421</v>
      </c>
      <c r="AQ760" s="66" t="s">
        <v>1739</v>
      </c>
    </row>
    <row r="761" spans="1:43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201" t="str">
        <f>'ORDEN DE CUARENTENA'!AO761</f>
        <v>Limnophila aquatica</v>
      </c>
      <c r="AP761" s="65" t="s">
        <v>2422</v>
      </c>
      <c r="AQ761" s="66" t="s">
        <v>1739</v>
      </c>
    </row>
    <row r="762" spans="1:43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201" t="str">
        <f>'ORDEN DE CUARENTENA'!AO762</f>
        <v>Limnophila aromatica</v>
      </c>
      <c r="AP762" s="65" t="s">
        <v>2423</v>
      </c>
      <c r="AQ762" s="66" t="s">
        <v>1739</v>
      </c>
    </row>
    <row r="763" spans="1:43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201" t="str">
        <f>'ORDEN DE CUARENTENA'!AO763</f>
        <v>Limnophila sessiliflora</v>
      </c>
      <c r="AP763" s="65" t="s">
        <v>2424</v>
      </c>
      <c r="AQ763" s="66" t="s">
        <v>1739</v>
      </c>
    </row>
    <row r="764" spans="1:43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201" t="str">
        <f>'ORDEN DE CUARENTENA'!AO764</f>
        <v>Ludwigia arcuata</v>
      </c>
      <c r="AP764" s="65" t="s">
        <v>2425</v>
      </c>
      <c r="AQ764" s="66" t="s">
        <v>1739</v>
      </c>
    </row>
    <row r="765" spans="1:43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15"/>
      <c r="Y765" s="15"/>
      <c r="Z765" s="15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201" t="str">
        <f>'ORDEN DE CUARENTENA'!AO765</f>
        <v>Ludwigia grandulosa</v>
      </c>
      <c r="AP765" s="65" t="s">
        <v>2426</v>
      </c>
      <c r="AQ765" s="66" t="s">
        <v>1739</v>
      </c>
    </row>
    <row r="766" spans="1:43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201" t="str">
        <f>'ORDEN DE CUARENTENA'!AO766</f>
        <v>Ludwigia inclinata</v>
      </c>
      <c r="AP766" s="65" t="s">
        <v>2427</v>
      </c>
      <c r="AQ766" s="66" t="s">
        <v>1739</v>
      </c>
    </row>
    <row r="767" spans="1:43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201" t="str">
        <f>'ORDEN DE CUARENTENA'!AO767</f>
        <v>Ludwigia repens</v>
      </c>
      <c r="AP767" s="65" t="s">
        <v>2428</v>
      </c>
      <c r="AQ767" s="66" t="s">
        <v>1739</v>
      </c>
    </row>
    <row r="768" spans="1:43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201" t="str">
        <f>'ORDEN DE CUARENTENA'!AO768</f>
        <v>Micranthemum umbrosum</v>
      </c>
      <c r="AP768" s="65" t="s">
        <v>2429</v>
      </c>
      <c r="AQ768" s="66" t="s">
        <v>1739</v>
      </c>
    </row>
    <row r="769" spans="1:43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O769" s="201" t="str">
        <f>'ORDEN DE CUARENTENA'!AO769</f>
        <v>Myriophyllum aquaticum</v>
      </c>
      <c r="AP769" s="65" t="s">
        <v>2430</v>
      </c>
      <c r="AQ769" s="66" t="s">
        <v>1733</v>
      </c>
    </row>
    <row r="770" spans="1:43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201" t="str">
        <f>'ORDEN DE CUARENTENA'!AO770</f>
        <v>Myriophyllum matogrossense</v>
      </c>
      <c r="AP770" s="65" t="s">
        <v>2431</v>
      </c>
      <c r="AQ770" s="66" t="s">
        <v>1733</v>
      </c>
    </row>
    <row r="771" spans="1:43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O771" s="201" t="str">
        <f>'ORDEN DE CUARENTENA'!AO771</f>
        <v>Nesaea crassicaulis</v>
      </c>
      <c r="AP771" s="65" t="s">
        <v>2432</v>
      </c>
      <c r="AQ771" s="66" t="s">
        <v>1733</v>
      </c>
    </row>
    <row r="772" spans="1:43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201" t="str">
        <f>'ORDEN DE CUARENTENA'!AO772</f>
        <v>Nomaphila corymbosa</v>
      </c>
      <c r="AP772" s="65" t="s">
        <v>2433</v>
      </c>
      <c r="AQ772" s="66" t="s">
        <v>1733</v>
      </c>
    </row>
    <row r="773" spans="1:43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201" t="str">
        <f>'ORDEN DE CUARENTENA'!AO773</f>
        <v>Nymphaea lotus</v>
      </c>
      <c r="AP773" s="65" t="s">
        <v>2434</v>
      </c>
      <c r="AQ773" s="66" t="s">
        <v>1733</v>
      </c>
    </row>
    <row r="774" spans="1:43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201" t="str">
        <f>'ORDEN DE CUARENTENA'!AO774</f>
        <v>Nymphaea mexicana</v>
      </c>
      <c r="AP774" s="65" t="s">
        <v>2435</v>
      </c>
      <c r="AQ774" s="66" t="s">
        <v>1733</v>
      </c>
    </row>
    <row r="775" spans="1:43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201" t="str">
        <f>'ORDEN DE CUARENTENA'!AO775</f>
        <v>Nymphaea pubescens</v>
      </c>
      <c r="AP775" s="65" t="s">
        <v>2436</v>
      </c>
      <c r="AQ775" s="66" t="s">
        <v>1733</v>
      </c>
    </row>
    <row r="776" spans="1:43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201" t="str">
        <f>'ORDEN DE CUARENTENA'!AO776</f>
        <v>Nymphaea rubra</v>
      </c>
      <c r="AP776" s="65" t="s">
        <v>2437</v>
      </c>
      <c r="AQ776" s="66" t="s">
        <v>1733</v>
      </c>
    </row>
    <row r="777" spans="1:43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201" t="str">
        <f>'ORDEN DE CUARENTENA'!AO777</f>
        <v>Nymphaea stellata</v>
      </c>
      <c r="AP777" s="65" t="s">
        <v>2438</v>
      </c>
      <c r="AQ777" s="66" t="s">
        <v>1733</v>
      </c>
    </row>
    <row r="778" spans="1:43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201" t="str">
        <f>'ORDEN DE CUARENTENA'!AO778</f>
        <v>Nymphaea zenkeri</v>
      </c>
      <c r="AP778" s="65" t="s">
        <v>2439</v>
      </c>
      <c r="AQ778" s="66" t="s">
        <v>1733</v>
      </c>
    </row>
    <row r="779" spans="1:43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201" t="str">
        <f>'ORDEN DE CUARENTENA'!AO779</f>
        <v>Phyllanthus fluitans</v>
      </c>
      <c r="AP779" s="65" t="s">
        <v>2440</v>
      </c>
      <c r="AQ779" s="66" t="s">
        <v>1733</v>
      </c>
    </row>
    <row r="780" spans="1:43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201" t="str">
        <f>'ORDEN DE CUARENTENA'!AO780</f>
        <v>Rhizophora mangle</v>
      </c>
      <c r="AP780" s="65" t="s">
        <v>2441</v>
      </c>
      <c r="AQ780" s="66" t="s">
        <v>1733</v>
      </c>
    </row>
    <row r="781" spans="1:43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201" t="str">
        <f>'ORDEN DE CUARENTENA'!AO781</f>
        <v>Rotala macrandra</v>
      </c>
      <c r="AP781" s="65" t="s">
        <v>2442</v>
      </c>
      <c r="AQ781" s="66" t="s">
        <v>1733</v>
      </c>
    </row>
    <row r="782" spans="1:43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201" t="str">
        <f>'ORDEN DE CUARENTENA'!AO782</f>
        <v>Rotala nanjenshan</v>
      </c>
      <c r="AP782" s="65" t="s">
        <v>2443</v>
      </c>
      <c r="AQ782" s="66" t="s">
        <v>1733</v>
      </c>
    </row>
    <row r="783" spans="1:43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201" t="str">
        <f>'ORDEN DE CUARENTENA'!AO783</f>
        <v>Rotala rotundifolia</v>
      </c>
      <c r="AP783" s="65" t="s">
        <v>2444</v>
      </c>
      <c r="AQ783" s="66" t="s">
        <v>1733</v>
      </c>
    </row>
    <row r="784" spans="1:43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201" t="str">
        <f>'ORDEN DE CUARENTENA'!AO784</f>
        <v>Rotala wallichii</v>
      </c>
      <c r="AP784" s="65" t="s">
        <v>2444</v>
      </c>
      <c r="AQ784" s="66" t="s">
        <v>1733</v>
      </c>
    </row>
    <row r="785" spans="1:43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201" t="str">
        <f>'ORDEN DE CUARENTENA'!AO785</f>
        <v>Sagittaria graminea</v>
      </c>
      <c r="AP785" s="65" t="s">
        <v>2445</v>
      </c>
      <c r="AQ785" s="66" t="s">
        <v>1733</v>
      </c>
    </row>
    <row r="786" spans="1:43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201" t="str">
        <f>'ORDEN DE CUARENTENA'!AO786</f>
        <v>Sagittaria subulata</v>
      </c>
      <c r="AP786" s="65" t="s">
        <v>2446</v>
      </c>
      <c r="AQ786" s="66" t="s">
        <v>1733</v>
      </c>
    </row>
    <row r="787" spans="1:43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201" t="str">
        <f>'ORDEN DE CUARENTENA'!AO787</f>
        <v>Sagittaria teres</v>
      </c>
      <c r="AP787" s="65" t="s">
        <v>2447</v>
      </c>
      <c r="AQ787" s="66" t="s">
        <v>1733</v>
      </c>
    </row>
    <row r="788" spans="1:43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201" t="str">
        <f>'ORDEN DE CUARENTENA'!AO788</f>
        <v>Tonina fluviatilis</v>
      </c>
      <c r="AP788" s="65" t="s">
        <v>2448</v>
      </c>
      <c r="AQ788" s="66" t="s">
        <v>1733</v>
      </c>
    </row>
    <row r="789" spans="1:43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201" t="str">
        <f>'ORDEN DE CUARENTENA'!AO789</f>
        <v>Vallisneria americana</v>
      </c>
      <c r="AP789" s="65" t="s">
        <v>2449</v>
      </c>
      <c r="AQ789" s="66" t="s">
        <v>1733</v>
      </c>
    </row>
    <row r="790" spans="1:43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201" t="str">
        <f>'ORDEN DE CUARENTENA'!AO790</f>
        <v>Vallisneria spiralis</v>
      </c>
      <c r="AP790" s="65" t="s">
        <v>2450</v>
      </c>
      <c r="AQ790" s="66" t="s">
        <v>1733</v>
      </c>
    </row>
    <row r="791" spans="1:43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201" t="str">
        <f>'ORDEN DE CUARENTENA'!AO791</f>
        <v>*** Grupo Equinodermos ***</v>
      </c>
      <c r="AP791" s="65" t="s">
        <v>2451</v>
      </c>
      <c r="AQ791" s="66" t="s">
        <v>1733</v>
      </c>
    </row>
    <row r="792" spans="1:43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201" t="str">
        <f>'ORDEN DE CUARENTENA'!AO792</f>
        <v>Diadema setosum</v>
      </c>
      <c r="AP792" s="65" t="s">
        <v>2452</v>
      </c>
      <c r="AQ792" s="66" t="s">
        <v>1733</v>
      </c>
    </row>
    <row r="793" spans="1:43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201" t="str">
        <f>'ORDEN DE CUARENTENA'!AO793</f>
        <v>Echinometra mathaei</v>
      </c>
      <c r="AP793" s="65" t="s">
        <v>2453</v>
      </c>
      <c r="AQ793" s="66" t="s">
        <v>1733</v>
      </c>
    </row>
    <row r="794" spans="1:43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201" t="str">
        <f>'ORDEN DE CUARENTENA'!AO794</f>
        <v>Echinometra viridis</v>
      </c>
      <c r="AP794" s="68" t="s">
        <v>2454</v>
      </c>
      <c r="AQ794" s="66" t="s">
        <v>1733</v>
      </c>
    </row>
    <row r="795" spans="1:43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201" t="str">
        <f>'ORDEN DE CUARENTENA'!AO795</f>
        <v>Eucidaris tribuloides</v>
      </c>
      <c r="AP795" s="65" t="s">
        <v>2455</v>
      </c>
      <c r="AQ795" s="66" t="s">
        <v>1733</v>
      </c>
    </row>
    <row r="796" spans="1:43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201" t="str">
        <f>'ORDEN DE CUARENTENA'!AO796</f>
        <v xml:space="preserve">Linckia guildingii </v>
      </c>
      <c r="AP796" s="65" t="s">
        <v>2456</v>
      </c>
      <c r="AQ796" s="66" t="s">
        <v>1733</v>
      </c>
    </row>
    <row r="797" spans="1:43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201" t="str">
        <f>'ORDEN DE CUARENTENA'!AO797</f>
        <v>Lytechinus variegatus</v>
      </c>
      <c r="AP797" s="65" t="s">
        <v>2457</v>
      </c>
      <c r="AQ797" s="66" t="s">
        <v>1733</v>
      </c>
    </row>
    <row r="798" spans="1:43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201" t="str">
        <f>'ORDEN DE CUARENTENA'!AO798</f>
        <v>Ophioderma brevicaudum</v>
      </c>
      <c r="AP798" s="65" t="s">
        <v>2458</v>
      </c>
      <c r="AQ798" s="66" t="s">
        <v>1733</v>
      </c>
    </row>
    <row r="799" spans="1:43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201" t="str">
        <f>'ORDEN DE CUARENTENA'!AO799</f>
        <v>Oreaster reticulatus</v>
      </c>
      <c r="AP799" s="65" t="s">
        <v>2459</v>
      </c>
      <c r="AQ799" s="66" t="s">
        <v>1739</v>
      </c>
    </row>
    <row r="800" spans="1:43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201" t="str">
        <f>'ORDEN DE CUARENTENA'!AO800</f>
        <v>Tripneustes ventricosus</v>
      </c>
      <c r="AP800" s="65" t="s">
        <v>2460</v>
      </c>
      <c r="AQ800" s="66" t="s">
        <v>1739</v>
      </c>
    </row>
    <row r="801" spans="1:43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O801" s="201" t="str">
        <f>'ORDEN DE CUARENTENA'!AO801</f>
        <v>*** Grupo Poríferos ***</v>
      </c>
      <c r="AP801" s="65" t="s">
        <v>2461</v>
      </c>
      <c r="AQ801" s="66" t="s">
        <v>1739</v>
      </c>
    </row>
    <row r="802" spans="1:43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201" t="str">
        <f>'ORDEN DE CUARENTENA'!AO802</f>
        <v>Agelas sceptrum</v>
      </c>
      <c r="AP802" s="65" t="s">
        <v>2462</v>
      </c>
      <c r="AQ802" s="66" t="s">
        <v>1739</v>
      </c>
    </row>
    <row r="803" spans="1:43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201" t="str">
        <f>'ORDEN DE CUARENTENA'!AO803</f>
        <v>Ectyoplasia ferox</v>
      </c>
      <c r="AP803" s="65" t="s">
        <v>2463</v>
      </c>
      <c r="AQ803" s="66" t="s">
        <v>1739</v>
      </c>
    </row>
    <row r="804" spans="1:43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19"/>
      <c r="AP804" s="65" t="s">
        <v>2464</v>
      </c>
      <c r="AQ804" s="66" t="s">
        <v>1733</v>
      </c>
    </row>
    <row r="805" spans="1:43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65" t="s">
        <v>2465</v>
      </c>
      <c r="AQ805" s="66" t="s">
        <v>1733</v>
      </c>
    </row>
    <row r="806" spans="1:43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65" t="s">
        <v>2466</v>
      </c>
      <c r="AQ806" s="66" t="s">
        <v>1733</v>
      </c>
    </row>
    <row r="807" spans="1:43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65" t="s">
        <v>2467</v>
      </c>
      <c r="AQ807" s="66" t="s">
        <v>1733</v>
      </c>
    </row>
    <row r="808" spans="1:43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65" t="s">
        <v>2468</v>
      </c>
      <c r="AQ808" s="66" t="s">
        <v>1733</v>
      </c>
    </row>
    <row r="809" spans="1:43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65" t="s">
        <v>2469</v>
      </c>
      <c r="AQ809" s="66" t="s">
        <v>1733</v>
      </c>
    </row>
    <row r="810" spans="1:43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65" t="s">
        <v>2470</v>
      </c>
      <c r="AQ810" s="66" t="s">
        <v>1733</v>
      </c>
    </row>
    <row r="811" spans="1:43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65" t="s">
        <v>2471</v>
      </c>
      <c r="AQ811" s="66" t="s">
        <v>1733</v>
      </c>
    </row>
    <row r="812" spans="1:43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65" t="s">
        <v>2472</v>
      </c>
      <c r="AQ812" s="66" t="s">
        <v>1733</v>
      </c>
    </row>
    <row r="813" spans="1:43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65" t="s">
        <v>2473</v>
      </c>
      <c r="AQ813" s="66" t="s">
        <v>1733</v>
      </c>
    </row>
    <row r="814" spans="1:43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68" t="s">
        <v>2474</v>
      </c>
      <c r="AQ814" s="66" t="s">
        <v>1733</v>
      </c>
    </row>
    <row r="815" spans="1:43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65" t="s">
        <v>2475</v>
      </c>
      <c r="AQ815" s="66" t="s">
        <v>1733</v>
      </c>
    </row>
    <row r="816" spans="1:43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P816" s="65" t="s">
        <v>2476</v>
      </c>
      <c r="AQ816" s="66" t="s">
        <v>1733</v>
      </c>
    </row>
    <row r="817" spans="1:43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P817" s="65" t="s">
        <v>2477</v>
      </c>
      <c r="AQ817" s="66" t="s">
        <v>1733</v>
      </c>
    </row>
    <row r="818" spans="1:43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P818" s="65" t="s">
        <v>2478</v>
      </c>
      <c r="AQ818" s="66" t="s">
        <v>1733</v>
      </c>
    </row>
    <row r="819" spans="1:43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P819" s="65" t="s">
        <v>2479</v>
      </c>
      <c r="AQ819" s="66" t="s">
        <v>1733</v>
      </c>
    </row>
    <row r="820" spans="1:43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P820" s="65" t="s">
        <v>2480</v>
      </c>
      <c r="AQ820" s="66" t="s">
        <v>1733</v>
      </c>
    </row>
    <row r="821" spans="1:43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P821" s="65" t="s">
        <v>2481</v>
      </c>
      <c r="AQ821" s="66" t="s">
        <v>1733</v>
      </c>
    </row>
    <row r="822" spans="1:43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P822" s="65" t="s">
        <v>2482</v>
      </c>
      <c r="AQ822" s="66" t="s">
        <v>1733</v>
      </c>
    </row>
    <row r="823" spans="1:43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P823" s="65" t="s">
        <v>2483</v>
      </c>
      <c r="AQ823" s="66" t="s">
        <v>1733</v>
      </c>
    </row>
    <row r="824" spans="1:43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P824" s="65" t="s">
        <v>2484</v>
      </c>
      <c r="AQ824" s="66" t="s">
        <v>1733</v>
      </c>
    </row>
    <row r="825" spans="1:43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P825" s="65" t="s">
        <v>2485</v>
      </c>
      <c r="AQ825" s="66" t="s">
        <v>1733</v>
      </c>
    </row>
    <row r="826" spans="1:43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P826" s="65" t="s">
        <v>2486</v>
      </c>
      <c r="AQ826" s="66" t="s">
        <v>1733</v>
      </c>
    </row>
    <row r="827" spans="1:43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P827" s="65" t="s">
        <v>2487</v>
      </c>
      <c r="AQ827" s="66" t="s">
        <v>1733</v>
      </c>
    </row>
    <row r="828" spans="1:43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P828" s="65" t="s">
        <v>2488</v>
      </c>
      <c r="AQ828" s="66" t="s">
        <v>1733</v>
      </c>
    </row>
    <row r="829" spans="1:43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P829" s="65" t="s">
        <v>2489</v>
      </c>
      <c r="AQ829" s="66" t="s">
        <v>1733</v>
      </c>
    </row>
    <row r="830" spans="1:43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P830" s="65" t="s">
        <v>983</v>
      </c>
      <c r="AQ830" s="66" t="s">
        <v>2133</v>
      </c>
    </row>
    <row r="831" spans="1:43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P831" s="65" t="s">
        <v>984</v>
      </c>
      <c r="AQ831" s="66" t="s">
        <v>2133</v>
      </c>
    </row>
    <row r="832" spans="1:43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P832" s="65" t="s">
        <v>2490</v>
      </c>
      <c r="AQ832" s="66" t="s">
        <v>1733</v>
      </c>
    </row>
    <row r="833" spans="1:43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P833" s="65" t="s">
        <v>2491</v>
      </c>
      <c r="AQ833" s="66" t="s">
        <v>1733</v>
      </c>
    </row>
    <row r="834" spans="1:43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P834" s="65" t="s">
        <v>2492</v>
      </c>
      <c r="AQ834" s="66" t="s">
        <v>1733</v>
      </c>
    </row>
    <row r="835" spans="1:43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P835" s="65" t="s">
        <v>2493</v>
      </c>
      <c r="AQ835" s="66" t="s">
        <v>1733</v>
      </c>
    </row>
    <row r="836" spans="1:43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P836" s="65" t="s">
        <v>2494</v>
      </c>
      <c r="AQ836" s="66" t="s">
        <v>1733</v>
      </c>
    </row>
    <row r="837" spans="1:43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P837" s="65" t="s">
        <v>2495</v>
      </c>
      <c r="AQ837" s="66" t="s">
        <v>1733</v>
      </c>
    </row>
    <row r="838" spans="1:43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P838" s="65" t="s">
        <v>2496</v>
      </c>
      <c r="AQ838" s="66" t="s">
        <v>1733</v>
      </c>
    </row>
    <row r="839" spans="1:43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P839" s="65" t="s">
        <v>2497</v>
      </c>
      <c r="AQ839" s="66" t="s">
        <v>1733</v>
      </c>
    </row>
    <row r="840" spans="1:43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P840" s="65" t="s">
        <v>2498</v>
      </c>
      <c r="AQ840" s="66" t="s">
        <v>1733</v>
      </c>
    </row>
    <row r="841" spans="1:43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P841" s="65" t="s">
        <v>2499</v>
      </c>
      <c r="AQ841" s="66" t="s">
        <v>1733</v>
      </c>
    </row>
    <row r="842" spans="1:43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P842" s="65" t="s">
        <v>2500</v>
      </c>
      <c r="AQ842" s="66" t="s">
        <v>1733</v>
      </c>
    </row>
    <row r="843" spans="1:43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P843" s="65" t="s">
        <v>2501</v>
      </c>
      <c r="AQ843" s="66" t="s">
        <v>1739</v>
      </c>
    </row>
    <row r="844" spans="1:43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P844" s="65" t="s">
        <v>2502</v>
      </c>
      <c r="AQ844" s="66" t="s">
        <v>1739</v>
      </c>
    </row>
    <row r="845" spans="1:43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P845" s="65" t="s">
        <v>2503</v>
      </c>
      <c r="AQ845" s="66" t="s">
        <v>1733</v>
      </c>
    </row>
    <row r="846" spans="1:43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P846" s="65" t="s">
        <v>1041</v>
      </c>
      <c r="AQ846" s="66" t="s">
        <v>1876</v>
      </c>
    </row>
    <row r="847" spans="1:43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P847" s="65" t="s">
        <v>2504</v>
      </c>
      <c r="AQ847" s="66" t="s">
        <v>1733</v>
      </c>
    </row>
    <row r="848" spans="1:43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P848" s="65" t="s">
        <v>2505</v>
      </c>
      <c r="AQ848" s="66" t="s">
        <v>1733</v>
      </c>
    </row>
    <row r="849" spans="1:43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P849" s="65" t="s">
        <v>2506</v>
      </c>
      <c r="AQ849" s="66" t="s">
        <v>1733</v>
      </c>
    </row>
    <row r="850" spans="1:43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P850" s="65" t="s">
        <v>2507</v>
      </c>
      <c r="AQ850" s="66" t="s">
        <v>1733</v>
      </c>
    </row>
    <row r="851" spans="1:43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P851" s="65" t="s">
        <v>2508</v>
      </c>
      <c r="AQ851" s="66" t="s">
        <v>1733</v>
      </c>
    </row>
    <row r="852" spans="1:43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P852" s="65" t="s">
        <v>2509</v>
      </c>
      <c r="AQ852" s="66" t="s">
        <v>1733</v>
      </c>
    </row>
    <row r="853" spans="1:43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P853" s="65" t="s">
        <v>2510</v>
      </c>
      <c r="AQ853" s="66" t="s">
        <v>1733</v>
      </c>
    </row>
    <row r="854" spans="1:43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P854" s="65" t="s">
        <v>2511</v>
      </c>
      <c r="AQ854" s="66" t="s">
        <v>1733</v>
      </c>
    </row>
    <row r="855" spans="1:43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P855" s="65" t="s">
        <v>2512</v>
      </c>
      <c r="AQ855" s="66" t="s">
        <v>1733</v>
      </c>
    </row>
    <row r="856" spans="1:43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P856" s="65" t="s">
        <v>2513</v>
      </c>
      <c r="AQ856" s="66" t="s">
        <v>1733</v>
      </c>
    </row>
    <row r="857" spans="1:43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P857" s="65" t="s">
        <v>2514</v>
      </c>
      <c r="AQ857" s="66" t="s">
        <v>1733</v>
      </c>
    </row>
    <row r="858" spans="1:43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P858" s="65" t="s">
        <v>2515</v>
      </c>
      <c r="AQ858" s="66" t="s">
        <v>1733</v>
      </c>
    </row>
    <row r="859" spans="1:43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P859" s="65" t="s">
        <v>2516</v>
      </c>
      <c r="AQ859" s="66" t="s">
        <v>1733</v>
      </c>
    </row>
    <row r="860" spans="1:43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P860" s="65" t="s">
        <v>2517</v>
      </c>
      <c r="AQ860" s="66" t="s">
        <v>1733</v>
      </c>
    </row>
    <row r="861" spans="1:43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P861" s="65" t="s">
        <v>2518</v>
      </c>
      <c r="AQ861" s="66" t="s">
        <v>1733</v>
      </c>
    </row>
    <row r="862" spans="1:43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P862" s="65" t="s">
        <v>2519</v>
      </c>
      <c r="AQ862" s="66" t="s">
        <v>1733</v>
      </c>
    </row>
    <row r="863" spans="1:43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P863" s="65" t="s">
        <v>2520</v>
      </c>
      <c r="AQ863" s="66" t="s">
        <v>1733</v>
      </c>
    </row>
    <row r="864" spans="1:43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P864" s="65" t="s">
        <v>2521</v>
      </c>
      <c r="AQ864" s="66" t="s">
        <v>1733</v>
      </c>
    </row>
    <row r="865" spans="1:43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P865" s="65" t="s">
        <v>2522</v>
      </c>
      <c r="AQ865" s="66" t="s">
        <v>1733</v>
      </c>
    </row>
    <row r="866" spans="1:43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P866" s="65" t="s">
        <v>2523</v>
      </c>
      <c r="AQ866" s="66" t="s">
        <v>1733</v>
      </c>
    </row>
    <row r="867" spans="1:43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P867" s="65" t="s">
        <v>2524</v>
      </c>
      <c r="AQ867" s="66" t="s">
        <v>1733</v>
      </c>
    </row>
    <row r="868" spans="1:43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P868" s="65" t="s">
        <v>2525</v>
      </c>
      <c r="AQ868" s="66" t="s">
        <v>1733</v>
      </c>
    </row>
    <row r="869" spans="1:43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P869" s="65" t="s">
        <v>2526</v>
      </c>
      <c r="AQ869" s="66" t="s">
        <v>1733</v>
      </c>
    </row>
    <row r="870" spans="1:43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P870" s="65" t="s">
        <v>2527</v>
      </c>
      <c r="AQ870" s="66" t="s">
        <v>1733</v>
      </c>
    </row>
    <row r="871" spans="1:43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P871" s="65" t="s">
        <v>2528</v>
      </c>
      <c r="AQ871" s="66" t="s">
        <v>1733</v>
      </c>
    </row>
    <row r="872" spans="1:43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P872" s="65" t="s">
        <v>2529</v>
      </c>
      <c r="AQ872" s="66" t="s">
        <v>1733</v>
      </c>
    </row>
    <row r="873" spans="1:43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P873" s="65" t="s">
        <v>2530</v>
      </c>
      <c r="AQ873" s="66" t="s">
        <v>1733</v>
      </c>
    </row>
    <row r="874" spans="1:43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P874" s="65" t="s">
        <v>2531</v>
      </c>
      <c r="AQ874" s="66" t="s">
        <v>1733</v>
      </c>
    </row>
    <row r="875" spans="1:43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P875" s="65" t="s">
        <v>2532</v>
      </c>
      <c r="AQ875" s="66" t="s">
        <v>1739</v>
      </c>
    </row>
    <row r="876" spans="1:43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P876" s="65" t="s">
        <v>2533</v>
      </c>
      <c r="AQ876" s="66" t="s">
        <v>1739</v>
      </c>
    </row>
    <row r="877" spans="1:43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P877" s="65" t="s">
        <v>2534</v>
      </c>
      <c r="AQ877" s="66" t="s">
        <v>1739</v>
      </c>
    </row>
    <row r="878" spans="1:43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P878" s="65" t="s">
        <v>2535</v>
      </c>
      <c r="AQ878" s="66" t="s">
        <v>1739</v>
      </c>
    </row>
    <row r="879" spans="1:43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P879" s="65" t="s">
        <v>2536</v>
      </c>
      <c r="AQ879" s="66" t="s">
        <v>1739</v>
      </c>
    </row>
    <row r="880" spans="1:43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P880" s="65" t="s">
        <v>2537</v>
      </c>
      <c r="AQ880" s="66" t="s">
        <v>1733</v>
      </c>
    </row>
    <row r="881" spans="1:43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P881" s="65" t="s">
        <v>2538</v>
      </c>
      <c r="AQ881" s="66" t="s">
        <v>1733</v>
      </c>
    </row>
    <row r="882" spans="1:43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P882" s="65" t="s">
        <v>2539</v>
      </c>
      <c r="AQ882" s="66" t="s">
        <v>1733</v>
      </c>
    </row>
    <row r="883" spans="1:43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P883" s="65" t="s">
        <v>2540</v>
      </c>
      <c r="AQ883" s="66" t="s">
        <v>1733</v>
      </c>
    </row>
    <row r="884" spans="1:43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P884" s="65" t="s">
        <v>2541</v>
      </c>
      <c r="AQ884" s="66" t="s">
        <v>1733</v>
      </c>
    </row>
    <row r="885" spans="1:43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P885" s="65" t="s">
        <v>2542</v>
      </c>
      <c r="AQ885" s="66" t="s">
        <v>1733</v>
      </c>
    </row>
    <row r="886" spans="1:43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P886" s="65" t="s">
        <v>2543</v>
      </c>
      <c r="AQ886" s="66" t="s">
        <v>1733</v>
      </c>
    </row>
    <row r="887" spans="1:43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P887" s="65" t="s">
        <v>2544</v>
      </c>
      <c r="AQ887" s="66" t="s">
        <v>1733</v>
      </c>
    </row>
    <row r="888" spans="1:43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P888" s="65" t="s">
        <v>2545</v>
      </c>
      <c r="AQ888" s="66" t="s">
        <v>1733</v>
      </c>
    </row>
    <row r="889" spans="1:43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P889" s="65" t="s">
        <v>2546</v>
      </c>
      <c r="AQ889" s="66" t="s">
        <v>1733</v>
      </c>
    </row>
    <row r="890" spans="1:43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P890" s="65" t="s">
        <v>2547</v>
      </c>
      <c r="AQ890" s="66" t="s">
        <v>1733</v>
      </c>
    </row>
    <row r="891" spans="1:43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P891" s="65" t="s">
        <v>2548</v>
      </c>
      <c r="AQ891" s="66" t="s">
        <v>1733</v>
      </c>
    </row>
    <row r="892" spans="1:43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P892" s="65" t="s">
        <v>2549</v>
      </c>
      <c r="AQ892" s="66" t="s">
        <v>1733</v>
      </c>
    </row>
    <row r="893" spans="1:43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P893" s="65" t="s">
        <v>2550</v>
      </c>
      <c r="AQ893" s="66" t="s">
        <v>1733</v>
      </c>
    </row>
    <row r="894" spans="1:43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P894" s="65" t="s">
        <v>2551</v>
      </c>
      <c r="AQ894" s="66" t="s">
        <v>1733</v>
      </c>
    </row>
    <row r="895" spans="1:43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P895" s="65" t="s">
        <v>2552</v>
      </c>
      <c r="AQ895" s="66" t="s">
        <v>1733</v>
      </c>
    </row>
    <row r="896" spans="1:43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P896" s="65" t="s">
        <v>2553</v>
      </c>
      <c r="AQ896" s="66" t="s">
        <v>1739</v>
      </c>
    </row>
    <row r="897" spans="1:43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P897" s="65" t="s">
        <v>2554</v>
      </c>
      <c r="AQ897" s="66" t="s">
        <v>1739</v>
      </c>
    </row>
    <row r="898" spans="1:43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P898" s="65" t="s">
        <v>2555</v>
      </c>
      <c r="AQ898" s="66" t="s">
        <v>1739</v>
      </c>
    </row>
    <row r="899" spans="1:43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P899" s="65" t="s">
        <v>2556</v>
      </c>
      <c r="AQ899" s="66" t="s">
        <v>1733</v>
      </c>
    </row>
    <row r="900" spans="1:43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P900" s="65" t="s">
        <v>985</v>
      </c>
      <c r="AQ900" s="66" t="s">
        <v>1876</v>
      </c>
    </row>
    <row r="901" spans="1:43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P901" s="65" t="s">
        <v>986</v>
      </c>
      <c r="AQ901" s="66" t="s">
        <v>1876</v>
      </c>
    </row>
    <row r="902" spans="1:43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P902" s="65" t="s">
        <v>987</v>
      </c>
      <c r="AQ902" s="66" t="s">
        <v>1876</v>
      </c>
    </row>
    <row r="903" spans="1:43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P903" s="65" t="s">
        <v>988</v>
      </c>
      <c r="AQ903" s="66" t="s">
        <v>1876</v>
      </c>
    </row>
    <row r="904" spans="1:43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P904" s="65" t="s">
        <v>1042</v>
      </c>
      <c r="AQ904" s="66" t="s">
        <v>1876</v>
      </c>
    </row>
    <row r="905" spans="1:43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P905" s="65" t="s">
        <v>989</v>
      </c>
      <c r="AQ905" s="66" t="s">
        <v>1827</v>
      </c>
    </row>
    <row r="906" spans="1:43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P906" s="65" t="s">
        <v>2557</v>
      </c>
      <c r="AQ906" s="66" t="s">
        <v>1733</v>
      </c>
    </row>
    <row r="907" spans="1:43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P907" s="65" t="s">
        <v>2558</v>
      </c>
      <c r="AQ907" s="66" t="s">
        <v>1733</v>
      </c>
    </row>
    <row r="908" spans="1:43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P908" s="65" t="s">
        <v>2559</v>
      </c>
      <c r="AQ908" s="66" t="s">
        <v>1733</v>
      </c>
    </row>
    <row r="909" spans="1:43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P909" s="65" t="s">
        <v>2560</v>
      </c>
      <c r="AQ909" s="66" t="s">
        <v>1733</v>
      </c>
    </row>
    <row r="910" spans="1:43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P910" s="65" t="s">
        <v>2561</v>
      </c>
      <c r="AQ910" s="66" t="s">
        <v>1733</v>
      </c>
    </row>
    <row r="911" spans="1:43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P911" s="65" t="s">
        <v>2562</v>
      </c>
      <c r="AQ911" s="66" t="s">
        <v>1733</v>
      </c>
    </row>
    <row r="912" spans="1:43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P912" s="65" t="s">
        <v>2563</v>
      </c>
      <c r="AQ912" s="66" t="s">
        <v>1733</v>
      </c>
    </row>
    <row r="913" spans="1:43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P913" s="65" t="s">
        <v>2564</v>
      </c>
      <c r="AQ913" s="66" t="s">
        <v>1733</v>
      </c>
    </row>
    <row r="914" spans="1:43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P914" s="65" t="s">
        <v>2565</v>
      </c>
      <c r="AQ914" s="66" t="s">
        <v>1733</v>
      </c>
    </row>
    <row r="915" spans="1:43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P915" s="65" t="s">
        <v>2566</v>
      </c>
      <c r="AQ915" s="66" t="s">
        <v>1733</v>
      </c>
    </row>
    <row r="916" spans="1:43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P916" s="65" t="s">
        <v>2567</v>
      </c>
      <c r="AQ916" s="66" t="s">
        <v>1733</v>
      </c>
    </row>
    <row r="917" spans="1:43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P917" s="65" t="s">
        <v>2568</v>
      </c>
      <c r="AQ917" s="66" t="s">
        <v>1733</v>
      </c>
    </row>
    <row r="918" spans="1:43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P918" s="65" t="s">
        <v>2569</v>
      </c>
      <c r="AQ918" s="66" t="s">
        <v>1733</v>
      </c>
    </row>
    <row r="919" spans="1:43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P919" s="65" t="s">
        <v>2570</v>
      </c>
      <c r="AQ919" s="66" t="s">
        <v>1733</v>
      </c>
    </row>
    <row r="920" spans="1:43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P920" s="65" t="s">
        <v>2571</v>
      </c>
      <c r="AQ920" s="66" t="s">
        <v>1733</v>
      </c>
    </row>
    <row r="921" spans="1:43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P921" s="65" t="s">
        <v>2572</v>
      </c>
      <c r="AQ921" s="66" t="s">
        <v>1733</v>
      </c>
    </row>
    <row r="922" spans="1:43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P922" s="65" t="s">
        <v>2573</v>
      </c>
      <c r="AQ922" s="66" t="s">
        <v>1733</v>
      </c>
    </row>
    <row r="923" spans="1:43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P923" s="65" t="s">
        <v>2574</v>
      </c>
      <c r="AQ923" s="66" t="s">
        <v>1733</v>
      </c>
    </row>
    <row r="924" spans="1:43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P924" s="65" t="s">
        <v>2575</v>
      </c>
      <c r="AQ924" s="66" t="s">
        <v>1733</v>
      </c>
    </row>
    <row r="925" spans="1:43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P925" s="65" t="s">
        <v>2576</v>
      </c>
      <c r="AQ925" s="66" t="s">
        <v>1733</v>
      </c>
    </row>
    <row r="926" spans="1:43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P926" s="65" t="s">
        <v>2577</v>
      </c>
      <c r="AQ926" s="66" t="s">
        <v>1733</v>
      </c>
    </row>
    <row r="927" spans="1:43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P927" s="65" t="s">
        <v>2578</v>
      </c>
      <c r="AQ927" s="66" t="s">
        <v>1733</v>
      </c>
    </row>
    <row r="928" spans="1:43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P928" s="65" t="s">
        <v>2579</v>
      </c>
      <c r="AQ928" s="66" t="s">
        <v>1733</v>
      </c>
    </row>
    <row r="929" spans="1:43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P929" s="65" t="s">
        <v>2580</v>
      </c>
      <c r="AQ929" s="66" t="s">
        <v>1733</v>
      </c>
    </row>
    <row r="930" spans="1:43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P930" s="65" t="s">
        <v>2581</v>
      </c>
      <c r="AQ930" s="66" t="s">
        <v>1733</v>
      </c>
    </row>
    <row r="931" spans="1:43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P931" s="65" t="s">
        <v>2582</v>
      </c>
      <c r="AQ931" s="66" t="s">
        <v>1733</v>
      </c>
    </row>
    <row r="932" spans="1:43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P932" s="65" t="s">
        <v>2583</v>
      </c>
      <c r="AQ932" s="66" t="s">
        <v>1733</v>
      </c>
    </row>
    <row r="933" spans="1:43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P933" s="65" t="s">
        <v>2584</v>
      </c>
      <c r="AQ933" s="66" t="s">
        <v>1733</v>
      </c>
    </row>
    <row r="934" spans="1:43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P934" s="65" t="s">
        <v>2585</v>
      </c>
      <c r="AQ934" s="66" t="s">
        <v>1733</v>
      </c>
    </row>
    <row r="935" spans="1:43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P935" s="65" t="s">
        <v>2586</v>
      </c>
      <c r="AQ935" s="66" t="s">
        <v>1733</v>
      </c>
    </row>
    <row r="936" spans="1:43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P936" s="65" t="s">
        <v>2587</v>
      </c>
      <c r="AQ936" s="66" t="s">
        <v>1733</v>
      </c>
    </row>
    <row r="937" spans="1:43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P937" s="65" t="s">
        <v>2588</v>
      </c>
      <c r="AQ937" s="66" t="s">
        <v>1733</v>
      </c>
    </row>
    <row r="938" spans="1:43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P938" s="65" t="s">
        <v>2589</v>
      </c>
      <c r="AQ938" s="66" t="s">
        <v>1733</v>
      </c>
    </row>
    <row r="939" spans="1:43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P939" s="65" t="s">
        <v>2590</v>
      </c>
      <c r="AQ939" s="66" t="s">
        <v>1733</v>
      </c>
    </row>
    <row r="940" spans="1:43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P940" s="65" t="s">
        <v>2591</v>
      </c>
      <c r="AQ940" s="66" t="s">
        <v>1733</v>
      </c>
    </row>
    <row r="941" spans="1:43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P941" s="65" t="s">
        <v>2592</v>
      </c>
      <c r="AQ941" s="66" t="s">
        <v>1733</v>
      </c>
    </row>
    <row r="942" spans="1:43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P942" s="65" t="s">
        <v>2593</v>
      </c>
      <c r="AQ942" s="66" t="s">
        <v>1733</v>
      </c>
    </row>
    <row r="943" spans="1:43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P943" s="65" t="s">
        <v>2594</v>
      </c>
      <c r="AQ943" s="66" t="s">
        <v>1733</v>
      </c>
    </row>
    <row r="944" spans="1:43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P944" s="65" t="s">
        <v>2595</v>
      </c>
      <c r="AQ944" s="66" t="s">
        <v>1733</v>
      </c>
    </row>
    <row r="945" spans="1:43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P945" s="65" t="s">
        <v>2596</v>
      </c>
      <c r="AQ945" s="66" t="s">
        <v>1733</v>
      </c>
    </row>
    <row r="946" spans="1:43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P946" s="65" t="s">
        <v>2597</v>
      </c>
      <c r="AQ946" s="66" t="s">
        <v>1733</v>
      </c>
    </row>
    <row r="947" spans="1:43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P947" s="65" t="s">
        <v>2598</v>
      </c>
      <c r="AQ947" s="66" t="s">
        <v>1733</v>
      </c>
    </row>
    <row r="948" spans="1:43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P948" s="65" t="s">
        <v>2599</v>
      </c>
      <c r="AQ948" s="66" t="s">
        <v>1733</v>
      </c>
    </row>
    <row r="949" spans="1:43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P949" s="65" t="s">
        <v>2600</v>
      </c>
      <c r="AQ949" s="66" t="s">
        <v>1733</v>
      </c>
    </row>
    <row r="950" spans="1:43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P950" s="65" t="s">
        <v>2601</v>
      </c>
      <c r="AQ950" s="66" t="s">
        <v>1733</v>
      </c>
    </row>
    <row r="951" spans="1:43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P951" s="65" t="s">
        <v>2602</v>
      </c>
      <c r="AQ951" s="66" t="s">
        <v>1733</v>
      </c>
    </row>
    <row r="952" spans="1:43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P952" s="65" t="s">
        <v>2603</v>
      </c>
      <c r="AQ952" s="66" t="s">
        <v>1733</v>
      </c>
    </row>
    <row r="953" spans="1:43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P953" s="65" t="s">
        <v>2604</v>
      </c>
      <c r="AQ953" s="66" t="s">
        <v>1733</v>
      </c>
    </row>
    <row r="954" spans="1:43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P954" s="65" t="s">
        <v>2605</v>
      </c>
      <c r="AQ954" s="66" t="s">
        <v>1733</v>
      </c>
    </row>
    <row r="955" spans="1:43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P955" s="65" t="s">
        <v>2606</v>
      </c>
      <c r="AQ955" s="66" t="s">
        <v>1733</v>
      </c>
    </row>
    <row r="956" spans="1:43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P956" s="65" t="s">
        <v>2607</v>
      </c>
      <c r="AQ956" s="66" t="s">
        <v>1733</v>
      </c>
    </row>
    <row r="957" spans="1:43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P957" s="65" t="s">
        <v>2608</v>
      </c>
      <c r="AQ957" s="66" t="s">
        <v>1733</v>
      </c>
    </row>
    <row r="958" spans="1:43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P958" s="65" t="s">
        <v>2609</v>
      </c>
      <c r="AQ958" s="66" t="s">
        <v>1733</v>
      </c>
    </row>
    <row r="959" spans="1:43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P959" s="65" t="s">
        <v>0</v>
      </c>
      <c r="AQ959" s="66" t="s">
        <v>1733</v>
      </c>
    </row>
    <row r="960" spans="1:43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P960" s="65" t="s">
        <v>1</v>
      </c>
      <c r="AQ960" s="66" t="s">
        <v>1733</v>
      </c>
    </row>
    <row r="961" spans="1:43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P961" s="65" t="s">
        <v>2</v>
      </c>
      <c r="AQ961" s="66" t="s">
        <v>1733</v>
      </c>
    </row>
    <row r="962" spans="1:43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P962" s="65" t="s">
        <v>3</v>
      </c>
      <c r="AQ962" s="66" t="s">
        <v>1733</v>
      </c>
    </row>
    <row r="963" spans="1:43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P963" s="65" t="s">
        <v>4</v>
      </c>
      <c r="AQ963" s="66" t="s">
        <v>1733</v>
      </c>
    </row>
    <row r="964" spans="1:43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P964" s="65" t="s">
        <v>5</v>
      </c>
      <c r="AQ964" s="66" t="s">
        <v>1733</v>
      </c>
    </row>
    <row r="965" spans="1:43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P965" s="65" t="s">
        <v>6</v>
      </c>
      <c r="AQ965" s="66" t="s">
        <v>1733</v>
      </c>
    </row>
    <row r="966" spans="1:43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P966" s="65" t="s">
        <v>7</v>
      </c>
      <c r="AQ966" s="66" t="s">
        <v>1733</v>
      </c>
    </row>
    <row r="967" spans="1:43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P967" s="65" t="s">
        <v>8</v>
      </c>
      <c r="AQ967" s="66" t="s">
        <v>1733</v>
      </c>
    </row>
    <row r="968" spans="1:43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P968" s="65" t="s">
        <v>9</v>
      </c>
      <c r="AQ968" s="66" t="s">
        <v>1733</v>
      </c>
    </row>
    <row r="969" spans="1:43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P969" s="65" t="s">
        <v>10</v>
      </c>
      <c r="AQ969" s="66" t="s">
        <v>1733</v>
      </c>
    </row>
    <row r="970" spans="1:43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P970" s="65" t="s">
        <v>11</v>
      </c>
      <c r="AQ970" s="66" t="s">
        <v>1739</v>
      </c>
    </row>
    <row r="971" spans="1:43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P971" s="65" t="s">
        <v>12</v>
      </c>
      <c r="AQ971" s="66" t="s">
        <v>1733</v>
      </c>
    </row>
    <row r="972" spans="1:43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P972" s="65" t="s">
        <v>13</v>
      </c>
      <c r="AQ972" s="66" t="s">
        <v>1733</v>
      </c>
    </row>
    <row r="973" spans="1:43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P973" s="65" t="s">
        <v>14</v>
      </c>
      <c r="AQ973" s="66" t="s">
        <v>1733</v>
      </c>
    </row>
    <row r="974" spans="1:43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P974" s="65" t="s">
        <v>15</v>
      </c>
      <c r="AQ974" s="66" t="s">
        <v>1733</v>
      </c>
    </row>
    <row r="975" spans="1:43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P975" s="65" t="s">
        <v>16</v>
      </c>
      <c r="AQ975" s="66" t="s">
        <v>1733</v>
      </c>
    </row>
    <row r="976" spans="1:43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P976" s="65" t="s">
        <v>17</v>
      </c>
      <c r="AQ976" s="66" t="s">
        <v>1733</v>
      </c>
    </row>
    <row r="977" spans="1:43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P977" s="65" t="s">
        <v>18</v>
      </c>
      <c r="AQ977" s="66" t="s">
        <v>1733</v>
      </c>
    </row>
    <row r="978" spans="1:43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P978" s="65" t="s">
        <v>19</v>
      </c>
      <c r="AQ978" s="66" t="s">
        <v>1733</v>
      </c>
    </row>
    <row r="979" spans="1:43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P979" s="65" t="s">
        <v>20</v>
      </c>
      <c r="AQ979" s="66" t="s">
        <v>1733</v>
      </c>
    </row>
    <row r="980" spans="1:43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P980" s="65" t="s">
        <v>21</v>
      </c>
      <c r="AQ980" s="66" t="s">
        <v>1733</v>
      </c>
    </row>
    <row r="981" spans="1:43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P981" s="65" t="s">
        <v>22</v>
      </c>
      <c r="AQ981" s="66" t="s">
        <v>1733</v>
      </c>
    </row>
    <row r="982" spans="1:43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P982" s="65" t="s">
        <v>23</v>
      </c>
      <c r="AQ982" s="66" t="s">
        <v>1733</v>
      </c>
    </row>
    <row r="983" spans="1:43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P983" s="65" t="s">
        <v>24</v>
      </c>
      <c r="AQ983" s="66" t="s">
        <v>1733</v>
      </c>
    </row>
    <row r="984" spans="1:43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P984" s="65" t="s">
        <v>25</v>
      </c>
      <c r="AQ984" s="66" t="s">
        <v>1733</v>
      </c>
    </row>
    <row r="985" spans="1:43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P985" s="65" t="s">
        <v>26</v>
      </c>
      <c r="AQ985" s="66" t="s">
        <v>1739</v>
      </c>
    </row>
    <row r="986" spans="1:43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P986" s="65" t="s">
        <v>27</v>
      </c>
      <c r="AQ986" s="66" t="s">
        <v>1733</v>
      </c>
    </row>
    <row r="987" spans="1:43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P987" s="65" t="s">
        <v>28</v>
      </c>
      <c r="AQ987" s="66" t="s">
        <v>1733</v>
      </c>
    </row>
    <row r="988" spans="1:43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P988" s="65" t="s">
        <v>29</v>
      </c>
      <c r="AQ988" s="66" t="s">
        <v>1733</v>
      </c>
    </row>
    <row r="989" spans="1:43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P989" s="65" t="s">
        <v>990</v>
      </c>
      <c r="AQ989" s="66" t="s">
        <v>1858</v>
      </c>
    </row>
    <row r="990" spans="1:43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P990" s="65" t="s">
        <v>30</v>
      </c>
      <c r="AQ990" s="66" t="s">
        <v>1733</v>
      </c>
    </row>
    <row r="991" spans="1:43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P991" s="65" t="s">
        <v>31</v>
      </c>
      <c r="AQ991" s="66" t="s">
        <v>1733</v>
      </c>
    </row>
    <row r="992" spans="1:43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P992" s="65" t="s">
        <v>32</v>
      </c>
      <c r="AQ992" s="66" t="s">
        <v>1733</v>
      </c>
    </row>
    <row r="993" spans="1:43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P993" s="65" t="s">
        <v>33</v>
      </c>
      <c r="AQ993" s="66" t="s">
        <v>1733</v>
      </c>
    </row>
    <row r="994" spans="1:43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P994" s="65" t="s">
        <v>991</v>
      </c>
      <c r="AQ994" s="66" t="s">
        <v>1876</v>
      </c>
    </row>
    <row r="995" spans="1:43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P995" s="65" t="s">
        <v>992</v>
      </c>
      <c r="AQ995" s="66" t="s">
        <v>1876</v>
      </c>
    </row>
    <row r="996" spans="1:43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P996" s="65" t="s">
        <v>993</v>
      </c>
      <c r="AQ996" s="66" t="s">
        <v>1876</v>
      </c>
    </row>
    <row r="997" spans="1:43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P997" s="65" t="s">
        <v>994</v>
      </c>
      <c r="AQ997" s="66" t="s">
        <v>1827</v>
      </c>
    </row>
    <row r="998" spans="1:43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P998" s="65" t="s">
        <v>995</v>
      </c>
      <c r="AQ998" s="66" t="s">
        <v>2335</v>
      </c>
    </row>
    <row r="999" spans="1:43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P999" s="65" t="s">
        <v>34</v>
      </c>
      <c r="AQ999" s="66" t="s">
        <v>1733</v>
      </c>
    </row>
    <row r="1000" spans="1:43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P1000" s="65" t="s">
        <v>35</v>
      </c>
      <c r="AQ1000" s="66" t="s">
        <v>1733</v>
      </c>
    </row>
    <row r="1001" spans="1:43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P1001" s="65" t="s">
        <v>36</v>
      </c>
      <c r="AQ1001" s="66" t="s">
        <v>1733</v>
      </c>
    </row>
    <row r="1002" spans="1:43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P1002" s="65" t="s">
        <v>996</v>
      </c>
      <c r="AQ1002" s="66" t="s">
        <v>1858</v>
      </c>
    </row>
    <row r="1003" spans="1:43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P1003" s="65" t="s">
        <v>997</v>
      </c>
      <c r="AQ1003" s="66" t="s">
        <v>1827</v>
      </c>
    </row>
    <row r="1004" spans="1:43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P1004" s="65" t="s">
        <v>37</v>
      </c>
      <c r="AQ1004" s="66" t="s">
        <v>1739</v>
      </c>
    </row>
    <row r="1005" spans="1:43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P1005" s="65" t="s">
        <v>38</v>
      </c>
      <c r="AQ1005" s="66" t="s">
        <v>1733</v>
      </c>
    </row>
    <row r="1006" spans="1:43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P1006" s="65" t="s">
        <v>39</v>
      </c>
      <c r="AQ1006" s="66" t="s">
        <v>1733</v>
      </c>
    </row>
    <row r="1007" spans="1:43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P1007" s="65" t="s">
        <v>40</v>
      </c>
      <c r="AQ1007" s="66" t="s">
        <v>1739</v>
      </c>
    </row>
    <row r="1008" spans="1:43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P1008" s="65" t="s">
        <v>41</v>
      </c>
      <c r="AQ1008" s="66" t="s">
        <v>1739</v>
      </c>
    </row>
    <row r="1009" spans="1:43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P1009" s="65" t="s">
        <v>42</v>
      </c>
      <c r="AQ1009" s="66" t="s">
        <v>1739</v>
      </c>
    </row>
    <row r="1010" spans="1:43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P1010" s="65" t="s">
        <v>43</v>
      </c>
      <c r="AQ1010" s="66" t="s">
        <v>1739</v>
      </c>
    </row>
    <row r="1011" spans="1:43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P1011" s="65" t="s">
        <v>44</v>
      </c>
      <c r="AQ1011" s="66" t="s">
        <v>1739</v>
      </c>
    </row>
    <row r="1012" spans="1:43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P1012" s="65" t="s">
        <v>45</v>
      </c>
      <c r="AQ1012" s="66" t="s">
        <v>1733</v>
      </c>
    </row>
    <row r="1013" spans="1:43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P1013" s="65" t="s">
        <v>46</v>
      </c>
      <c r="AQ1013" s="66" t="s">
        <v>1733</v>
      </c>
    </row>
    <row r="1014" spans="1:43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P1014" s="65" t="s">
        <v>998</v>
      </c>
      <c r="AQ1014" s="66" t="s">
        <v>1876</v>
      </c>
    </row>
    <row r="1015" spans="1:43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P1015" s="65" t="s">
        <v>999</v>
      </c>
      <c r="AQ1015" s="66" t="s">
        <v>1876</v>
      </c>
    </row>
    <row r="1016" spans="1:43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P1016" s="65" t="s">
        <v>1043</v>
      </c>
      <c r="AQ1016" s="66" t="s">
        <v>1876</v>
      </c>
    </row>
    <row r="1017" spans="1:43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P1017" s="65" t="s">
        <v>1044</v>
      </c>
      <c r="AQ1017" s="66" t="s">
        <v>1876</v>
      </c>
    </row>
    <row r="1018" spans="1:43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P1018" s="65" t="s">
        <v>47</v>
      </c>
      <c r="AQ1018" s="66" t="s">
        <v>1733</v>
      </c>
    </row>
    <row r="1019" spans="1:43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P1019" s="65" t="s">
        <v>48</v>
      </c>
      <c r="AQ1019" s="66" t="s">
        <v>1733</v>
      </c>
    </row>
    <row r="1020" spans="1:43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P1020" s="65" t="s">
        <v>1000</v>
      </c>
      <c r="AQ1020" s="66" t="s">
        <v>1827</v>
      </c>
    </row>
    <row r="1021" spans="1:43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P1021" s="65" t="s">
        <v>1001</v>
      </c>
      <c r="AQ1021" s="66" t="s">
        <v>1827</v>
      </c>
    </row>
    <row r="1022" spans="1:43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P1022" s="65" t="s">
        <v>1002</v>
      </c>
      <c r="AQ1022" s="66" t="s">
        <v>1827</v>
      </c>
    </row>
    <row r="1023" spans="1:43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P1023" s="65" t="s">
        <v>1003</v>
      </c>
      <c r="AQ1023" s="66" t="s">
        <v>1827</v>
      </c>
    </row>
    <row r="1024" spans="1:43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P1024" s="65" t="s">
        <v>1004</v>
      </c>
      <c r="AQ1024" s="66" t="s">
        <v>2335</v>
      </c>
    </row>
    <row r="1025" spans="1:43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P1025" s="65" t="s">
        <v>49</v>
      </c>
      <c r="AQ1025" s="66" t="s">
        <v>1733</v>
      </c>
    </row>
    <row r="1026" spans="1:43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P1026" s="65" t="s">
        <v>1005</v>
      </c>
      <c r="AQ1026" s="66" t="s">
        <v>1827</v>
      </c>
    </row>
    <row r="1027" spans="1:43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P1027" s="65" t="s">
        <v>1006</v>
      </c>
      <c r="AQ1027" s="66" t="s">
        <v>1827</v>
      </c>
    </row>
    <row r="1028" spans="1:43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P1028" s="65" t="s">
        <v>1045</v>
      </c>
      <c r="AQ1028" s="66" t="s">
        <v>1827</v>
      </c>
    </row>
    <row r="1029" spans="1:43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P1029" s="65" t="s">
        <v>1007</v>
      </c>
      <c r="AQ1029" s="66" t="s">
        <v>1827</v>
      </c>
    </row>
    <row r="1030" spans="1:43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P1030" s="65" t="s">
        <v>50</v>
      </c>
      <c r="AQ1030" s="66" t="s">
        <v>1733</v>
      </c>
    </row>
    <row r="1031" spans="1:43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P1031" s="65" t="s">
        <v>51</v>
      </c>
      <c r="AQ1031" s="66" t="s">
        <v>1733</v>
      </c>
    </row>
    <row r="1032" spans="1:43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P1032" s="65" t="s">
        <v>52</v>
      </c>
      <c r="AQ1032" s="66" t="s">
        <v>1733</v>
      </c>
    </row>
    <row r="1033" spans="1:43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P1033" s="65" t="s">
        <v>53</v>
      </c>
      <c r="AQ1033" s="66" t="s">
        <v>1733</v>
      </c>
    </row>
    <row r="1034" spans="1:43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P1034" s="65" t="s">
        <v>54</v>
      </c>
      <c r="AQ1034" s="66" t="s">
        <v>1733</v>
      </c>
    </row>
    <row r="1035" spans="1:43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P1035" s="65" t="s">
        <v>55</v>
      </c>
      <c r="AQ1035" s="66" t="s">
        <v>1733</v>
      </c>
    </row>
    <row r="1036" spans="1:43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P1036" s="65" t="s">
        <v>56</v>
      </c>
      <c r="AQ1036" s="66" t="s">
        <v>1733</v>
      </c>
    </row>
    <row r="1037" spans="1:43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P1037" s="65" t="s">
        <v>1046</v>
      </c>
      <c r="AQ1037" s="66" t="s">
        <v>1858</v>
      </c>
    </row>
    <row r="1038" spans="1:43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P1038" s="65" t="s">
        <v>57</v>
      </c>
      <c r="AQ1038" s="66" t="s">
        <v>1733</v>
      </c>
    </row>
    <row r="1039" spans="1:43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P1039" s="65" t="s">
        <v>58</v>
      </c>
      <c r="AQ1039" s="66" t="s">
        <v>1733</v>
      </c>
    </row>
    <row r="1040" spans="1:43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P1040" s="65" t="s">
        <v>59</v>
      </c>
      <c r="AQ1040" s="66" t="s">
        <v>1733</v>
      </c>
    </row>
    <row r="1041" spans="1:43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P1041" s="65" t="s">
        <v>60</v>
      </c>
      <c r="AQ1041" s="66" t="s">
        <v>1733</v>
      </c>
    </row>
    <row r="1042" spans="1:43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P1042" s="65" t="s">
        <v>61</v>
      </c>
      <c r="AQ1042" s="66" t="s">
        <v>1733</v>
      </c>
    </row>
    <row r="1043" spans="1:43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P1043" s="65" t="s">
        <v>62</v>
      </c>
      <c r="AQ1043" s="66" t="s">
        <v>1733</v>
      </c>
    </row>
    <row r="1044" spans="1:43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P1044" s="65" t="s">
        <v>63</v>
      </c>
      <c r="AQ1044" s="66" t="s">
        <v>1733</v>
      </c>
    </row>
    <row r="1045" spans="1:43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P1045" s="65" t="s">
        <v>64</v>
      </c>
      <c r="AQ1045" s="66" t="s">
        <v>1733</v>
      </c>
    </row>
    <row r="1046" spans="1:43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P1046" s="65" t="s">
        <v>65</v>
      </c>
      <c r="AQ1046" s="66" t="s">
        <v>1733</v>
      </c>
    </row>
    <row r="1047" spans="1:43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P1047" s="65" t="s">
        <v>66</v>
      </c>
      <c r="AQ1047" s="66" t="s">
        <v>1733</v>
      </c>
    </row>
    <row r="1048" spans="1:43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P1048" s="65" t="s">
        <v>67</v>
      </c>
      <c r="AQ1048" s="66" t="s">
        <v>1733</v>
      </c>
    </row>
    <row r="1049" spans="1:43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P1049" s="65" t="s">
        <v>68</v>
      </c>
      <c r="AQ1049" s="66" t="s">
        <v>1733</v>
      </c>
    </row>
    <row r="1050" spans="1:43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P1050" s="65" t="s">
        <v>69</v>
      </c>
      <c r="AQ1050" s="66" t="s">
        <v>1733</v>
      </c>
    </row>
    <row r="1051" spans="1:43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P1051" s="65" t="s">
        <v>70</v>
      </c>
      <c r="AQ1051" s="66" t="s">
        <v>1733</v>
      </c>
    </row>
    <row r="1052" spans="1:43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P1052" s="65" t="s">
        <v>71</v>
      </c>
      <c r="AQ1052" s="66" t="s">
        <v>1733</v>
      </c>
    </row>
    <row r="1053" spans="1:43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P1053" s="65" t="s">
        <v>72</v>
      </c>
      <c r="AQ1053" s="66" t="s">
        <v>1733</v>
      </c>
    </row>
    <row r="1054" spans="1:43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P1054" s="65" t="s">
        <v>73</v>
      </c>
      <c r="AQ1054" s="66" t="s">
        <v>1733</v>
      </c>
    </row>
    <row r="1055" spans="1:43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P1055" s="65" t="s">
        <v>74</v>
      </c>
      <c r="AQ1055" s="66" t="s">
        <v>1733</v>
      </c>
    </row>
    <row r="1056" spans="1:43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P1056" s="65" t="s">
        <v>75</v>
      </c>
      <c r="AQ1056" s="66" t="s">
        <v>1733</v>
      </c>
    </row>
    <row r="1057" spans="1:43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P1057" s="65" t="s">
        <v>76</v>
      </c>
      <c r="AQ1057" s="66" t="s">
        <v>1733</v>
      </c>
    </row>
    <row r="1058" spans="1:43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P1058" s="65" t="s">
        <v>77</v>
      </c>
      <c r="AQ1058" s="66" t="s">
        <v>1733</v>
      </c>
    </row>
    <row r="1059" spans="1:43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P1059" s="65" t="s">
        <v>78</v>
      </c>
      <c r="AQ1059" s="66" t="s">
        <v>1733</v>
      </c>
    </row>
    <row r="1060" spans="1:43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P1060" s="65" t="s">
        <v>79</v>
      </c>
      <c r="AQ1060" s="66" t="s">
        <v>1733</v>
      </c>
    </row>
    <row r="1061" spans="1:43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P1061" s="65" t="s">
        <v>80</v>
      </c>
      <c r="AQ1061" s="66" t="s">
        <v>1733</v>
      </c>
    </row>
    <row r="1062" spans="1:43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P1062" s="65" t="s">
        <v>81</v>
      </c>
      <c r="AQ1062" s="66" t="s">
        <v>1733</v>
      </c>
    </row>
    <row r="1063" spans="1:43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P1063" s="65" t="s">
        <v>82</v>
      </c>
      <c r="AQ1063" s="66" t="s">
        <v>1733</v>
      </c>
    </row>
    <row r="1064" spans="1:43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P1064" s="65" t="s">
        <v>83</v>
      </c>
      <c r="AQ1064" s="66" t="s">
        <v>1733</v>
      </c>
    </row>
    <row r="1065" spans="1:43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P1065" s="65" t="s">
        <v>84</v>
      </c>
      <c r="AQ1065" s="66" t="s">
        <v>1733</v>
      </c>
    </row>
    <row r="1066" spans="1:43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P1066" s="65" t="s">
        <v>85</v>
      </c>
      <c r="AQ1066" s="66" t="s">
        <v>1733</v>
      </c>
    </row>
    <row r="1067" spans="1:43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P1067" s="65" t="s">
        <v>86</v>
      </c>
      <c r="AQ1067" s="66" t="s">
        <v>1739</v>
      </c>
    </row>
    <row r="1068" spans="1:43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P1068" s="65" t="s">
        <v>87</v>
      </c>
      <c r="AQ1068" s="66" t="s">
        <v>1733</v>
      </c>
    </row>
    <row r="1069" spans="1:43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P1069" s="65" t="s">
        <v>88</v>
      </c>
      <c r="AQ1069" s="66" t="s">
        <v>1733</v>
      </c>
    </row>
    <row r="1070" spans="1:43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P1070" s="65" t="s">
        <v>89</v>
      </c>
      <c r="AQ1070" s="66" t="s">
        <v>1733</v>
      </c>
    </row>
    <row r="1071" spans="1:43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P1071" s="65" t="s">
        <v>90</v>
      </c>
      <c r="AQ1071" s="66" t="s">
        <v>1733</v>
      </c>
    </row>
    <row r="1072" spans="1:43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P1072" s="65" t="s">
        <v>91</v>
      </c>
      <c r="AQ1072" s="66" t="s">
        <v>1733</v>
      </c>
    </row>
    <row r="1073" spans="1:43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P1073" s="65" t="s">
        <v>1008</v>
      </c>
      <c r="AQ1073" s="66" t="s">
        <v>1876</v>
      </c>
    </row>
    <row r="1074" spans="1:43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P1074" s="65" t="s">
        <v>92</v>
      </c>
      <c r="AQ1074" s="66" t="s">
        <v>1733</v>
      </c>
    </row>
    <row r="1075" spans="1:43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P1075" s="65" t="s">
        <v>93</v>
      </c>
      <c r="AQ1075" s="66" t="s">
        <v>1733</v>
      </c>
    </row>
    <row r="1076" spans="1:43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P1076" s="65" t="s">
        <v>94</v>
      </c>
      <c r="AQ1076" s="66" t="s">
        <v>1733</v>
      </c>
    </row>
    <row r="1077" spans="1:43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P1077" s="65" t="s">
        <v>95</v>
      </c>
      <c r="AQ1077" s="66" t="s">
        <v>1733</v>
      </c>
    </row>
    <row r="1078" spans="1:43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P1078" s="65" t="s">
        <v>96</v>
      </c>
      <c r="AQ1078" s="66" t="s">
        <v>1733</v>
      </c>
    </row>
    <row r="1079" spans="1:43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P1079" s="65" t="s">
        <v>97</v>
      </c>
      <c r="AQ1079" s="66" t="s">
        <v>1739</v>
      </c>
    </row>
    <row r="1080" spans="1:43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P1080" s="65" t="s">
        <v>98</v>
      </c>
      <c r="AQ1080" s="66" t="s">
        <v>1739</v>
      </c>
    </row>
    <row r="1081" spans="1:43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P1081" s="65" t="s">
        <v>99</v>
      </c>
      <c r="AQ1081" s="66" t="s">
        <v>1733</v>
      </c>
    </row>
    <row r="1082" spans="1:43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P1082" s="65" t="s">
        <v>100</v>
      </c>
      <c r="AQ1082" s="66" t="s">
        <v>1733</v>
      </c>
    </row>
    <row r="1083" spans="1:43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P1083" s="65" t="s">
        <v>101</v>
      </c>
      <c r="AQ1083" s="66" t="s">
        <v>1733</v>
      </c>
    </row>
    <row r="1084" spans="1:43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P1084" s="65" t="s">
        <v>102</v>
      </c>
      <c r="AQ1084" s="66" t="s">
        <v>1733</v>
      </c>
    </row>
    <row r="1085" spans="1:43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P1085" s="65" t="s">
        <v>103</v>
      </c>
      <c r="AQ1085" s="66" t="s">
        <v>1733</v>
      </c>
    </row>
    <row r="1086" spans="1:43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P1086" s="65" t="s">
        <v>104</v>
      </c>
      <c r="AQ1086" s="66" t="s">
        <v>1733</v>
      </c>
    </row>
    <row r="1087" spans="1:43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P1087" s="65" t="s">
        <v>105</v>
      </c>
      <c r="AQ1087" s="66" t="s">
        <v>1733</v>
      </c>
    </row>
    <row r="1088" spans="1:43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P1088" s="65" t="s">
        <v>106</v>
      </c>
      <c r="AQ1088" s="66" t="s">
        <v>1733</v>
      </c>
    </row>
    <row r="1089" spans="1:43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P1089" s="65" t="s">
        <v>107</v>
      </c>
      <c r="AQ1089" s="66" t="s">
        <v>1733</v>
      </c>
    </row>
    <row r="1090" spans="1:43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P1090" s="65" t="s">
        <v>108</v>
      </c>
      <c r="AQ1090" s="66" t="s">
        <v>1733</v>
      </c>
    </row>
    <row r="1091" spans="1:43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P1091" s="65" t="s">
        <v>109</v>
      </c>
      <c r="AQ1091" s="66" t="s">
        <v>1733</v>
      </c>
    </row>
    <row r="1092" spans="1:43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P1092" s="65" t="s">
        <v>110</v>
      </c>
      <c r="AQ1092" s="66" t="s">
        <v>1733</v>
      </c>
    </row>
    <row r="1093" spans="1:43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P1093" s="65" t="s">
        <v>111</v>
      </c>
      <c r="AQ1093" s="66" t="s">
        <v>1733</v>
      </c>
    </row>
    <row r="1094" spans="1:43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P1094" s="65" t="s">
        <v>112</v>
      </c>
      <c r="AQ1094" s="66" t="s">
        <v>1739</v>
      </c>
    </row>
    <row r="1095" spans="1:43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P1095" s="65" t="s">
        <v>113</v>
      </c>
      <c r="AQ1095" s="66" t="s">
        <v>1739</v>
      </c>
    </row>
    <row r="1096" spans="1:43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P1096" s="65" t="s">
        <v>114</v>
      </c>
      <c r="AQ1096" s="66" t="s">
        <v>1739</v>
      </c>
    </row>
    <row r="1097" spans="1:43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P1097" s="65" t="s">
        <v>115</v>
      </c>
      <c r="AQ1097" s="66" t="s">
        <v>1739</v>
      </c>
    </row>
    <row r="1098" spans="1:43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P1098" s="65" t="s">
        <v>116</v>
      </c>
      <c r="AQ1098" s="66" t="s">
        <v>1739</v>
      </c>
    </row>
    <row r="1099" spans="1:43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P1099" s="65" t="s">
        <v>117</v>
      </c>
      <c r="AQ1099" s="66" t="s">
        <v>1739</v>
      </c>
    </row>
    <row r="1100" spans="1:43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P1100" s="65" t="s">
        <v>118</v>
      </c>
      <c r="AQ1100" s="66" t="s">
        <v>1739</v>
      </c>
    </row>
    <row r="1101" spans="1:43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P1101" s="65" t="s">
        <v>119</v>
      </c>
      <c r="AQ1101" s="66" t="s">
        <v>1739</v>
      </c>
    </row>
    <row r="1102" spans="1:43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P1102" s="65" t="s">
        <v>120</v>
      </c>
      <c r="AQ1102" s="66" t="s">
        <v>1739</v>
      </c>
    </row>
    <row r="1103" spans="1:43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P1103" s="65" t="s">
        <v>121</v>
      </c>
      <c r="AQ1103" s="66" t="s">
        <v>1739</v>
      </c>
    </row>
    <row r="1104" spans="1:43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P1104" s="65" t="s">
        <v>122</v>
      </c>
      <c r="AQ1104" s="66" t="s">
        <v>1739</v>
      </c>
    </row>
    <row r="1105" spans="1:43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P1105" s="65" t="s">
        <v>123</v>
      </c>
      <c r="AQ1105" s="66" t="s">
        <v>1739</v>
      </c>
    </row>
    <row r="1106" spans="1:43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P1106" s="65" t="s">
        <v>124</v>
      </c>
      <c r="AQ1106" s="66" t="s">
        <v>1739</v>
      </c>
    </row>
    <row r="1107" spans="1:43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P1107" s="65" t="s">
        <v>125</v>
      </c>
      <c r="AQ1107" s="66" t="s">
        <v>1739</v>
      </c>
    </row>
    <row r="1108" spans="1:43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P1108" s="65" t="s">
        <v>126</v>
      </c>
      <c r="AQ1108" s="66" t="s">
        <v>1739</v>
      </c>
    </row>
    <row r="1109" spans="1:43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P1109" s="65" t="s">
        <v>127</v>
      </c>
      <c r="AQ1109" s="66" t="s">
        <v>1739</v>
      </c>
    </row>
    <row r="1110" spans="1:43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P1110" s="65" t="s">
        <v>128</v>
      </c>
      <c r="AQ1110" s="66" t="s">
        <v>1739</v>
      </c>
    </row>
    <row r="1111" spans="1:43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P1111" s="65" t="s">
        <v>129</v>
      </c>
      <c r="AQ1111" s="66" t="s">
        <v>1739</v>
      </c>
    </row>
    <row r="1112" spans="1:43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P1112" s="65" t="s">
        <v>130</v>
      </c>
      <c r="AQ1112" s="66" t="s">
        <v>1739</v>
      </c>
    </row>
    <row r="1113" spans="1:43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P1113" s="65" t="s">
        <v>131</v>
      </c>
      <c r="AQ1113" s="66" t="s">
        <v>1739</v>
      </c>
    </row>
    <row r="1114" spans="1:43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P1114" s="65" t="s">
        <v>132</v>
      </c>
      <c r="AQ1114" s="66" t="s">
        <v>1739</v>
      </c>
    </row>
    <row r="1115" spans="1:43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P1115" s="65" t="s">
        <v>133</v>
      </c>
      <c r="AQ1115" s="66" t="s">
        <v>1739</v>
      </c>
    </row>
    <row r="1116" spans="1:43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P1116" s="65" t="s">
        <v>134</v>
      </c>
      <c r="AQ1116" s="66" t="s">
        <v>1733</v>
      </c>
    </row>
    <row r="1117" spans="1:43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P1117" s="65" t="s">
        <v>135</v>
      </c>
      <c r="AQ1117" s="66" t="s">
        <v>1733</v>
      </c>
    </row>
    <row r="1118" spans="1:43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P1118" s="65" t="s">
        <v>136</v>
      </c>
      <c r="AQ1118" s="66" t="s">
        <v>1733</v>
      </c>
    </row>
    <row r="1119" spans="1:43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P1119" s="65" t="s">
        <v>137</v>
      </c>
      <c r="AQ1119" s="66" t="s">
        <v>1733</v>
      </c>
    </row>
    <row r="1120" spans="1:43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P1120" s="65" t="s">
        <v>138</v>
      </c>
      <c r="AQ1120" s="66" t="s">
        <v>1733</v>
      </c>
    </row>
    <row r="1121" spans="1:43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P1121" s="65" t="s">
        <v>139</v>
      </c>
      <c r="AQ1121" s="66" t="s">
        <v>1733</v>
      </c>
    </row>
    <row r="1122" spans="1:43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P1122" s="65" t="s">
        <v>140</v>
      </c>
      <c r="AQ1122" s="66" t="s">
        <v>1733</v>
      </c>
    </row>
    <row r="1123" spans="1:43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P1123" s="65" t="s">
        <v>141</v>
      </c>
      <c r="AQ1123" s="66" t="s">
        <v>1733</v>
      </c>
    </row>
    <row r="1124" spans="1:43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P1124" s="65" t="s">
        <v>1047</v>
      </c>
      <c r="AQ1124" s="66" t="s">
        <v>1876</v>
      </c>
    </row>
    <row r="1125" spans="1:43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P1125" s="65" t="s">
        <v>1009</v>
      </c>
      <c r="AQ1125" s="66" t="s">
        <v>1876</v>
      </c>
    </row>
    <row r="1126" spans="1:43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P1126" s="65" t="s">
        <v>142</v>
      </c>
      <c r="AQ1126" s="66" t="s">
        <v>1733</v>
      </c>
    </row>
    <row r="1127" spans="1:43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P1127" s="65" t="s">
        <v>143</v>
      </c>
      <c r="AQ1127" s="66" t="s">
        <v>1733</v>
      </c>
    </row>
    <row r="1128" spans="1:43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P1128" s="65" t="s">
        <v>144</v>
      </c>
      <c r="AQ1128" s="66" t="s">
        <v>1733</v>
      </c>
    </row>
    <row r="1129" spans="1:43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P1129" s="65" t="s">
        <v>145</v>
      </c>
      <c r="AQ1129" s="66" t="s">
        <v>1733</v>
      </c>
    </row>
    <row r="1130" spans="1:43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P1130" s="65" t="s">
        <v>146</v>
      </c>
      <c r="AQ1130" s="66" t="s">
        <v>1733</v>
      </c>
    </row>
    <row r="1131" spans="1:43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P1131" s="65" t="s">
        <v>147</v>
      </c>
      <c r="AQ1131" s="66" t="s">
        <v>1733</v>
      </c>
    </row>
    <row r="1132" spans="1:43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P1132" s="65" t="s">
        <v>148</v>
      </c>
      <c r="AQ1132" s="66" t="s">
        <v>1733</v>
      </c>
    </row>
    <row r="1133" spans="1:43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P1133" s="65" t="s">
        <v>149</v>
      </c>
      <c r="AQ1133" s="66" t="s">
        <v>1733</v>
      </c>
    </row>
    <row r="1134" spans="1:43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P1134" s="65" t="s">
        <v>150</v>
      </c>
      <c r="AQ1134" s="66" t="s">
        <v>1733</v>
      </c>
    </row>
    <row r="1135" spans="1:43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P1135" s="65" t="s">
        <v>151</v>
      </c>
      <c r="AQ1135" s="66" t="s">
        <v>1733</v>
      </c>
    </row>
    <row r="1136" spans="1:43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P1136" s="65" t="s">
        <v>152</v>
      </c>
      <c r="AQ1136" s="66" t="s">
        <v>1733</v>
      </c>
    </row>
    <row r="1137" spans="1:43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P1137" s="65" t="s">
        <v>153</v>
      </c>
      <c r="AQ1137" s="66" t="s">
        <v>1733</v>
      </c>
    </row>
    <row r="1138" spans="1:43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P1138" s="65" t="s">
        <v>154</v>
      </c>
      <c r="AQ1138" s="66" t="s">
        <v>1733</v>
      </c>
    </row>
    <row r="1139" spans="1:43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P1139" s="65" t="s">
        <v>155</v>
      </c>
      <c r="AQ1139" s="66" t="s">
        <v>1733</v>
      </c>
    </row>
    <row r="1140" spans="1:43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P1140" s="65" t="s">
        <v>156</v>
      </c>
      <c r="AQ1140" s="66" t="s">
        <v>1733</v>
      </c>
    </row>
    <row r="1141" spans="1:43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P1141" s="65" t="s">
        <v>157</v>
      </c>
      <c r="AQ1141" s="66" t="s">
        <v>1733</v>
      </c>
    </row>
    <row r="1142" spans="1:43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P1142" s="65" t="s">
        <v>158</v>
      </c>
      <c r="AQ1142" s="66" t="s">
        <v>1733</v>
      </c>
    </row>
    <row r="1143" spans="1:43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P1143" s="65" t="s">
        <v>159</v>
      </c>
      <c r="AQ1143" s="66" t="s">
        <v>1733</v>
      </c>
    </row>
    <row r="1144" spans="1:43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P1144" s="65" t="s">
        <v>160</v>
      </c>
      <c r="AQ1144" s="66" t="s">
        <v>1733</v>
      </c>
    </row>
    <row r="1145" spans="1:43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P1145" s="65" t="s">
        <v>161</v>
      </c>
      <c r="AQ1145" s="66" t="s">
        <v>1733</v>
      </c>
    </row>
    <row r="1146" spans="1:43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P1146" s="65" t="s">
        <v>162</v>
      </c>
      <c r="AQ1146" s="66" t="s">
        <v>1733</v>
      </c>
    </row>
    <row r="1147" spans="1:43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P1147" s="65" t="s">
        <v>163</v>
      </c>
      <c r="AQ1147" s="66" t="s">
        <v>1733</v>
      </c>
    </row>
    <row r="1148" spans="1:43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P1148" s="65" t="s">
        <v>164</v>
      </c>
      <c r="AQ1148" s="66" t="s">
        <v>1733</v>
      </c>
    </row>
    <row r="1149" spans="1:43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P1149" s="65" t="s">
        <v>165</v>
      </c>
      <c r="AQ1149" s="66" t="s">
        <v>1733</v>
      </c>
    </row>
    <row r="1150" spans="1:43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P1150" s="65" t="s">
        <v>166</v>
      </c>
      <c r="AQ1150" s="66" t="s">
        <v>1733</v>
      </c>
    </row>
    <row r="1151" spans="1:43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P1151" s="65" t="s">
        <v>167</v>
      </c>
      <c r="AQ1151" s="66" t="s">
        <v>1733</v>
      </c>
    </row>
    <row r="1152" spans="1:43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P1152" s="65" t="s">
        <v>168</v>
      </c>
      <c r="AQ1152" s="66" t="s">
        <v>1733</v>
      </c>
    </row>
    <row r="1153" spans="1:43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P1153" s="65" t="s">
        <v>169</v>
      </c>
      <c r="AQ1153" s="66" t="s">
        <v>1733</v>
      </c>
    </row>
    <row r="1154" spans="1:43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P1154" s="65" t="s">
        <v>170</v>
      </c>
      <c r="AQ1154" s="66" t="s">
        <v>1739</v>
      </c>
    </row>
    <row r="1155" spans="1:43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P1155" s="65" t="s">
        <v>1010</v>
      </c>
      <c r="AQ1155" s="66" t="s">
        <v>1827</v>
      </c>
    </row>
    <row r="1156" spans="1:43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P1156" s="65" t="s">
        <v>171</v>
      </c>
      <c r="AQ1156" s="66" t="s">
        <v>1733</v>
      </c>
    </row>
    <row r="1157" spans="1:43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P1157" s="65" t="s">
        <v>172</v>
      </c>
      <c r="AQ1157" s="66" t="s">
        <v>1733</v>
      </c>
    </row>
    <row r="1158" spans="1:43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P1158" s="65" t="s">
        <v>173</v>
      </c>
      <c r="AQ1158" s="66" t="s">
        <v>1733</v>
      </c>
    </row>
    <row r="1159" spans="1:43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P1159" s="65" t="s">
        <v>174</v>
      </c>
      <c r="AQ1159" s="66" t="s">
        <v>1733</v>
      </c>
    </row>
    <row r="1160" spans="1:43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P1160" s="65" t="s">
        <v>175</v>
      </c>
      <c r="AQ1160" s="66" t="s">
        <v>1733</v>
      </c>
    </row>
    <row r="1161" spans="1:43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P1161" s="65" t="s">
        <v>176</v>
      </c>
      <c r="AQ1161" s="66" t="s">
        <v>1733</v>
      </c>
    </row>
    <row r="1162" spans="1:43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P1162" s="65" t="s">
        <v>177</v>
      </c>
      <c r="AQ1162" s="66" t="s">
        <v>1733</v>
      </c>
    </row>
    <row r="1163" spans="1:43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P1163" s="65" t="s">
        <v>178</v>
      </c>
      <c r="AQ1163" s="66" t="s">
        <v>1733</v>
      </c>
    </row>
    <row r="1164" spans="1:43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P1164" s="65" t="s">
        <v>179</v>
      </c>
      <c r="AQ1164" s="66" t="s">
        <v>1733</v>
      </c>
    </row>
    <row r="1165" spans="1:43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P1165" s="65" t="s">
        <v>180</v>
      </c>
      <c r="AQ1165" s="66" t="s">
        <v>1733</v>
      </c>
    </row>
    <row r="1166" spans="1:43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P1166" s="65" t="s">
        <v>181</v>
      </c>
      <c r="AQ1166" s="66" t="s">
        <v>1733</v>
      </c>
    </row>
    <row r="1167" spans="1:43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P1167" s="65" t="s">
        <v>182</v>
      </c>
      <c r="AQ1167" s="66" t="s">
        <v>1733</v>
      </c>
    </row>
    <row r="1168" spans="1:43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P1168" s="65" t="s">
        <v>183</v>
      </c>
      <c r="AQ1168" s="66" t="s">
        <v>1733</v>
      </c>
    </row>
    <row r="1169" spans="1:43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P1169" s="65" t="s">
        <v>184</v>
      </c>
      <c r="AQ1169" s="66" t="s">
        <v>1733</v>
      </c>
    </row>
    <row r="1170" spans="1:43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P1170" s="65" t="s">
        <v>185</v>
      </c>
      <c r="AQ1170" s="66" t="s">
        <v>1733</v>
      </c>
    </row>
    <row r="1171" spans="1:43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P1171" s="65" t="s">
        <v>186</v>
      </c>
      <c r="AQ1171" s="66" t="s">
        <v>1733</v>
      </c>
    </row>
    <row r="1172" spans="1:43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P1172" s="65" t="s">
        <v>187</v>
      </c>
      <c r="AQ1172" s="66" t="s">
        <v>1733</v>
      </c>
    </row>
    <row r="1173" spans="1:43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P1173" s="65" t="s">
        <v>188</v>
      </c>
      <c r="AQ1173" s="66" t="s">
        <v>1733</v>
      </c>
    </row>
    <row r="1174" spans="1:43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P1174" s="65" t="s">
        <v>189</v>
      </c>
      <c r="AQ1174" s="66" t="s">
        <v>1733</v>
      </c>
    </row>
    <row r="1175" spans="1:43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P1175" s="65" t="s">
        <v>190</v>
      </c>
      <c r="AQ1175" s="66" t="s">
        <v>1733</v>
      </c>
    </row>
    <row r="1176" spans="1:43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P1176" s="65" t="s">
        <v>1011</v>
      </c>
      <c r="AQ1176" s="66" t="s">
        <v>1876</v>
      </c>
    </row>
    <row r="1177" spans="1:43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P1177" s="65" t="s">
        <v>191</v>
      </c>
      <c r="AQ1177" s="66" t="s">
        <v>1733</v>
      </c>
    </row>
    <row r="1178" spans="1:43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P1178" s="65" t="s">
        <v>192</v>
      </c>
      <c r="AQ1178" s="66" t="s">
        <v>1733</v>
      </c>
    </row>
    <row r="1179" spans="1:43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P1179" s="65" t="s">
        <v>193</v>
      </c>
      <c r="AQ1179" s="66" t="s">
        <v>1733</v>
      </c>
    </row>
    <row r="1180" spans="1:43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P1180" s="65" t="s">
        <v>194</v>
      </c>
      <c r="AQ1180" s="66" t="s">
        <v>1733</v>
      </c>
    </row>
    <row r="1181" spans="1:43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P1181" s="65" t="s">
        <v>195</v>
      </c>
      <c r="AQ1181" s="66" t="s">
        <v>1739</v>
      </c>
    </row>
    <row r="1182" spans="1:43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P1182" s="65" t="s">
        <v>1012</v>
      </c>
      <c r="AQ1182" s="66" t="s">
        <v>1876</v>
      </c>
    </row>
    <row r="1183" spans="1:43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P1183" s="65" t="s">
        <v>196</v>
      </c>
      <c r="AQ1183" s="66" t="s">
        <v>1733</v>
      </c>
    </row>
    <row r="1184" spans="1:43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P1184" s="65" t="s">
        <v>197</v>
      </c>
      <c r="AQ1184" s="66" t="s">
        <v>1733</v>
      </c>
    </row>
    <row r="1185" spans="1:43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P1185" s="65" t="s">
        <v>198</v>
      </c>
      <c r="AQ1185" s="66" t="s">
        <v>1733</v>
      </c>
    </row>
    <row r="1186" spans="1:43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P1186" s="65" t="s">
        <v>199</v>
      </c>
      <c r="AQ1186" s="66" t="s">
        <v>1733</v>
      </c>
    </row>
    <row r="1187" spans="1:43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P1187" s="65" t="s">
        <v>200</v>
      </c>
      <c r="AQ1187" s="66" t="s">
        <v>1733</v>
      </c>
    </row>
    <row r="1188" spans="1:43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P1188" s="65" t="s">
        <v>201</v>
      </c>
      <c r="AQ1188" s="66" t="s">
        <v>1733</v>
      </c>
    </row>
    <row r="1189" spans="1:43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P1189" s="65" t="s">
        <v>202</v>
      </c>
      <c r="AQ1189" s="66" t="s">
        <v>1733</v>
      </c>
    </row>
    <row r="1190" spans="1:43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P1190" s="65" t="s">
        <v>203</v>
      </c>
      <c r="AQ1190" s="66" t="s">
        <v>1733</v>
      </c>
    </row>
    <row r="1191" spans="1:43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P1191" s="65" t="s">
        <v>204</v>
      </c>
      <c r="AQ1191" s="66" t="s">
        <v>1733</v>
      </c>
    </row>
    <row r="1192" spans="1:43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P1192" s="65" t="s">
        <v>205</v>
      </c>
      <c r="AQ1192" s="66" t="s">
        <v>1733</v>
      </c>
    </row>
    <row r="1193" spans="1:43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P1193" s="65" t="s">
        <v>206</v>
      </c>
      <c r="AQ1193" s="66" t="s">
        <v>1733</v>
      </c>
    </row>
    <row r="1194" spans="1:43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P1194" s="65" t="s">
        <v>207</v>
      </c>
      <c r="AQ1194" s="66" t="s">
        <v>1733</v>
      </c>
    </row>
    <row r="1195" spans="1:43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P1195" s="65" t="s">
        <v>208</v>
      </c>
      <c r="AQ1195" s="66" t="s">
        <v>1733</v>
      </c>
    </row>
    <row r="1196" spans="1:43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P1196" s="65" t="s">
        <v>209</v>
      </c>
      <c r="AQ1196" s="66" t="s">
        <v>1733</v>
      </c>
    </row>
    <row r="1197" spans="1:43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P1197" s="65" t="s">
        <v>210</v>
      </c>
      <c r="AQ1197" s="66" t="s">
        <v>1733</v>
      </c>
    </row>
    <row r="1198" spans="1:43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P1198" s="65" t="s">
        <v>211</v>
      </c>
      <c r="AQ1198" s="66" t="s">
        <v>1733</v>
      </c>
    </row>
    <row r="1199" spans="1:43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P1199" s="65" t="s">
        <v>212</v>
      </c>
      <c r="AQ1199" s="66" t="s">
        <v>1733</v>
      </c>
    </row>
    <row r="1200" spans="1:43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P1200" s="65" t="s">
        <v>1048</v>
      </c>
      <c r="AQ1200" s="66" t="s">
        <v>1876</v>
      </c>
    </row>
    <row r="1201" spans="1:43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P1201" s="65" t="s">
        <v>1013</v>
      </c>
      <c r="AQ1201" s="66" t="s">
        <v>1876</v>
      </c>
    </row>
    <row r="1202" spans="1:43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P1202" s="65" t="s">
        <v>1014</v>
      </c>
      <c r="AQ1202" s="66" t="s">
        <v>1876</v>
      </c>
    </row>
    <row r="1203" spans="1:43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P1203" s="65" t="s">
        <v>1015</v>
      </c>
      <c r="AQ1203" s="66" t="s">
        <v>1876</v>
      </c>
    </row>
    <row r="1204" spans="1:43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P1204" s="65" t="s">
        <v>1016</v>
      </c>
      <c r="AQ1204" s="66" t="s">
        <v>1876</v>
      </c>
    </row>
    <row r="1205" spans="1:43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P1205" s="65" t="s">
        <v>1017</v>
      </c>
      <c r="AQ1205" s="66" t="s">
        <v>1876</v>
      </c>
    </row>
    <row r="1206" spans="1:43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P1206" s="65" t="s">
        <v>1049</v>
      </c>
      <c r="AQ1206" s="66" t="s">
        <v>1858</v>
      </c>
    </row>
    <row r="1207" spans="1:43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P1207" s="65" t="s">
        <v>1050</v>
      </c>
      <c r="AQ1207" s="66" t="s">
        <v>1858</v>
      </c>
    </row>
    <row r="1208" spans="1:43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P1208" s="65" t="s">
        <v>213</v>
      </c>
      <c r="AQ1208" s="66" t="s">
        <v>1733</v>
      </c>
    </row>
    <row r="1209" spans="1:43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P1209" s="65" t="s">
        <v>214</v>
      </c>
      <c r="AQ1209" s="66" t="s">
        <v>1733</v>
      </c>
    </row>
    <row r="1210" spans="1:43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P1210" s="65" t="s">
        <v>215</v>
      </c>
      <c r="AQ1210" s="66" t="s">
        <v>1733</v>
      </c>
    </row>
    <row r="1211" spans="1:43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P1211" s="65" t="s">
        <v>1018</v>
      </c>
      <c r="AQ1211" s="66" t="s">
        <v>2335</v>
      </c>
    </row>
    <row r="1212" spans="1:43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P1212" s="65" t="s">
        <v>216</v>
      </c>
      <c r="AQ1212" s="66" t="s">
        <v>1733</v>
      </c>
    </row>
    <row r="1213" spans="1:43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P1213" s="65" t="s">
        <v>217</v>
      </c>
      <c r="AQ1213" s="66" t="s">
        <v>1733</v>
      </c>
    </row>
    <row r="1214" spans="1:43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15"/>
      <c r="Y1214" s="15"/>
      <c r="Z1214" s="15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P1214" s="65" t="s">
        <v>218</v>
      </c>
      <c r="AQ1214" s="66" t="s">
        <v>1733</v>
      </c>
    </row>
    <row r="1215" spans="1:43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P1215" s="65" t="s">
        <v>219</v>
      </c>
      <c r="AQ1215" s="66" t="s">
        <v>1733</v>
      </c>
    </row>
    <row r="1216" spans="1:43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P1216" s="65" t="s">
        <v>220</v>
      </c>
      <c r="AQ1216" s="66" t="s">
        <v>1733</v>
      </c>
    </row>
    <row r="1217" spans="1:43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P1217" s="65" t="s">
        <v>221</v>
      </c>
      <c r="AQ1217" s="66" t="s">
        <v>1733</v>
      </c>
    </row>
    <row r="1218" spans="1:43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P1218" s="65" t="s">
        <v>222</v>
      </c>
      <c r="AQ1218" s="66" t="s">
        <v>1733</v>
      </c>
    </row>
    <row r="1219" spans="1:43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P1219" s="65" t="s">
        <v>223</v>
      </c>
      <c r="AQ1219" s="66" t="s">
        <v>1733</v>
      </c>
    </row>
    <row r="1220" spans="1:43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P1220" s="65" t="s">
        <v>224</v>
      </c>
      <c r="AQ1220" s="66" t="s">
        <v>1733</v>
      </c>
    </row>
    <row r="1221" spans="1:43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P1221" s="65" t="s">
        <v>225</v>
      </c>
      <c r="AQ1221" s="66" t="s">
        <v>1733</v>
      </c>
    </row>
    <row r="1222" spans="1:43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P1222" s="65" t="s">
        <v>226</v>
      </c>
      <c r="AQ1222" s="66" t="s">
        <v>1733</v>
      </c>
    </row>
    <row r="1223" spans="1:43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P1223" s="65" t="s">
        <v>1019</v>
      </c>
      <c r="AQ1223" s="66" t="s">
        <v>2335</v>
      </c>
    </row>
    <row r="1224" spans="1:43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P1224" s="65" t="s">
        <v>227</v>
      </c>
      <c r="AQ1224" s="66" t="s">
        <v>1733</v>
      </c>
    </row>
    <row r="1225" spans="1:43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P1225" s="65" t="s">
        <v>228</v>
      </c>
      <c r="AQ1225" s="66" t="s">
        <v>1733</v>
      </c>
    </row>
    <row r="1226" spans="1:43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P1226" s="65" t="s">
        <v>229</v>
      </c>
      <c r="AQ1226" s="66" t="s">
        <v>1733</v>
      </c>
    </row>
    <row r="1227" spans="1:43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P1227" s="65" t="s">
        <v>230</v>
      </c>
      <c r="AQ1227" s="66" t="s">
        <v>1733</v>
      </c>
    </row>
    <row r="1228" spans="1:43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P1228" s="65" t="s">
        <v>231</v>
      </c>
      <c r="AQ1228" s="66" t="s">
        <v>1733</v>
      </c>
    </row>
    <row r="1229" spans="1:43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P1229" s="65" t="s">
        <v>232</v>
      </c>
      <c r="AQ1229" s="66" t="s">
        <v>1733</v>
      </c>
    </row>
    <row r="1230" spans="1:43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P1230" s="65" t="s">
        <v>233</v>
      </c>
      <c r="AQ1230" s="66" t="s">
        <v>1733</v>
      </c>
    </row>
    <row r="1231" spans="1:43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P1231" s="65" t="s">
        <v>234</v>
      </c>
      <c r="AQ1231" s="66" t="s">
        <v>1733</v>
      </c>
    </row>
    <row r="1232" spans="1:43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P1232" s="65" t="s">
        <v>235</v>
      </c>
      <c r="AQ1232" s="66" t="s">
        <v>1733</v>
      </c>
    </row>
    <row r="1233" spans="1:43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P1233" s="65" t="s">
        <v>236</v>
      </c>
      <c r="AQ1233" s="66" t="s">
        <v>1733</v>
      </c>
    </row>
    <row r="1234" spans="1:43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P1234" s="65" t="s">
        <v>237</v>
      </c>
      <c r="AQ1234" s="66" t="s">
        <v>1733</v>
      </c>
    </row>
    <row r="1235" spans="1:43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P1235" s="65" t="s">
        <v>238</v>
      </c>
      <c r="AQ1235" s="66" t="s">
        <v>1733</v>
      </c>
    </row>
    <row r="1236" spans="1:43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P1236" s="65" t="s">
        <v>239</v>
      </c>
      <c r="AQ1236" s="66" t="s">
        <v>1733</v>
      </c>
    </row>
    <row r="1237" spans="1:43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P1237" s="65" t="s">
        <v>240</v>
      </c>
      <c r="AQ1237" s="66" t="s">
        <v>1733</v>
      </c>
    </row>
    <row r="1238" spans="1:43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P1238" s="65" t="s">
        <v>241</v>
      </c>
      <c r="AQ1238" s="66" t="s">
        <v>1739</v>
      </c>
    </row>
    <row r="1239" spans="1:43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P1239" s="65" t="s">
        <v>242</v>
      </c>
      <c r="AQ1239" s="66" t="s">
        <v>1733</v>
      </c>
    </row>
    <row r="1240" spans="1:43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P1240" s="65" t="s">
        <v>243</v>
      </c>
      <c r="AQ1240" s="66" t="s">
        <v>1733</v>
      </c>
    </row>
    <row r="1241" spans="1:43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P1241" s="65" t="s">
        <v>244</v>
      </c>
      <c r="AQ1241" s="66" t="s">
        <v>1733</v>
      </c>
    </row>
    <row r="1242" spans="1:43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P1242" s="65" t="s">
        <v>1020</v>
      </c>
      <c r="AQ1242" s="66" t="s">
        <v>1827</v>
      </c>
    </row>
    <row r="1243" spans="1:43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P1243" s="65" t="s">
        <v>1021</v>
      </c>
      <c r="AQ1243" s="66" t="s">
        <v>1827</v>
      </c>
    </row>
    <row r="1244" spans="1:43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P1244" s="65" t="s">
        <v>245</v>
      </c>
      <c r="AQ1244" s="66" t="s">
        <v>1739</v>
      </c>
    </row>
    <row r="1245" spans="1:43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P1245" s="65" t="s">
        <v>246</v>
      </c>
      <c r="AQ1245" s="66" t="s">
        <v>1739</v>
      </c>
    </row>
    <row r="1246" spans="1:43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P1246" s="65" t="s">
        <v>247</v>
      </c>
      <c r="AQ1246" s="66" t="s">
        <v>1739</v>
      </c>
    </row>
    <row r="1247" spans="1:43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P1247" s="65" t="s">
        <v>248</v>
      </c>
      <c r="AQ1247" s="66" t="s">
        <v>1733</v>
      </c>
    </row>
    <row r="1248" spans="1:43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P1248" s="65" t="s">
        <v>249</v>
      </c>
      <c r="AQ1248" s="66" t="s">
        <v>1733</v>
      </c>
    </row>
    <row r="1249" spans="1:43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P1249" s="65" t="s">
        <v>250</v>
      </c>
      <c r="AQ1249" s="66" t="s">
        <v>1733</v>
      </c>
    </row>
    <row r="1250" spans="1:43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P1250" s="65" t="s">
        <v>251</v>
      </c>
      <c r="AQ1250" s="66" t="s">
        <v>1733</v>
      </c>
    </row>
    <row r="1251" spans="1:43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P1251" s="65" t="s">
        <v>252</v>
      </c>
      <c r="AQ1251" s="66" t="s">
        <v>1733</v>
      </c>
    </row>
    <row r="1252" spans="1:43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P1252" s="65" t="s">
        <v>253</v>
      </c>
      <c r="AQ1252" s="66" t="s">
        <v>1733</v>
      </c>
    </row>
    <row r="1253" spans="1:43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P1253" s="65" t="s">
        <v>254</v>
      </c>
      <c r="AQ1253" s="66" t="s">
        <v>1733</v>
      </c>
    </row>
    <row r="1254" spans="1:43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P1254" s="65" t="s">
        <v>255</v>
      </c>
      <c r="AQ1254" s="66" t="s">
        <v>1733</v>
      </c>
    </row>
    <row r="1255" spans="1:43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P1255" s="65" t="s">
        <v>256</v>
      </c>
      <c r="AQ1255" s="66" t="s">
        <v>1733</v>
      </c>
    </row>
    <row r="1256" spans="1:43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P1256" s="65" t="s">
        <v>257</v>
      </c>
      <c r="AQ1256" s="66" t="s">
        <v>1733</v>
      </c>
    </row>
    <row r="1257" spans="1:43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P1257" s="65" t="s">
        <v>258</v>
      </c>
      <c r="AQ1257" s="66" t="s">
        <v>1733</v>
      </c>
    </row>
    <row r="1258" spans="1:43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P1258" s="65" t="s">
        <v>259</v>
      </c>
      <c r="AQ1258" s="66" t="s">
        <v>1733</v>
      </c>
    </row>
    <row r="1259" spans="1:43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P1259" s="65" t="s">
        <v>260</v>
      </c>
      <c r="AQ1259" s="66" t="s">
        <v>1733</v>
      </c>
    </row>
    <row r="1260" spans="1:43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P1260" s="65" t="s">
        <v>261</v>
      </c>
      <c r="AQ1260" s="66" t="s">
        <v>1733</v>
      </c>
    </row>
    <row r="1261" spans="1:43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P1261" s="65" t="s">
        <v>262</v>
      </c>
      <c r="AQ1261" s="66" t="s">
        <v>1733</v>
      </c>
    </row>
    <row r="1262" spans="1:43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P1262" s="65" t="s">
        <v>263</v>
      </c>
      <c r="AQ1262" s="66" t="s">
        <v>1733</v>
      </c>
    </row>
    <row r="1263" spans="1:43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P1263" s="65" t="s">
        <v>264</v>
      </c>
      <c r="AQ1263" s="66" t="s">
        <v>1733</v>
      </c>
    </row>
    <row r="1264" spans="1:43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P1264" s="65" t="s">
        <v>265</v>
      </c>
      <c r="AQ1264" s="66" t="s">
        <v>1733</v>
      </c>
    </row>
    <row r="1265" spans="1:43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P1265" s="65" t="s">
        <v>266</v>
      </c>
      <c r="AQ1265" s="66" t="s">
        <v>1733</v>
      </c>
    </row>
    <row r="1266" spans="1:43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P1266" s="65" t="s">
        <v>267</v>
      </c>
      <c r="AQ1266" s="66" t="s">
        <v>1733</v>
      </c>
    </row>
    <row r="1267" spans="1:43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P1267" s="65" t="s">
        <v>268</v>
      </c>
      <c r="AQ1267" s="66" t="s">
        <v>1733</v>
      </c>
    </row>
    <row r="1268" spans="1:43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P1268" s="65" t="s">
        <v>269</v>
      </c>
      <c r="AQ1268" s="66" t="s">
        <v>1733</v>
      </c>
    </row>
    <row r="1269" spans="1:43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P1269" s="65" t="s">
        <v>270</v>
      </c>
      <c r="AQ1269" s="66" t="s">
        <v>1733</v>
      </c>
    </row>
    <row r="1270" spans="1:43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P1270" s="68" t="s">
        <v>271</v>
      </c>
      <c r="AQ1270" s="66" t="s">
        <v>1733</v>
      </c>
    </row>
    <row r="1271" spans="1:43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P1271" s="65" t="s">
        <v>272</v>
      </c>
      <c r="AQ1271" s="66" t="s">
        <v>1733</v>
      </c>
    </row>
    <row r="1272" spans="1:43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P1272" s="65" t="s">
        <v>273</v>
      </c>
      <c r="AQ1272" s="66" t="s">
        <v>1733</v>
      </c>
    </row>
    <row r="1273" spans="1:43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P1273" s="65" t="s">
        <v>274</v>
      </c>
      <c r="AQ1273" s="66" t="s">
        <v>1733</v>
      </c>
    </row>
    <row r="1274" spans="1:43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P1274" s="65" t="s">
        <v>275</v>
      </c>
      <c r="AQ1274" s="66" t="s">
        <v>1733</v>
      </c>
    </row>
    <row r="1275" spans="1:43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P1275" s="65" t="s">
        <v>276</v>
      </c>
      <c r="AQ1275" s="66" t="s">
        <v>1733</v>
      </c>
    </row>
    <row r="1276" spans="1:43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P1276" s="65" t="s">
        <v>277</v>
      </c>
      <c r="AQ1276" s="66" t="s">
        <v>1733</v>
      </c>
    </row>
    <row r="1277" spans="1:43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P1277" s="65" t="s">
        <v>278</v>
      </c>
      <c r="AQ1277" s="66" t="s">
        <v>1733</v>
      </c>
    </row>
    <row r="1278" spans="1:43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P1278" s="65" t="s">
        <v>279</v>
      </c>
      <c r="AQ1278" s="66" t="s">
        <v>1733</v>
      </c>
    </row>
    <row r="1279" spans="1:43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P1279" s="65" t="s">
        <v>280</v>
      </c>
      <c r="AQ1279" s="66" t="s">
        <v>1733</v>
      </c>
    </row>
    <row r="1280" spans="1:43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P1280" s="65" t="s">
        <v>281</v>
      </c>
      <c r="AQ1280" s="66" t="s">
        <v>1739</v>
      </c>
    </row>
    <row r="1281" spans="1:43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P1281" s="65" t="s">
        <v>282</v>
      </c>
      <c r="AQ1281" s="66" t="s">
        <v>1739</v>
      </c>
    </row>
    <row r="1282" spans="1:43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P1282" s="65" t="s">
        <v>283</v>
      </c>
      <c r="AQ1282" s="66" t="s">
        <v>1733</v>
      </c>
    </row>
    <row r="1283" spans="1:43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P1283" s="65" t="s">
        <v>284</v>
      </c>
      <c r="AQ1283" s="66" t="s">
        <v>1733</v>
      </c>
    </row>
    <row r="1284" spans="1:43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P1284" s="65" t="s">
        <v>285</v>
      </c>
      <c r="AQ1284" s="66" t="s">
        <v>1733</v>
      </c>
    </row>
    <row r="1285" spans="1:43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P1285" s="65" t="s">
        <v>286</v>
      </c>
      <c r="AQ1285" s="66" t="s">
        <v>1739</v>
      </c>
    </row>
    <row r="1286" spans="1:43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P1286" s="65" t="s">
        <v>287</v>
      </c>
      <c r="AQ1286" s="66" t="s">
        <v>1739</v>
      </c>
    </row>
    <row r="1287" spans="1:43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P1287" s="65" t="s">
        <v>288</v>
      </c>
      <c r="AQ1287" s="66" t="s">
        <v>1739</v>
      </c>
    </row>
    <row r="1288" spans="1:43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P1288" s="65" t="s">
        <v>289</v>
      </c>
      <c r="AQ1288" s="66" t="s">
        <v>1733</v>
      </c>
    </row>
    <row r="1289" spans="1:43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P1289" s="65" t="s">
        <v>290</v>
      </c>
      <c r="AQ1289" s="66" t="s">
        <v>1733</v>
      </c>
    </row>
    <row r="1290" spans="1:43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P1290" s="65" t="s">
        <v>291</v>
      </c>
      <c r="AQ1290" s="66" t="s">
        <v>1733</v>
      </c>
    </row>
    <row r="1291" spans="1:43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P1291" s="65" t="s">
        <v>292</v>
      </c>
      <c r="AQ1291" s="66" t="s">
        <v>1733</v>
      </c>
    </row>
    <row r="1292" spans="1:43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P1292" s="65" t="s">
        <v>1022</v>
      </c>
      <c r="AQ1292" s="66" t="s">
        <v>2133</v>
      </c>
    </row>
    <row r="1293" spans="1:43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P1293" s="65" t="s">
        <v>1023</v>
      </c>
      <c r="AQ1293" s="66" t="s">
        <v>1827</v>
      </c>
    </row>
    <row r="1294" spans="1:43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P1294" s="65" t="s">
        <v>1024</v>
      </c>
      <c r="AQ1294" s="66" t="s">
        <v>1827</v>
      </c>
    </row>
    <row r="1295" spans="1:43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P1295" s="65" t="s">
        <v>1025</v>
      </c>
      <c r="AQ1295" s="66" t="s">
        <v>1827</v>
      </c>
    </row>
    <row r="1296" spans="1:43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P1296" s="65" t="s">
        <v>293</v>
      </c>
      <c r="AQ1296" s="66" t="s">
        <v>1733</v>
      </c>
    </row>
    <row r="1297" spans="1:43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P1297" s="65" t="s">
        <v>294</v>
      </c>
      <c r="AQ1297" s="66" t="s">
        <v>1733</v>
      </c>
    </row>
    <row r="1298" spans="1:43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P1298" s="65" t="s">
        <v>295</v>
      </c>
      <c r="AQ1298" s="66" t="s">
        <v>1733</v>
      </c>
    </row>
    <row r="1299" spans="1:43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P1299" s="65" t="s">
        <v>296</v>
      </c>
      <c r="AQ1299" s="66" t="s">
        <v>1733</v>
      </c>
    </row>
    <row r="1300" spans="1:43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P1300" s="65" t="s">
        <v>297</v>
      </c>
      <c r="AQ1300" s="66" t="s">
        <v>1733</v>
      </c>
    </row>
    <row r="1301" spans="1:43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P1301" s="65" t="s">
        <v>298</v>
      </c>
      <c r="AQ1301" s="66" t="s">
        <v>1733</v>
      </c>
    </row>
    <row r="1302" spans="1:43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P1302" s="65" t="s">
        <v>299</v>
      </c>
      <c r="AQ1302" s="66" t="s">
        <v>1733</v>
      </c>
    </row>
    <row r="1303" spans="1:43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P1303" s="65" t="s">
        <v>300</v>
      </c>
      <c r="AQ1303" s="66" t="s">
        <v>1733</v>
      </c>
    </row>
    <row r="1304" spans="1:43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P1304" s="65" t="s">
        <v>301</v>
      </c>
      <c r="AQ1304" s="66" t="s">
        <v>1733</v>
      </c>
    </row>
    <row r="1305" spans="1:43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P1305" s="65" t="s">
        <v>302</v>
      </c>
      <c r="AQ1305" s="66" t="s">
        <v>1733</v>
      </c>
    </row>
    <row r="1306" spans="1:43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P1306" s="65" t="s">
        <v>303</v>
      </c>
      <c r="AQ1306" s="66" t="s">
        <v>1733</v>
      </c>
    </row>
    <row r="1307" spans="1:43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P1307" s="65" t="s">
        <v>304</v>
      </c>
      <c r="AQ1307" s="66" t="s">
        <v>1733</v>
      </c>
    </row>
    <row r="1308" spans="1:43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P1308" s="65" t="s">
        <v>305</v>
      </c>
      <c r="AQ1308" s="66" t="s">
        <v>1733</v>
      </c>
    </row>
    <row r="1309" spans="1:43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P1309" s="65" t="s">
        <v>1051</v>
      </c>
      <c r="AQ1309" s="66" t="s">
        <v>1876</v>
      </c>
    </row>
    <row r="1310" spans="1:43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P1310" s="65" t="s">
        <v>306</v>
      </c>
      <c r="AQ1310" s="66" t="s">
        <v>1739</v>
      </c>
    </row>
    <row r="1311" spans="1:43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P1311" s="65" t="s">
        <v>307</v>
      </c>
      <c r="AQ1311" s="66" t="s">
        <v>1739</v>
      </c>
    </row>
    <row r="1312" spans="1:43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P1312" s="65" t="s">
        <v>308</v>
      </c>
      <c r="AQ1312" s="66" t="s">
        <v>1733</v>
      </c>
    </row>
    <row r="1313" spans="1:43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P1313" s="65" t="s">
        <v>309</v>
      </c>
      <c r="AQ1313" s="66" t="s">
        <v>1733</v>
      </c>
    </row>
    <row r="1314" spans="1:43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P1314" s="65" t="s">
        <v>310</v>
      </c>
      <c r="AQ1314" s="66" t="s">
        <v>1733</v>
      </c>
    </row>
    <row r="1315" spans="1:43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P1315" s="65" t="s">
        <v>311</v>
      </c>
      <c r="AQ1315" s="66" t="s">
        <v>1733</v>
      </c>
    </row>
    <row r="1316" spans="1:43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P1316" s="65" t="s">
        <v>312</v>
      </c>
      <c r="AQ1316" s="66" t="s">
        <v>1733</v>
      </c>
    </row>
    <row r="1317" spans="1:43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P1317" s="65" t="s">
        <v>313</v>
      </c>
      <c r="AQ1317" s="66" t="s">
        <v>1733</v>
      </c>
    </row>
    <row r="1318" spans="1:43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P1318" s="65" t="s">
        <v>314</v>
      </c>
      <c r="AQ1318" s="66" t="s">
        <v>1733</v>
      </c>
    </row>
    <row r="1319" spans="1:43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P1319" s="65" t="s">
        <v>315</v>
      </c>
      <c r="AQ1319" s="66" t="s">
        <v>1733</v>
      </c>
    </row>
    <row r="1320" spans="1:43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P1320" s="65" t="s">
        <v>316</v>
      </c>
      <c r="AQ1320" s="66" t="s">
        <v>1733</v>
      </c>
    </row>
    <row r="1321" spans="1:43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P1321" s="65" t="s">
        <v>317</v>
      </c>
      <c r="AQ1321" s="66" t="s">
        <v>1733</v>
      </c>
    </row>
    <row r="1322" spans="1:43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P1322" s="65" t="s">
        <v>318</v>
      </c>
      <c r="AQ1322" s="66" t="s">
        <v>1733</v>
      </c>
    </row>
    <row r="1323" spans="1:43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P1323" s="65" t="s">
        <v>319</v>
      </c>
      <c r="AQ1323" s="66" t="s">
        <v>1733</v>
      </c>
    </row>
    <row r="1324" spans="1:43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P1324" s="65" t="s">
        <v>320</v>
      </c>
      <c r="AQ1324" s="66" t="s">
        <v>1733</v>
      </c>
    </row>
    <row r="1325" spans="1:43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P1325" s="65" t="s">
        <v>321</v>
      </c>
      <c r="AQ1325" s="66" t="s">
        <v>1733</v>
      </c>
    </row>
    <row r="1326" spans="1:43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P1326" s="65" t="s">
        <v>322</v>
      </c>
      <c r="AQ1326" s="66" t="s">
        <v>1733</v>
      </c>
    </row>
    <row r="1327" spans="1:43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P1327" s="65" t="s">
        <v>323</v>
      </c>
      <c r="AQ1327" s="66" t="s">
        <v>1733</v>
      </c>
    </row>
    <row r="1328" spans="1:43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P1328" s="65" t="s">
        <v>324</v>
      </c>
      <c r="AQ1328" s="66" t="s">
        <v>1733</v>
      </c>
    </row>
    <row r="1329" spans="1:43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P1329" s="65" t="s">
        <v>325</v>
      </c>
      <c r="AQ1329" s="66" t="s">
        <v>1733</v>
      </c>
    </row>
    <row r="1330" spans="1:43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P1330" s="65" t="s">
        <v>326</v>
      </c>
      <c r="AQ1330" s="66" t="s">
        <v>1733</v>
      </c>
    </row>
    <row r="1331" spans="1:43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P1331" s="65" t="s">
        <v>327</v>
      </c>
      <c r="AQ1331" s="66" t="s">
        <v>1739</v>
      </c>
    </row>
    <row r="1332" spans="1:43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P1332" s="65" t="s">
        <v>328</v>
      </c>
      <c r="AQ1332" s="66" t="s">
        <v>1739</v>
      </c>
    </row>
    <row r="1333" spans="1:43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P1333" s="65" t="s">
        <v>329</v>
      </c>
      <c r="AQ1333" s="66" t="s">
        <v>1733</v>
      </c>
    </row>
    <row r="1334" spans="1:43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P1334" s="65" t="s">
        <v>330</v>
      </c>
      <c r="AQ1334" s="66" t="s">
        <v>1739</v>
      </c>
    </row>
    <row r="1335" spans="1:43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P1335" s="65" t="s">
        <v>331</v>
      </c>
      <c r="AQ1335" s="66" t="s">
        <v>1739</v>
      </c>
    </row>
    <row r="1336" spans="1:43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P1336" s="65" t="s">
        <v>332</v>
      </c>
      <c r="AQ1336" s="66" t="s">
        <v>1733</v>
      </c>
    </row>
    <row r="1337" spans="1:43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P1337" s="65" t="s">
        <v>333</v>
      </c>
      <c r="AQ1337" s="66" t="s">
        <v>1739</v>
      </c>
    </row>
    <row r="1338" spans="1:43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P1338" s="65" t="s">
        <v>334</v>
      </c>
      <c r="AQ1338" s="66" t="s">
        <v>1739</v>
      </c>
    </row>
    <row r="1339" spans="1:43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P1339" s="65" t="s">
        <v>335</v>
      </c>
      <c r="AQ1339" s="66" t="s">
        <v>1739</v>
      </c>
    </row>
    <row r="1340" spans="1:43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P1340" s="65" t="s">
        <v>336</v>
      </c>
      <c r="AQ1340" s="66" t="s">
        <v>1733</v>
      </c>
    </row>
    <row r="1341" spans="1:43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P1341" s="65" t="s">
        <v>337</v>
      </c>
      <c r="AQ1341" s="66" t="s">
        <v>1733</v>
      </c>
    </row>
    <row r="1342" spans="1:43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P1342" s="65" t="s">
        <v>338</v>
      </c>
      <c r="AQ1342" s="66" t="s">
        <v>1733</v>
      </c>
    </row>
    <row r="1343" spans="1:43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P1343" s="65" t="s">
        <v>339</v>
      </c>
      <c r="AQ1343" s="66" t="s">
        <v>1733</v>
      </c>
    </row>
    <row r="1344" spans="1:43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P1344" s="65" t="s">
        <v>340</v>
      </c>
      <c r="AQ1344" s="66" t="s">
        <v>1733</v>
      </c>
    </row>
    <row r="1345" spans="1:43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P1345" s="65" t="s">
        <v>341</v>
      </c>
      <c r="AQ1345" s="66" t="s">
        <v>1733</v>
      </c>
    </row>
    <row r="1346" spans="1:43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P1346" s="65" t="s">
        <v>342</v>
      </c>
      <c r="AQ1346" s="66" t="s">
        <v>1733</v>
      </c>
    </row>
    <row r="1347" spans="1:43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P1347" s="65" t="s">
        <v>343</v>
      </c>
      <c r="AQ1347" s="66" t="s">
        <v>1733</v>
      </c>
    </row>
    <row r="1348" spans="1:43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P1348" s="65" t="s">
        <v>344</v>
      </c>
      <c r="AQ1348" s="66" t="s">
        <v>1733</v>
      </c>
    </row>
    <row r="1349" spans="1:43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P1349" s="65" t="s">
        <v>345</v>
      </c>
      <c r="AQ1349" s="66" t="s">
        <v>1733</v>
      </c>
    </row>
    <row r="1350" spans="1:43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P1350" s="65" t="s">
        <v>346</v>
      </c>
      <c r="AQ1350" s="66" t="s">
        <v>1733</v>
      </c>
    </row>
    <row r="1351" spans="1:43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P1351" s="65" t="s">
        <v>347</v>
      </c>
      <c r="AQ1351" s="66" t="s">
        <v>1733</v>
      </c>
    </row>
    <row r="1352" spans="1:43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P1352" s="65" t="s">
        <v>348</v>
      </c>
      <c r="AQ1352" s="66" t="s">
        <v>1733</v>
      </c>
    </row>
    <row r="1353" spans="1:43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P1353" s="65" t="s">
        <v>349</v>
      </c>
      <c r="AQ1353" s="66" t="s">
        <v>1733</v>
      </c>
    </row>
    <row r="1354" spans="1:43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P1354" s="65" t="s">
        <v>350</v>
      </c>
      <c r="AQ1354" s="66" t="s">
        <v>1733</v>
      </c>
    </row>
    <row r="1355" spans="1:43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P1355" s="65" t="s">
        <v>351</v>
      </c>
      <c r="AQ1355" s="66" t="s">
        <v>1733</v>
      </c>
    </row>
    <row r="1356" spans="1:43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P1356" s="65" t="s">
        <v>352</v>
      </c>
      <c r="AQ1356" s="66" t="s">
        <v>1733</v>
      </c>
    </row>
    <row r="1357" spans="1:43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P1357" s="65" t="s">
        <v>353</v>
      </c>
      <c r="AQ1357" s="66" t="s">
        <v>1733</v>
      </c>
    </row>
    <row r="1358" spans="1:43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P1358" s="65" t="s">
        <v>354</v>
      </c>
      <c r="AQ1358" s="66" t="s">
        <v>1733</v>
      </c>
    </row>
    <row r="1359" spans="1:43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P1359" s="65" t="s">
        <v>1026</v>
      </c>
      <c r="AQ1359" s="66" t="s">
        <v>1858</v>
      </c>
    </row>
    <row r="1360" spans="1:43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P1360" s="65" t="s">
        <v>1052</v>
      </c>
      <c r="AQ1360" s="66" t="s">
        <v>1858</v>
      </c>
    </row>
    <row r="1361" spans="1:43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P1361" s="65" t="s">
        <v>1053</v>
      </c>
      <c r="AQ1361" s="66" t="s">
        <v>1858</v>
      </c>
    </row>
    <row r="1362" spans="1:43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P1362" s="65" t="s">
        <v>355</v>
      </c>
      <c r="AQ1362" s="66" t="s">
        <v>1733</v>
      </c>
    </row>
    <row r="1363" spans="1:43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P1363" s="65" t="s">
        <v>356</v>
      </c>
      <c r="AQ1363" s="66" t="s">
        <v>1733</v>
      </c>
    </row>
    <row r="1364" spans="1:43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P1364" s="65" t="s">
        <v>357</v>
      </c>
      <c r="AQ1364" s="66" t="s">
        <v>1733</v>
      </c>
    </row>
    <row r="1365" spans="1:43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P1365" s="65" t="s">
        <v>358</v>
      </c>
      <c r="AQ1365" s="66" t="s">
        <v>1733</v>
      </c>
    </row>
    <row r="1366" spans="1:43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P1366" s="65" t="s">
        <v>359</v>
      </c>
      <c r="AQ1366" s="66" t="s">
        <v>1733</v>
      </c>
    </row>
    <row r="1367" spans="1:43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P1367" s="65" t="s">
        <v>360</v>
      </c>
      <c r="AQ1367" s="66" t="s">
        <v>1739</v>
      </c>
    </row>
    <row r="1368" spans="1:43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P1368" s="65" t="s">
        <v>361</v>
      </c>
      <c r="AQ1368" s="66" t="s">
        <v>1739</v>
      </c>
    </row>
    <row r="1369" spans="1:43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P1369" s="65" t="s">
        <v>362</v>
      </c>
      <c r="AQ1369" s="66" t="s">
        <v>1739</v>
      </c>
    </row>
    <row r="1370" spans="1:43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P1370" s="65" t="s">
        <v>363</v>
      </c>
      <c r="AQ1370" s="66" t="s">
        <v>1739</v>
      </c>
    </row>
    <row r="1371" spans="1:43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P1371" s="65" t="s">
        <v>364</v>
      </c>
      <c r="AQ1371" s="66" t="s">
        <v>1739</v>
      </c>
    </row>
    <row r="1372" spans="1:43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P1372" s="65" t="s">
        <v>365</v>
      </c>
      <c r="AQ1372" s="66" t="s">
        <v>1739</v>
      </c>
    </row>
    <row r="1373" spans="1:43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P1373" s="65" t="s">
        <v>366</v>
      </c>
      <c r="AQ1373" s="66" t="s">
        <v>1739</v>
      </c>
    </row>
    <row r="1374" spans="1:43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P1374" s="65" t="s">
        <v>367</v>
      </c>
      <c r="AQ1374" s="66" t="s">
        <v>1739</v>
      </c>
    </row>
    <row r="1375" spans="1:43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P1375" s="65" t="s">
        <v>368</v>
      </c>
      <c r="AQ1375" s="66" t="s">
        <v>1739</v>
      </c>
    </row>
    <row r="1376" spans="1:43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P1376" s="65" t="s">
        <v>369</v>
      </c>
      <c r="AQ1376" s="66" t="s">
        <v>1739</v>
      </c>
    </row>
    <row r="1377" spans="1:43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P1377" s="65" t="s">
        <v>370</v>
      </c>
      <c r="AQ1377" s="66" t="s">
        <v>1739</v>
      </c>
    </row>
    <row r="1378" spans="1:43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P1378" s="65" t="s">
        <v>371</v>
      </c>
      <c r="AQ1378" s="66" t="s">
        <v>1739</v>
      </c>
    </row>
    <row r="1379" spans="1:43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P1379" s="65" t="s">
        <v>372</v>
      </c>
      <c r="AQ1379" s="66" t="s">
        <v>1739</v>
      </c>
    </row>
    <row r="1380" spans="1:43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P1380" s="65" t="s">
        <v>373</v>
      </c>
      <c r="AQ1380" s="66" t="s">
        <v>1733</v>
      </c>
    </row>
    <row r="1381" spans="1:43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P1381" s="65" t="s">
        <v>374</v>
      </c>
      <c r="AQ1381" s="66" t="s">
        <v>1733</v>
      </c>
    </row>
    <row r="1382" spans="1:43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P1382" s="65" t="s">
        <v>375</v>
      </c>
      <c r="AQ1382" s="66" t="s">
        <v>1733</v>
      </c>
    </row>
    <row r="1383" spans="1:43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P1383" s="65" t="s">
        <v>376</v>
      </c>
      <c r="AQ1383" s="66" t="s">
        <v>1733</v>
      </c>
    </row>
    <row r="1384" spans="1:43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P1384" s="65" t="s">
        <v>377</v>
      </c>
      <c r="AQ1384" s="66" t="s">
        <v>1733</v>
      </c>
    </row>
    <row r="1385" spans="1:43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P1385" s="65" t="s">
        <v>378</v>
      </c>
      <c r="AQ1385" s="66" t="s">
        <v>1733</v>
      </c>
    </row>
    <row r="1386" spans="1:43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P1386" s="65" t="s">
        <v>379</v>
      </c>
      <c r="AQ1386" s="66" t="s">
        <v>1733</v>
      </c>
    </row>
    <row r="1387" spans="1:43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P1387" s="65" t="s">
        <v>380</v>
      </c>
      <c r="AQ1387" s="66" t="s">
        <v>1733</v>
      </c>
    </row>
    <row r="1388" spans="1:43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P1388" s="65" t="s">
        <v>381</v>
      </c>
      <c r="AQ1388" s="66" t="s">
        <v>1733</v>
      </c>
    </row>
    <row r="1389" spans="1:43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P1389" s="65" t="s">
        <v>382</v>
      </c>
      <c r="AQ1389" s="66" t="s">
        <v>1733</v>
      </c>
    </row>
    <row r="1390" spans="1:43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P1390" s="65" t="s">
        <v>383</v>
      </c>
      <c r="AQ1390" s="66" t="s">
        <v>1733</v>
      </c>
    </row>
    <row r="1391" spans="1:43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P1391" s="65" t="s">
        <v>384</v>
      </c>
      <c r="AQ1391" s="66" t="s">
        <v>1733</v>
      </c>
    </row>
    <row r="1392" spans="1:43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P1392" s="65" t="s">
        <v>1027</v>
      </c>
      <c r="AQ1392" s="66" t="s">
        <v>385</v>
      </c>
    </row>
    <row r="1393" spans="1:43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P1393" s="65" t="s">
        <v>386</v>
      </c>
      <c r="AQ1393" s="66" t="s">
        <v>1733</v>
      </c>
    </row>
    <row r="1394" spans="1:43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P1394" s="65" t="s">
        <v>387</v>
      </c>
      <c r="AQ1394" s="66" t="s">
        <v>1733</v>
      </c>
    </row>
    <row r="1395" spans="1:43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P1395" s="65" t="s">
        <v>388</v>
      </c>
      <c r="AQ1395" s="66" t="s">
        <v>1733</v>
      </c>
    </row>
    <row r="1396" spans="1:43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P1396" s="65" t="s">
        <v>389</v>
      </c>
      <c r="AQ1396" s="66" t="s">
        <v>1733</v>
      </c>
    </row>
    <row r="1397" spans="1:43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P1397" s="65" t="s">
        <v>390</v>
      </c>
      <c r="AQ1397" s="66" t="s">
        <v>1733</v>
      </c>
    </row>
    <row r="1398" spans="1:43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P1398" s="65" t="s">
        <v>391</v>
      </c>
      <c r="AQ1398" s="66" t="s">
        <v>1733</v>
      </c>
    </row>
    <row r="1399" spans="1:43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P1399" s="65" t="s">
        <v>392</v>
      </c>
      <c r="AQ1399" s="66" t="s">
        <v>1733</v>
      </c>
    </row>
    <row r="1400" spans="1:43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P1400" s="65" t="s">
        <v>393</v>
      </c>
      <c r="AQ1400" s="66" t="s">
        <v>1733</v>
      </c>
    </row>
    <row r="1401" spans="1:43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P1401" s="65" t="s">
        <v>394</v>
      </c>
      <c r="AQ1401" s="66" t="s">
        <v>1733</v>
      </c>
    </row>
    <row r="1402" spans="1:43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P1402" s="65" t="s">
        <v>395</v>
      </c>
      <c r="AQ1402" s="66" t="s">
        <v>1733</v>
      </c>
    </row>
    <row r="1403" spans="1:43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P1403" s="65" t="s">
        <v>396</v>
      </c>
      <c r="AQ1403" s="66" t="s">
        <v>1733</v>
      </c>
    </row>
    <row r="1404" spans="1:43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P1404" s="65" t="s">
        <v>397</v>
      </c>
      <c r="AQ1404" s="66" t="s">
        <v>1733</v>
      </c>
    </row>
    <row r="1405" spans="1:43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P1405" s="65" t="s">
        <v>398</v>
      </c>
      <c r="AQ1405" s="66" t="s">
        <v>1733</v>
      </c>
    </row>
    <row r="1406" spans="1:43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P1406" s="65" t="s">
        <v>399</v>
      </c>
      <c r="AQ1406" s="66" t="s">
        <v>1733</v>
      </c>
    </row>
    <row r="1407" spans="1:43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P1407" s="65" t="s">
        <v>400</v>
      </c>
      <c r="AQ1407" s="66" t="s">
        <v>1733</v>
      </c>
    </row>
    <row r="1408" spans="1:43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P1408" s="65" t="s">
        <v>401</v>
      </c>
      <c r="AQ1408" s="66" t="s">
        <v>1733</v>
      </c>
    </row>
    <row r="1409" spans="1:43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P1409" s="65" t="s">
        <v>402</v>
      </c>
      <c r="AQ1409" s="66" t="s">
        <v>1733</v>
      </c>
    </row>
    <row r="1410" spans="1:43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P1410" s="65" t="s">
        <v>403</v>
      </c>
      <c r="AQ1410" s="66" t="s">
        <v>1733</v>
      </c>
    </row>
    <row r="1411" spans="1:43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P1411" s="65" t="s">
        <v>404</v>
      </c>
      <c r="AQ1411" s="66" t="s">
        <v>1733</v>
      </c>
    </row>
    <row r="1412" spans="1:43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P1412" s="65" t="s">
        <v>405</v>
      </c>
      <c r="AQ1412" s="66" t="s">
        <v>1733</v>
      </c>
    </row>
    <row r="1413" spans="1:43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P1413" s="65" t="s">
        <v>406</v>
      </c>
      <c r="AQ1413" s="66" t="s">
        <v>1733</v>
      </c>
    </row>
    <row r="1414" spans="1:43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P1414" s="65" t="s">
        <v>407</v>
      </c>
      <c r="AQ1414" s="66" t="s">
        <v>1739</v>
      </c>
    </row>
    <row r="1415" spans="1:43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P1415" s="65" t="s">
        <v>408</v>
      </c>
      <c r="AQ1415" s="66" t="s">
        <v>1733</v>
      </c>
    </row>
    <row r="1416" spans="1:43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P1416" s="65" t="s">
        <v>409</v>
      </c>
      <c r="AQ1416" s="66" t="s">
        <v>1733</v>
      </c>
    </row>
    <row r="1417" spans="1:43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P1417" s="65" t="s">
        <v>410</v>
      </c>
      <c r="AQ1417" s="66" t="s">
        <v>1733</v>
      </c>
    </row>
    <row r="1418" spans="1:43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P1418" s="65" t="s">
        <v>411</v>
      </c>
      <c r="AQ1418" s="66" t="s">
        <v>1733</v>
      </c>
    </row>
    <row r="1419" spans="1:43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P1419" s="65" t="s">
        <v>412</v>
      </c>
      <c r="AQ1419" s="66" t="s">
        <v>1733</v>
      </c>
    </row>
    <row r="1420" spans="1:43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P1420" s="65" t="s">
        <v>413</v>
      </c>
      <c r="AQ1420" s="66" t="s">
        <v>1733</v>
      </c>
    </row>
    <row r="1421" spans="1:43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P1421" s="65" t="s">
        <v>414</v>
      </c>
      <c r="AQ1421" s="66" t="s">
        <v>1733</v>
      </c>
    </row>
    <row r="1422" spans="1:43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P1422" s="65" t="s">
        <v>415</v>
      </c>
      <c r="AQ1422" s="66" t="s">
        <v>1733</v>
      </c>
    </row>
    <row r="1423" spans="1:43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P1423" s="65" t="s">
        <v>416</v>
      </c>
      <c r="AQ1423" s="66" t="s">
        <v>1733</v>
      </c>
    </row>
    <row r="1424" spans="1:43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P1424" s="65" t="s">
        <v>417</v>
      </c>
      <c r="AQ1424" s="66" t="s">
        <v>1733</v>
      </c>
    </row>
    <row r="1425" spans="1:43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P1425" s="65" t="s">
        <v>418</v>
      </c>
      <c r="AQ1425" s="66" t="s">
        <v>1733</v>
      </c>
    </row>
    <row r="1426" spans="1:43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15"/>
      <c r="Y1426" s="15"/>
      <c r="Z1426" s="15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P1426" s="65" t="s">
        <v>419</v>
      </c>
      <c r="AQ1426" s="66" t="s">
        <v>1733</v>
      </c>
    </row>
    <row r="1427" spans="1:43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P1427" s="65" t="s">
        <v>420</v>
      </c>
      <c r="AQ1427" s="66" t="s">
        <v>1733</v>
      </c>
    </row>
    <row r="1428" spans="1:43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P1428" s="65" t="s">
        <v>421</v>
      </c>
      <c r="AQ1428" s="66" t="s">
        <v>1733</v>
      </c>
    </row>
    <row r="1429" spans="1:43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P1429" s="65" t="s">
        <v>422</v>
      </c>
      <c r="AQ1429" s="66" t="s">
        <v>1733</v>
      </c>
    </row>
    <row r="1430" spans="1:43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P1430" s="65" t="s">
        <v>423</v>
      </c>
      <c r="AQ1430" s="66" t="s">
        <v>1733</v>
      </c>
    </row>
    <row r="1431" spans="1:43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P1431" s="65" t="s">
        <v>424</v>
      </c>
      <c r="AQ1431" s="66" t="s">
        <v>1733</v>
      </c>
    </row>
    <row r="1432" spans="1:43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P1432" s="65" t="s">
        <v>425</v>
      </c>
      <c r="AQ1432" s="66" t="s">
        <v>1733</v>
      </c>
    </row>
    <row r="1433" spans="1:43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P1433" s="65" t="s">
        <v>426</v>
      </c>
      <c r="AQ1433" s="66" t="s">
        <v>1733</v>
      </c>
    </row>
    <row r="1434" spans="1:43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P1434" s="65" t="s">
        <v>427</v>
      </c>
      <c r="AQ1434" s="66" t="s">
        <v>1733</v>
      </c>
    </row>
    <row r="1435" spans="1:43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P1435" s="65" t="s">
        <v>428</v>
      </c>
      <c r="AQ1435" s="66" t="s">
        <v>1733</v>
      </c>
    </row>
    <row r="1436" spans="1:43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P1436" s="65" t="s">
        <v>429</v>
      </c>
      <c r="AQ1436" s="66" t="s">
        <v>1733</v>
      </c>
    </row>
    <row r="1437" spans="1:43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P1437" s="65" t="s">
        <v>430</v>
      </c>
      <c r="AQ1437" s="66" t="s">
        <v>1733</v>
      </c>
    </row>
    <row r="1438" spans="1:43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P1438" s="65" t="s">
        <v>431</v>
      </c>
      <c r="AQ1438" s="66" t="s">
        <v>1733</v>
      </c>
    </row>
    <row r="1439" spans="1:43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P1439" s="65" t="s">
        <v>432</v>
      </c>
      <c r="AQ1439" s="66" t="s">
        <v>1733</v>
      </c>
    </row>
    <row r="1440" spans="1:43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P1440" s="65" t="s">
        <v>433</v>
      </c>
      <c r="AQ1440" s="66" t="s">
        <v>1733</v>
      </c>
    </row>
    <row r="1441" spans="1:43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P1441" s="65" t="s">
        <v>434</v>
      </c>
      <c r="AQ1441" s="66" t="s">
        <v>1733</v>
      </c>
    </row>
    <row r="1442" spans="1:43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P1442" s="65" t="s">
        <v>435</v>
      </c>
      <c r="AQ1442" s="66" t="s">
        <v>1733</v>
      </c>
    </row>
    <row r="1443" spans="1:43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P1443" s="65" t="s">
        <v>436</v>
      </c>
      <c r="AQ1443" s="66" t="s">
        <v>1739</v>
      </c>
    </row>
    <row r="1444" spans="1:43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P1444" s="65" t="s">
        <v>437</v>
      </c>
      <c r="AQ1444" s="66" t="s">
        <v>1739</v>
      </c>
    </row>
    <row r="1445" spans="1:43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P1445" s="65" t="s">
        <v>438</v>
      </c>
      <c r="AQ1445" s="66" t="s">
        <v>1739</v>
      </c>
    </row>
    <row r="1446" spans="1:43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P1446" s="65" t="s">
        <v>439</v>
      </c>
      <c r="AQ1446" s="66" t="s">
        <v>1733</v>
      </c>
    </row>
    <row r="1447" spans="1:43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P1447" s="65" t="s">
        <v>440</v>
      </c>
      <c r="AQ1447" s="66" t="s">
        <v>1733</v>
      </c>
    </row>
    <row r="1448" spans="1:43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P1448" s="65" t="s">
        <v>441</v>
      </c>
      <c r="AQ1448" s="66" t="s">
        <v>1733</v>
      </c>
    </row>
    <row r="1449" spans="1:43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15"/>
      <c r="Y1449" s="15"/>
      <c r="Z1449" s="15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P1449" s="65" t="s">
        <v>442</v>
      </c>
      <c r="AQ1449" s="66" t="s">
        <v>1733</v>
      </c>
    </row>
    <row r="1450" spans="1:43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P1450" s="65" t="s">
        <v>443</v>
      </c>
      <c r="AQ1450" s="66" t="s">
        <v>1733</v>
      </c>
    </row>
    <row r="1451" spans="1:43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P1451" s="65" t="s">
        <v>444</v>
      </c>
      <c r="AQ1451" s="66" t="s">
        <v>1733</v>
      </c>
    </row>
    <row r="1452" spans="1:43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P1452" s="65" t="s">
        <v>445</v>
      </c>
      <c r="AQ1452" s="66" t="s">
        <v>1733</v>
      </c>
    </row>
    <row r="1453" spans="1:43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P1453" s="65" t="s">
        <v>446</v>
      </c>
      <c r="AQ1453" s="66" t="s">
        <v>1733</v>
      </c>
    </row>
    <row r="1454" spans="1:43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P1454" s="65" t="s">
        <v>447</v>
      </c>
      <c r="AQ1454" s="66" t="s">
        <v>1733</v>
      </c>
    </row>
    <row r="1455" spans="1:43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P1455" s="65" t="s">
        <v>448</v>
      </c>
      <c r="AQ1455" s="66" t="s">
        <v>1733</v>
      </c>
    </row>
    <row r="1456" spans="1:43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P1456" s="65" t="s">
        <v>449</v>
      </c>
      <c r="AQ1456" s="66" t="s">
        <v>1733</v>
      </c>
    </row>
    <row r="1457" spans="1:43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P1457" s="65" t="s">
        <v>450</v>
      </c>
      <c r="AQ1457" s="66" t="s">
        <v>1733</v>
      </c>
    </row>
    <row r="1458" spans="1:43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P1458" s="65" t="s">
        <v>451</v>
      </c>
      <c r="AQ1458" s="66" t="s">
        <v>1733</v>
      </c>
    </row>
    <row r="1459" spans="1:43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P1459" s="65" t="s">
        <v>452</v>
      </c>
      <c r="AQ1459" s="66" t="s">
        <v>1733</v>
      </c>
    </row>
    <row r="1460" spans="1:43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P1460" s="65" t="s">
        <v>453</v>
      </c>
      <c r="AQ1460" s="66" t="s">
        <v>1733</v>
      </c>
    </row>
    <row r="1461" spans="1:43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P1461" s="65" t="s">
        <v>454</v>
      </c>
      <c r="AQ1461" s="66" t="s">
        <v>1733</v>
      </c>
    </row>
    <row r="1462" spans="1:43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P1462" s="65" t="s">
        <v>455</v>
      </c>
      <c r="AQ1462" s="66" t="s">
        <v>1739</v>
      </c>
    </row>
    <row r="1463" spans="1:43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P1463" s="65" t="s">
        <v>456</v>
      </c>
      <c r="AQ1463" s="66" t="s">
        <v>1739</v>
      </c>
    </row>
    <row r="1464" spans="1:43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P1464" s="65" t="s">
        <v>457</v>
      </c>
      <c r="AQ1464" s="66" t="s">
        <v>1739</v>
      </c>
    </row>
    <row r="1465" spans="1:43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P1465" s="65" t="s">
        <v>458</v>
      </c>
      <c r="AQ1465" s="66" t="s">
        <v>1733</v>
      </c>
    </row>
    <row r="1466" spans="1:43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P1466" s="65" t="s">
        <v>459</v>
      </c>
      <c r="AQ1466" s="66" t="s">
        <v>1733</v>
      </c>
    </row>
    <row r="1467" spans="1:43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P1467" s="65" t="s">
        <v>460</v>
      </c>
      <c r="AQ1467" s="66" t="s">
        <v>1733</v>
      </c>
    </row>
    <row r="1468" spans="1:43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P1468" s="65" t="s">
        <v>461</v>
      </c>
      <c r="AQ1468" s="66" t="s">
        <v>1733</v>
      </c>
    </row>
    <row r="1469" spans="1:43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P1469" s="65" t="s">
        <v>462</v>
      </c>
      <c r="AQ1469" s="66" t="s">
        <v>1733</v>
      </c>
    </row>
    <row r="1470" spans="1:43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P1470" s="65" t="s">
        <v>463</v>
      </c>
      <c r="AQ1470" s="66" t="s">
        <v>1733</v>
      </c>
    </row>
    <row r="1471" spans="1:43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P1471" s="65" t="s">
        <v>464</v>
      </c>
      <c r="AQ1471" s="66" t="s">
        <v>1733</v>
      </c>
    </row>
    <row r="1472" spans="1:43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P1472" s="65" t="s">
        <v>465</v>
      </c>
      <c r="AQ1472" s="66" t="s">
        <v>1733</v>
      </c>
    </row>
    <row r="1473" spans="1:43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P1473" s="65" t="s">
        <v>466</v>
      </c>
      <c r="AQ1473" s="66" t="s">
        <v>1733</v>
      </c>
    </row>
    <row r="1474" spans="1:43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P1474" s="65" t="s">
        <v>467</v>
      </c>
      <c r="AQ1474" s="66" t="s">
        <v>1733</v>
      </c>
    </row>
    <row r="1475" spans="1:43" ht="15" customHeight="1">
      <c r="A1475" s="9"/>
      <c r="U1475" s="9"/>
      <c r="V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P1475" s="65" t="s">
        <v>468</v>
      </c>
      <c r="AQ1475" s="66" t="s">
        <v>1733</v>
      </c>
    </row>
    <row r="1476" spans="1:43" ht="15" customHeight="1">
      <c r="A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P1476" s="65" t="s">
        <v>469</v>
      </c>
      <c r="AQ1476" s="66" t="s">
        <v>1733</v>
      </c>
    </row>
    <row r="1477" spans="1:43" ht="15" customHeight="1">
      <c r="A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P1477" s="65" t="s">
        <v>470</v>
      </c>
      <c r="AQ1477" s="66" t="s">
        <v>1733</v>
      </c>
    </row>
    <row r="1478" spans="1:43" ht="15" customHeight="1">
      <c r="A1478" s="9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P1478" s="65" t="s">
        <v>471</v>
      </c>
      <c r="AQ1478" s="66" t="s">
        <v>1733</v>
      </c>
    </row>
    <row r="1479" spans="1:43" ht="15" customHeight="1">
      <c r="A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P1479" s="65" t="s">
        <v>472</v>
      </c>
      <c r="AQ1479" s="66" t="s">
        <v>1733</v>
      </c>
    </row>
    <row r="1480" spans="1:43" ht="15" customHeight="1">
      <c r="A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P1480" s="65" t="s">
        <v>473</v>
      </c>
      <c r="AQ1480" s="66" t="s">
        <v>1733</v>
      </c>
    </row>
    <row r="1481" spans="1:43" ht="15" customHeight="1">
      <c r="A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P1481" s="65" t="s">
        <v>474</v>
      </c>
      <c r="AQ1481" s="66" t="s">
        <v>1733</v>
      </c>
    </row>
    <row r="1482" spans="1:43" ht="15" customHeight="1">
      <c r="A1482" s="9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P1482" s="65" t="s">
        <v>475</v>
      </c>
      <c r="AQ1482" s="66" t="s">
        <v>1733</v>
      </c>
    </row>
    <row r="1483" spans="1:43" ht="15" customHeight="1">
      <c r="A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P1483" s="65" t="s">
        <v>476</v>
      </c>
      <c r="AQ1483" s="66" t="s">
        <v>1733</v>
      </c>
    </row>
    <row r="1484" spans="1:43" ht="15" customHeight="1">
      <c r="A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P1484" s="65" t="s">
        <v>477</v>
      </c>
      <c r="AQ1484" s="66" t="s">
        <v>1733</v>
      </c>
    </row>
    <row r="1485" spans="1:43" ht="15" customHeight="1">
      <c r="A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P1485" s="68" t="s">
        <v>478</v>
      </c>
      <c r="AQ1485" s="66" t="s">
        <v>1733</v>
      </c>
    </row>
    <row r="1486" spans="1:43" ht="15" customHeight="1">
      <c r="A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P1486" s="65" t="s">
        <v>479</v>
      </c>
      <c r="AQ1486" s="66" t="s">
        <v>1733</v>
      </c>
    </row>
    <row r="1487" spans="1:43" ht="15" customHeight="1">
      <c r="A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P1487" s="65" t="s">
        <v>480</v>
      </c>
      <c r="AQ1487" s="66" t="s">
        <v>1733</v>
      </c>
    </row>
    <row r="1488" spans="1:43" ht="15" customHeight="1">
      <c r="A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P1488" s="65" t="s">
        <v>481</v>
      </c>
      <c r="AQ1488" s="66" t="s">
        <v>1733</v>
      </c>
    </row>
    <row r="1489" spans="1:43" ht="15" customHeight="1">
      <c r="A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P1489" s="65" t="s">
        <v>482</v>
      </c>
      <c r="AQ1489" s="66" t="s">
        <v>1733</v>
      </c>
    </row>
    <row r="1490" spans="1:43" ht="15" customHeight="1">
      <c r="A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P1490" s="65" t="s">
        <v>483</v>
      </c>
      <c r="AQ1490" s="66" t="s">
        <v>1733</v>
      </c>
    </row>
    <row r="1491" spans="1:43" ht="15" customHeight="1">
      <c r="A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P1491" s="65" t="s">
        <v>484</v>
      </c>
      <c r="AQ1491" s="66" t="s">
        <v>1733</v>
      </c>
    </row>
    <row r="1492" spans="1:43" ht="15" customHeight="1">
      <c r="A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P1492" s="65" t="s">
        <v>485</v>
      </c>
      <c r="AQ1492" s="66" t="s">
        <v>1733</v>
      </c>
    </row>
    <row r="1493" spans="1:43" ht="15" customHeight="1">
      <c r="A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P1493" s="65" t="s">
        <v>486</v>
      </c>
      <c r="AQ1493" s="66" t="s">
        <v>1733</v>
      </c>
    </row>
    <row r="1494" spans="1:43" ht="15" customHeight="1">
      <c r="A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P1494" s="65" t="s">
        <v>487</v>
      </c>
      <c r="AQ1494" s="66" t="s">
        <v>1733</v>
      </c>
    </row>
    <row r="1495" spans="1:43" ht="15" customHeight="1">
      <c r="A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P1495" s="65" t="s">
        <v>488</v>
      </c>
      <c r="AQ1495" s="66" t="s">
        <v>1733</v>
      </c>
    </row>
    <row r="1496" spans="1:43" ht="15" customHeight="1">
      <c r="A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P1496" s="65" t="s">
        <v>489</v>
      </c>
      <c r="AQ1496" s="66" t="s">
        <v>1733</v>
      </c>
    </row>
    <row r="1497" spans="1:43" ht="15" customHeight="1">
      <c r="A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P1497" s="65" t="s">
        <v>490</v>
      </c>
      <c r="AQ1497" s="66" t="s">
        <v>1733</v>
      </c>
    </row>
    <row r="1498" spans="1:43" ht="15" customHeight="1">
      <c r="A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P1498" s="65" t="s">
        <v>491</v>
      </c>
      <c r="AQ1498" s="66" t="s">
        <v>1733</v>
      </c>
    </row>
    <row r="1499" spans="1:43" ht="15" customHeight="1">
      <c r="A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P1499" s="65" t="s">
        <v>492</v>
      </c>
      <c r="AQ1499" s="66" t="s">
        <v>1733</v>
      </c>
    </row>
    <row r="1500" spans="1:43" ht="15" customHeight="1">
      <c r="A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P1500" s="65" t="s">
        <v>493</v>
      </c>
      <c r="AQ1500" s="66" t="s">
        <v>1733</v>
      </c>
    </row>
    <row r="1501" spans="1:43" ht="15" customHeight="1">
      <c r="A1501" s="9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P1501" s="65" t="s">
        <v>494</v>
      </c>
      <c r="AQ1501" s="66" t="s">
        <v>1733</v>
      </c>
    </row>
    <row r="1502" spans="1:43" ht="15" customHeight="1">
      <c r="A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P1502" s="65" t="s">
        <v>495</v>
      </c>
      <c r="AQ1502" s="66" t="s">
        <v>1733</v>
      </c>
    </row>
    <row r="1503" spans="1:43" ht="15" customHeight="1">
      <c r="A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P1503" s="65" t="s">
        <v>496</v>
      </c>
      <c r="AQ1503" s="66" t="s">
        <v>1733</v>
      </c>
    </row>
    <row r="1504" spans="1:43" ht="15" customHeight="1">
      <c r="A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P1504" s="65" t="s">
        <v>497</v>
      </c>
      <c r="AQ1504" s="66" t="s">
        <v>1733</v>
      </c>
    </row>
    <row r="1505" spans="1:43" ht="15" customHeight="1">
      <c r="A1505" s="9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P1505" s="65" t="s">
        <v>498</v>
      </c>
      <c r="AQ1505" s="66" t="s">
        <v>1733</v>
      </c>
    </row>
    <row r="1506" spans="1:43" ht="15" customHeight="1">
      <c r="A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P1506" s="65" t="s">
        <v>499</v>
      </c>
      <c r="AQ1506" s="66" t="s">
        <v>1733</v>
      </c>
    </row>
    <row r="1507" spans="1:43" ht="15" customHeight="1">
      <c r="A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P1507" s="65" t="s">
        <v>500</v>
      </c>
      <c r="AQ1507" s="66" t="s">
        <v>1733</v>
      </c>
    </row>
    <row r="1508" spans="1:43" ht="15" customHeight="1">
      <c r="A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P1508" s="68" t="s">
        <v>501</v>
      </c>
      <c r="AQ1508" s="66" t="s">
        <v>1733</v>
      </c>
    </row>
    <row r="1509" spans="1:43" ht="15" customHeight="1">
      <c r="A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P1509" s="65" t="s">
        <v>502</v>
      </c>
      <c r="AQ1509" s="66" t="s">
        <v>1733</v>
      </c>
    </row>
    <row r="1510" spans="1:43" ht="15" customHeight="1">
      <c r="A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P1510" s="65" t="s">
        <v>503</v>
      </c>
      <c r="AQ1510" s="66" t="s">
        <v>1733</v>
      </c>
    </row>
    <row r="1511" spans="1:43" ht="15" customHeight="1">
      <c r="A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P1511" s="65" t="s">
        <v>895</v>
      </c>
      <c r="AQ1511" s="66" t="s">
        <v>1876</v>
      </c>
    </row>
    <row r="1512" spans="1:43" ht="15" customHeight="1">
      <c r="A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P1512" s="65" t="s">
        <v>504</v>
      </c>
      <c r="AQ1512" s="66" t="s">
        <v>1739</v>
      </c>
    </row>
    <row r="1513" spans="1:43" ht="15" customHeight="1">
      <c r="A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P1513" s="65" t="s">
        <v>505</v>
      </c>
      <c r="AQ1513" s="66" t="s">
        <v>1739</v>
      </c>
    </row>
    <row r="1514" spans="1:43" ht="15" customHeight="1">
      <c r="A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P1514" s="65" t="s">
        <v>506</v>
      </c>
      <c r="AQ1514" s="66" t="s">
        <v>1733</v>
      </c>
    </row>
    <row r="1515" spans="1:43" ht="15" customHeight="1">
      <c r="A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P1515" s="65" t="s">
        <v>507</v>
      </c>
      <c r="AQ1515" s="66" t="s">
        <v>1733</v>
      </c>
    </row>
    <row r="1516" spans="1:43" ht="15" customHeight="1">
      <c r="A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P1516" s="65" t="s">
        <v>508</v>
      </c>
      <c r="AQ1516" s="66" t="s">
        <v>1733</v>
      </c>
    </row>
    <row r="1517" spans="1:43" ht="15" customHeight="1">
      <c r="A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P1517" s="65" t="s">
        <v>509</v>
      </c>
      <c r="AQ1517" s="66" t="s">
        <v>1733</v>
      </c>
    </row>
    <row r="1518" spans="1:43" ht="15" customHeight="1">
      <c r="A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P1518" s="65" t="s">
        <v>510</v>
      </c>
      <c r="AQ1518" s="66" t="s">
        <v>1733</v>
      </c>
    </row>
    <row r="1519" spans="1:43" ht="15" customHeight="1">
      <c r="A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P1519" s="65" t="s">
        <v>896</v>
      </c>
      <c r="AQ1519" s="66" t="s">
        <v>1876</v>
      </c>
    </row>
    <row r="1520" spans="1:43" ht="15" customHeight="1">
      <c r="A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P1520" s="65" t="s">
        <v>1054</v>
      </c>
      <c r="AQ1520" s="66" t="s">
        <v>1876</v>
      </c>
    </row>
    <row r="1521" spans="1:43" ht="15" customHeight="1">
      <c r="A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P1521" s="65" t="s">
        <v>1055</v>
      </c>
      <c r="AQ1521" s="66" t="s">
        <v>1876</v>
      </c>
    </row>
    <row r="1522" spans="1:43" ht="15" customHeight="1">
      <c r="A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P1522" s="65" t="s">
        <v>1056</v>
      </c>
      <c r="AQ1522" s="66" t="s">
        <v>1876</v>
      </c>
    </row>
    <row r="1523" spans="1:43" ht="15" customHeight="1">
      <c r="A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P1523" s="65" t="s">
        <v>897</v>
      </c>
      <c r="AQ1523" s="66" t="s">
        <v>385</v>
      </c>
    </row>
    <row r="1524" spans="1:43" ht="15" customHeight="1">
      <c r="A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P1524" s="65" t="s">
        <v>898</v>
      </c>
      <c r="AQ1524" s="66" t="s">
        <v>385</v>
      </c>
    </row>
    <row r="1525" spans="1:43" ht="15" customHeight="1">
      <c r="A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P1525" s="65" t="s">
        <v>899</v>
      </c>
      <c r="AQ1525" s="66" t="s">
        <v>1876</v>
      </c>
    </row>
    <row r="1526" spans="1:43" ht="15" customHeight="1">
      <c r="A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P1526" s="65" t="s">
        <v>1057</v>
      </c>
      <c r="AQ1526" s="66" t="s">
        <v>1876</v>
      </c>
    </row>
    <row r="1527" spans="1:43" ht="15" customHeight="1">
      <c r="A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P1527" s="65" t="s">
        <v>900</v>
      </c>
      <c r="AQ1527" s="66" t="s">
        <v>1876</v>
      </c>
    </row>
    <row r="1528" spans="1:43" ht="15" customHeight="1">
      <c r="A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P1528" s="65" t="s">
        <v>511</v>
      </c>
      <c r="AQ1528" s="66" t="s">
        <v>1733</v>
      </c>
    </row>
    <row r="1529" spans="1:43" ht="15" customHeight="1">
      <c r="A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P1529" s="65" t="s">
        <v>512</v>
      </c>
      <c r="AQ1529" s="66" t="s">
        <v>1739</v>
      </c>
    </row>
    <row r="1530" spans="1:43" ht="15" customHeight="1">
      <c r="A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P1530" s="65" t="s">
        <v>513</v>
      </c>
      <c r="AQ1530" s="66" t="s">
        <v>1739</v>
      </c>
    </row>
    <row r="1531" spans="1:43" ht="15" customHeight="1">
      <c r="A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P1531" s="65" t="s">
        <v>514</v>
      </c>
      <c r="AQ1531" s="66" t="s">
        <v>1739</v>
      </c>
    </row>
    <row r="1532" spans="1:43" ht="15" customHeight="1">
      <c r="A1532" s="9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P1532" s="65" t="s">
        <v>515</v>
      </c>
      <c r="AQ1532" s="66" t="s">
        <v>1739</v>
      </c>
    </row>
    <row r="1533" spans="1:43" ht="15" customHeight="1">
      <c r="A1533" s="9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P1533" s="65" t="s">
        <v>516</v>
      </c>
      <c r="AQ1533" s="66" t="s">
        <v>1739</v>
      </c>
    </row>
    <row r="1534" spans="1:43" ht="15" customHeight="1">
      <c r="A1534" s="9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P1534" s="65" t="s">
        <v>517</v>
      </c>
      <c r="AQ1534" s="66" t="s">
        <v>1733</v>
      </c>
    </row>
    <row r="1535" spans="1:43" ht="15" customHeight="1">
      <c r="A1535" s="9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P1535" s="65" t="s">
        <v>518</v>
      </c>
      <c r="AQ1535" s="66" t="s">
        <v>1733</v>
      </c>
    </row>
    <row r="1536" spans="1:43" ht="15" customHeight="1">
      <c r="A1536" s="9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P1536" s="65" t="s">
        <v>901</v>
      </c>
      <c r="AQ1536" s="66" t="s">
        <v>1827</v>
      </c>
    </row>
    <row r="1537" spans="24:43" ht="15" customHeight="1"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P1537" s="65" t="s">
        <v>519</v>
      </c>
      <c r="AQ1537" s="66" t="s">
        <v>1733</v>
      </c>
    </row>
    <row r="1538" spans="24:43" ht="15" customHeight="1"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P1538" s="65" t="s">
        <v>520</v>
      </c>
      <c r="AQ1538" s="66" t="s">
        <v>1733</v>
      </c>
    </row>
    <row r="1539" spans="24:43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P1539" s="65" t="s">
        <v>521</v>
      </c>
      <c r="AQ1539" s="66" t="s">
        <v>1733</v>
      </c>
    </row>
    <row r="1540" spans="24:43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P1540" s="65" t="s">
        <v>522</v>
      </c>
      <c r="AQ1540" s="66" t="s">
        <v>1733</v>
      </c>
    </row>
    <row r="1541" spans="24:43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P1541" s="65" t="s">
        <v>523</v>
      </c>
      <c r="AQ1541" s="66" t="s">
        <v>1733</v>
      </c>
    </row>
    <row r="1542" spans="24:43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P1542" s="65" t="s">
        <v>524</v>
      </c>
      <c r="AQ1542" s="66" t="s">
        <v>1733</v>
      </c>
    </row>
    <row r="1543" spans="24:43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P1543" s="65" t="s">
        <v>525</v>
      </c>
      <c r="AQ1543" s="66" t="s">
        <v>1733</v>
      </c>
    </row>
    <row r="1544" spans="24:43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P1544" s="65" t="s">
        <v>526</v>
      </c>
      <c r="AQ1544" s="66" t="s">
        <v>1733</v>
      </c>
    </row>
    <row r="1545" spans="24:43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P1545" s="65" t="s">
        <v>527</v>
      </c>
      <c r="AQ1545" s="66" t="s">
        <v>1733</v>
      </c>
    </row>
    <row r="1546" spans="24:43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P1546" s="65" t="s">
        <v>528</v>
      </c>
      <c r="AQ1546" s="66" t="s">
        <v>1733</v>
      </c>
    </row>
    <row r="1547" spans="24:43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P1547" s="65" t="s">
        <v>529</v>
      </c>
      <c r="AQ1547" s="66" t="s">
        <v>1733</v>
      </c>
    </row>
    <row r="1548" spans="24:43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P1548" s="65" t="s">
        <v>530</v>
      </c>
      <c r="AQ1548" s="66" t="s">
        <v>1733</v>
      </c>
    </row>
    <row r="1549" spans="24:43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P1549" s="65" t="s">
        <v>531</v>
      </c>
      <c r="AQ1549" s="66" t="s">
        <v>1739</v>
      </c>
    </row>
    <row r="1550" spans="24:43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P1550" s="65" t="s">
        <v>532</v>
      </c>
      <c r="AQ1550" s="66" t="s">
        <v>1739</v>
      </c>
    </row>
    <row r="1551" spans="24:43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P1551" s="65" t="s">
        <v>533</v>
      </c>
      <c r="AQ1551" s="66" t="s">
        <v>1739</v>
      </c>
    </row>
    <row r="1552" spans="24:43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P1552" s="65" t="s">
        <v>534</v>
      </c>
      <c r="AQ1552" s="66" t="s">
        <v>1733</v>
      </c>
    </row>
    <row r="1553" spans="24:43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P1553" s="65" t="s">
        <v>535</v>
      </c>
      <c r="AQ1553" s="66" t="s">
        <v>1733</v>
      </c>
    </row>
    <row r="1554" spans="24:43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P1554" s="65" t="s">
        <v>536</v>
      </c>
      <c r="AQ1554" s="66" t="s">
        <v>1733</v>
      </c>
    </row>
    <row r="1555" spans="24:43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P1555" s="65" t="s">
        <v>537</v>
      </c>
      <c r="AQ1555" s="66" t="s">
        <v>1733</v>
      </c>
    </row>
    <row r="1556" spans="24:43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P1556" s="65" t="s">
        <v>538</v>
      </c>
      <c r="AQ1556" s="66" t="s">
        <v>1739</v>
      </c>
    </row>
    <row r="1557" spans="24:43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P1557" s="65" t="s">
        <v>539</v>
      </c>
      <c r="AQ1557" s="66" t="s">
        <v>1739</v>
      </c>
    </row>
    <row r="1558" spans="24:43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P1558" s="65" t="s">
        <v>540</v>
      </c>
      <c r="AQ1558" s="66" t="s">
        <v>1733</v>
      </c>
    </row>
    <row r="1559" spans="24:43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P1559" s="65" t="s">
        <v>541</v>
      </c>
      <c r="AQ1559" s="66" t="s">
        <v>1733</v>
      </c>
    </row>
    <row r="1560" spans="24:43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P1560" s="65" t="s">
        <v>542</v>
      </c>
      <c r="AQ1560" s="66" t="s">
        <v>1733</v>
      </c>
    </row>
    <row r="1561" spans="24:43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P1561" s="65" t="s">
        <v>543</v>
      </c>
      <c r="AQ1561" s="66" t="s">
        <v>1733</v>
      </c>
    </row>
    <row r="1562" spans="24:43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P1562" s="65" t="s">
        <v>544</v>
      </c>
      <c r="AQ1562" s="66" t="s">
        <v>1733</v>
      </c>
    </row>
    <row r="1563" spans="24:43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P1563" s="65" t="s">
        <v>545</v>
      </c>
      <c r="AQ1563" s="66" t="s">
        <v>1733</v>
      </c>
    </row>
    <row r="1564" spans="24:43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P1564" s="65" t="s">
        <v>546</v>
      </c>
      <c r="AQ1564" s="66" t="s">
        <v>1733</v>
      </c>
    </row>
    <row r="1565" spans="24:43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P1565" s="65" t="s">
        <v>547</v>
      </c>
      <c r="AQ1565" s="66" t="s">
        <v>1733</v>
      </c>
    </row>
    <row r="1566" spans="24:43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P1566" s="65" t="s">
        <v>548</v>
      </c>
      <c r="AQ1566" s="66" t="s">
        <v>1733</v>
      </c>
    </row>
    <row r="1567" spans="24:43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P1567" s="65" t="s">
        <v>549</v>
      </c>
      <c r="AQ1567" s="66" t="s">
        <v>1733</v>
      </c>
    </row>
    <row r="1568" spans="24:43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P1568" s="65" t="s">
        <v>550</v>
      </c>
      <c r="AQ1568" s="66" t="s">
        <v>1733</v>
      </c>
    </row>
    <row r="1569" spans="24:43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P1569" s="65" t="s">
        <v>551</v>
      </c>
      <c r="AQ1569" s="66" t="s">
        <v>1733</v>
      </c>
    </row>
    <row r="1570" spans="24:43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P1570" s="65" t="s">
        <v>552</v>
      </c>
      <c r="AQ1570" s="66" t="s">
        <v>1733</v>
      </c>
    </row>
    <row r="1571" spans="24:43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P1571" s="65" t="s">
        <v>553</v>
      </c>
      <c r="AQ1571" s="66" t="s">
        <v>1739</v>
      </c>
    </row>
    <row r="1572" spans="24:43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P1572" s="65" t="s">
        <v>554</v>
      </c>
      <c r="AQ1572" s="66" t="s">
        <v>1739</v>
      </c>
    </row>
    <row r="1573" spans="24:43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P1573" s="65" t="s">
        <v>555</v>
      </c>
      <c r="AQ1573" s="66" t="s">
        <v>1739</v>
      </c>
    </row>
    <row r="1574" spans="24:43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P1574" s="65" t="s">
        <v>556</v>
      </c>
      <c r="AQ1574" s="66" t="s">
        <v>1739</v>
      </c>
    </row>
    <row r="1575" spans="24:43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P1575" s="65" t="s">
        <v>557</v>
      </c>
      <c r="AQ1575" s="66" t="s">
        <v>1739</v>
      </c>
    </row>
    <row r="1576" spans="24:43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P1576" s="65" t="s">
        <v>558</v>
      </c>
      <c r="AQ1576" s="66" t="s">
        <v>1733</v>
      </c>
    </row>
    <row r="1577" spans="24:43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P1577" s="65" t="s">
        <v>559</v>
      </c>
      <c r="AQ1577" s="66" t="s">
        <v>1733</v>
      </c>
    </row>
    <row r="1578" spans="24:43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P1578" s="65" t="s">
        <v>560</v>
      </c>
      <c r="AQ1578" s="66" t="s">
        <v>1733</v>
      </c>
    </row>
    <row r="1579" spans="24:43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P1579" s="65" t="s">
        <v>561</v>
      </c>
      <c r="AQ1579" s="66" t="s">
        <v>1733</v>
      </c>
    </row>
    <row r="1580" spans="24:43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P1580" s="65" t="s">
        <v>562</v>
      </c>
      <c r="AQ1580" s="66" t="s">
        <v>1733</v>
      </c>
    </row>
    <row r="1581" spans="24:43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P1581" s="65" t="s">
        <v>563</v>
      </c>
      <c r="AQ1581" s="66" t="s">
        <v>1733</v>
      </c>
    </row>
    <row r="1582" spans="24:43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P1582" s="65" t="s">
        <v>564</v>
      </c>
      <c r="AQ1582" s="66" t="s">
        <v>1733</v>
      </c>
    </row>
    <row r="1583" spans="24:43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P1583" s="65" t="s">
        <v>565</v>
      </c>
      <c r="AQ1583" s="66" t="s">
        <v>1733</v>
      </c>
    </row>
    <row r="1584" spans="24:43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P1584" s="65" t="s">
        <v>902</v>
      </c>
      <c r="AQ1584" s="66" t="s">
        <v>385</v>
      </c>
    </row>
    <row r="1585" spans="24:43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P1585" s="65" t="s">
        <v>566</v>
      </c>
      <c r="AQ1585" s="66" t="s">
        <v>1733</v>
      </c>
    </row>
    <row r="1586" spans="24:43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P1586" s="65" t="s">
        <v>567</v>
      </c>
      <c r="AQ1586" s="66" t="s">
        <v>1733</v>
      </c>
    </row>
    <row r="1587" spans="24:43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P1587" s="65" t="s">
        <v>568</v>
      </c>
      <c r="AQ1587" s="66" t="s">
        <v>1733</v>
      </c>
    </row>
    <row r="1588" spans="24:43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P1588" s="65" t="s">
        <v>569</v>
      </c>
      <c r="AQ1588" s="66" t="s">
        <v>1733</v>
      </c>
    </row>
    <row r="1589" spans="24:43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P1589" s="65" t="s">
        <v>570</v>
      </c>
      <c r="AQ1589" s="66" t="s">
        <v>1733</v>
      </c>
    </row>
    <row r="1590" spans="24:43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P1590" s="65" t="s">
        <v>571</v>
      </c>
      <c r="AQ1590" s="66" t="s">
        <v>1733</v>
      </c>
    </row>
    <row r="1591" spans="24:43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P1591" s="65" t="s">
        <v>572</v>
      </c>
      <c r="AQ1591" s="66" t="s">
        <v>1733</v>
      </c>
    </row>
    <row r="1592" spans="24:43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P1592" s="65" t="s">
        <v>573</v>
      </c>
      <c r="AQ1592" s="66" t="s">
        <v>1733</v>
      </c>
    </row>
    <row r="1593" spans="24:43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P1593" s="65" t="s">
        <v>574</v>
      </c>
      <c r="AQ1593" s="66" t="s">
        <v>1733</v>
      </c>
    </row>
    <row r="1594" spans="24:43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P1594" s="65" t="s">
        <v>903</v>
      </c>
      <c r="AQ1594" s="66" t="s">
        <v>1827</v>
      </c>
    </row>
    <row r="1595" spans="24:43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P1595" s="65" t="s">
        <v>904</v>
      </c>
      <c r="AQ1595" s="66" t="s">
        <v>1827</v>
      </c>
    </row>
    <row r="1596" spans="24:43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P1596" s="65" t="s">
        <v>905</v>
      </c>
      <c r="AQ1596" s="66" t="s">
        <v>1827</v>
      </c>
    </row>
    <row r="1597" spans="24:43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P1597" s="65" t="s">
        <v>906</v>
      </c>
      <c r="AQ1597" s="66" t="s">
        <v>1827</v>
      </c>
    </row>
    <row r="1598" spans="24:43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P1598" s="65" t="s">
        <v>575</v>
      </c>
      <c r="AQ1598" s="66" t="s">
        <v>1733</v>
      </c>
    </row>
    <row r="1599" spans="24:43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P1599" s="65" t="s">
        <v>576</v>
      </c>
      <c r="AQ1599" s="66" t="s">
        <v>1739</v>
      </c>
    </row>
    <row r="1600" spans="24:43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P1600" s="65" t="s">
        <v>577</v>
      </c>
      <c r="AQ1600" s="66" t="s">
        <v>1739</v>
      </c>
    </row>
    <row r="1601" spans="24:43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P1601" s="65" t="s">
        <v>578</v>
      </c>
      <c r="AQ1601" s="66" t="s">
        <v>1739</v>
      </c>
    </row>
    <row r="1602" spans="24:43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P1602" s="65" t="s">
        <v>579</v>
      </c>
      <c r="AQ1602" s="66" t="s">
        <v>1739</v>
      </c>
    </row>
    <row r="1603" spans="24:43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P1603" s="65" t="s">
        <v>580</v>
      </c>
      <c r="AQ1603" s="66" t="s">
        <v>1733</v>
      </c>
    </row>
    <row r="1604" spans="24:43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P1604" s="65" t="s">
        <v>581</v>
      </c>
      <c r="AQ1604" s="66" t="s">
        <v>1733</v>
      </c>
    </row>
    <row r="1605" spans="24:43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P1605" s="65" t="s">
        <v>582</v>
      </c>
      <c r="AQ1605" s="66" t="s">
        <v>1733</v>
      </c>
    </row>
    <row r="1606" spans="24:43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P1606" s="65" t="s">
        <v>583</v>
      </c>
      <c r="AQ1606" s="66" t="s">
        <v>1733</v>
      </c>
    </row>
    <row r="1607" spans="24:43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P1607" s="65" t="s">
        <v>584</v>
      </c>
      <c r="AQ1607" s="66" t="s">
        <v>1739</v>
      </c>
    </row>
    <row r="1608" spans="24:43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P1608" s="65" t="s">
        <v>585</v>
      </c>
      <c r="AQ1608" s="66" t="s">
        <v>1739</v>
      </c>
    </row>
    <row r="1609" spans="24:43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P1609" s="65" t="s">
        <v>586</v>
      </c>
      <c r="AQ1609" s="66" t="s">
        <v>1733</v>
      </c>
    </row>
    <row r="1610" spans="24:43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P1610" s="65" t="s">
        <v>587</v>
      </c>
      <c r="AQ1610" s="66" t="s">
        <v>1733</v>
      </c>
    </row>
    <row r="1611" spans="24:43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P1611" s="65" t="s">
        <v>588</v>
      </c>
      <c r="AQ1611" s="66" t="s">
        <v>1739</v>
      </c>
    </row>
    <row r="1612" spans="24:43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P1612" s="65" t="s">
        <v>589</v>
      </c>
      <c r="AQ1612" s="66" t="s">
        <v>1733</v>
      </c>
    </row>
    <row r="1613" spans="24:43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P1613" s="65" t="s">
        <v>590</v>
      </c>
      <c r="AQ1613" s="66" t="s">
        <v>1733</v>
      </c>
    </row>
    <row r="1614" spans="24:43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P1614" s="65" t="s">
        <v>591</v>
      </c>
      <c r="AQ1614" s="66" t="s">
        <v>1733</v>
      </c>
    </row>
    <row r="1615" spans="24:43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P1615" s="65" t="s">
        <v>592</v>
      </c>
      <c r="AQ1615" s="66" t="s">
        <v>1733</v>
      </c>
    </row>
    <row r="1616" spans="24:43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P1616" s="65" t="s">
        <v>593</v>
      </c>
      <c r="AQ1616" s="66" t="s">
        <v>1733</v>
      </c>
    </row>
    <row r="1617" spans="24:43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P1617" s="65" t="s">
        <v>594</v>
      </c>
      <c r="AQ1617" s="66" t="s">
        <v>1733</v>
      </c>
    </row>
    <row r="1618" spans="24:43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P1618" s="65" t="s">
        <v>595</v>
      </c>
      <c r="AQ1618" s="66" t="s">
        <v>1733</v>
      </c>
    </row>
    <row r="1619" spans="24:43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P1619" s="65" t="s">
        <v>596</v>
      </c>
      <c r="AQ1619" s="66" t="s">
        <v>1733</v>
      </c>
    </row>
    <row r="1620" spans="24:43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P1620" s="65" t="s">
        <v>597</v>
      </c>
      <c r="AQ1620" s="66" t="s">
        <v>1733</v>
      </c>
    </row>
    <row r="1621" spans="24:43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P1621" s="65" t="s">
        <v>598</v>
      </c>
      <c r="AQ1621" s="66" t="s">
        <v>1733</v>
      </c>
    </row>
    <row r="1622" spans="24:43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P1622" s="65" t="s">
        <v>599</v>
      </c>
      <c r="AQ1622" s="66" t="s">
        <v>1733</v>
      </c>
    </row>
    <row r="1623" spans="24:43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P1623" s="65" t="s">
        <v>600</v>
      </c>
      <c r="AQ1623" s="66" t="s">
        <v>1733</v>
      </c>
    </row>
    <row r="1624" spans="24:43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P1624" s="65" t="s">
        <v>601</v>
      </c>
      <c r="AQ1624" s="66" t="s">
        <v>1733</v>
      </c>
    </row>
    <row r="1625" spans="24:43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P1625" s="65" t="s">
        <v>602</v>
      </c>
      <c r="AQ1625" s="66" t="s">
        <v>1733</v>
      </c>
    </row>
    <row r="1626" spans="24:43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P1626" s="65" t="s">
        <v>603</v>
      </c>
      <c r="AQ1626" s="66" t="s">
        <v>1733</v>
      </c>
    </row>
    <row r="1627" spans="24:43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P1627" s="65" t="s">
        <v>604</v>
      </c>
      <c r="AQ1627" s="66" t="s">
        <v>1733</v>
      </c>
    </row>
    <row r="1628" spans="24:43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P1628" s="65" t="s">
        <v>605</v>
      </c>
      <c r="AQ1628" s="66" t="s">
        <v>1733</v>
      </c>
    </row>
    <row r="1629" spans="24:43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P1629" s="65" t="s">
        <v>606</v>
      </c>
      <c r="AQ1629" s="66" t="s">
        <v>1733</v>
      </c>
    </row>
    <row r="1630" spans="24:43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P1630" s="65" t="s">
        <v>607</v>
      </c>
      <c r="AQ1630" s="66" t="s">
        <v>1733</v>
      </c>
    </row>
    <row r="1631" spans="24:43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P1631" s="65" t="s">
        <v>608</v>
      </c>
      <c r="AQ1631" s="66" t="s">
        <v>1733</v>
      </c>
    </row>
    <row r="1632" spans="24:43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P1632" s="65" t="s">
        <v>609</v>
      </c>
      <c r="AQ1632" s="66" t="s">
        <v>1733</v>
      </c>
    </row>
    <row r="1633" spans="24:43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P1633" s="65" t="s">
        <v>610</v>
      </c>
      <c r="AQ1633" s="66" t="s">
        <v>1733</v>
      </c>
    </row>
    <row r="1634" spans="24:43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P1634" s="65" t="s">
        <v>611</v>
      </c>
      <c r="AQ1634" s="66" t="s">
        <v>1733</v>
      </c>
    </row>
    <row r="1635" spans="24:43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P1635" s="65" t="s">
        <v>612</v>
      </c>
      <c r="AQ1635" s="66" t="s">
        <v>1733</v>
      </c>
    </row>
    <row r="1636" spans="24:43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P1636" s="65" t="s">
        <v>613</v>
      </c>
      <c r="AQ1636" s="66" t="s">
        <v>1733</v>
      </c>
    </row>
    <row r="1637" spans="24:43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P1637" s="65" t="s">
        <v>614</v>
      </c>
      <c r="AQ1637" s="66" t="s">
        <v>1733</v>
      </c>
    </row>
    <row r="1638" spans="24:43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P1638" s="65" t="s">
        <v>615</v>
      </c>
      <c r="AQ1638" s="66" t="s">
        <v>1733</v>
      </c>
    </row>
    <row r="1639" spans="24:43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P1639" s="65" t="s">
        <v>616</v>
      </c>
      <c r="AQ1639" s="66" t="s">
        <v>1733</v>
      </c>
    </row>
    <row r="1640" spans="24:43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P1640" s="65" t="s">
        <v>617</v>
      </c>
      <c r="AQ1640" s="66" t="s">
        <v>1733</v>
      </c>
    </row>
    <row r="1641" spans="24:43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P1641" s="65" t="s">
        <v>618</v>
      </c>
      <c r="AQ1641" s="66" t="s">
        <v>1733</v>
      </c>
    </row>
    <row r="1642" spans="24:43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P1642" s="65" t="s">
        <v>619</v>
      </c>
      <c r="AQ1642" s="66" t="s">
        <v>1733</v>
      </c>
    </row>
    <row r="1643" spans="24:43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P1643" s="65" t="s">
        <v>620</v>
      </c>
      <c r="AQ1643" s="66" t="s">
        <v>1733</v>
      </c>
    </row>
    <row r="1644" spans="24:43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P1644" s="65" t="s">
        <v>621</v>
      </c>
      <c r="AQ1644" s="66" t="s">
        <v>1733</v>
      </c>
    </row>
    <row r="1645" spans="24:43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P1645" s="65" t="s">
        <v>622</v>
      </c>
      <c r="AQ1645" s="66" t="s">
        <v>1733</v>
      </c>
    </row>
    <row r="1646" spans="24:43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P1646" s="65" t="s">
        <v>623</v>
      </c>
      <c r="AQ1646" s="66" t="s">
        <v>1733</v>
      </c>
    </row>
    <row r="1647" spans="24:43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P1647" s="65" t="s">
        <v>624</v>
      </c>
      <c r="AQ1647" s="66" t="s">
        <v>1733</v>
      </c>
    </row>
    <row r="1648" spans="24:43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P1648" s="65" t="s">
        <v>625</v>
      </c>
      <c r="AQ1648" s="66" t="s">
        <v>1733</v>
      </c>
    </row>
    <row r="1649" spans="24:43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P1649" s="65" t="s">
        <v>626</v>
      </c>
      <c r="AQ1649" s="66" t="s">
        <v>1733</v>
      </c>
    </row>
    <row r="1650" spans="24:43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P1650" s="65" t="s">
        <v>627</v>
      </c>
      <c r="AQ1650" s="66" t="s">
        <v>1733</v>
      </c>
    </row>
    <row r="1651" spans="24:43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P1651" s="65" t="s">
        <v>628</v>
      </c>
      <c r="AQ1651" s="66" t="s">
        <v>1733</v>
      </c>
    </row>
    <row r="1652" spans="24:43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P1652" s="65" t="s">
        <v>629</v>
      </c>
      <c r="AQ1652" s="66" t="s">
        <v>1733</v>
      </c>
    </row>
    <row r="1653" spans="24:43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P1653" s="65" t="s">
        <v>630</v>
      </c>
      <c r="AQ1653" s="66" t="s">
        <v>1733</v>
      </c>
    </row>
    <row r="1654" spans="24:43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P1654" s="65" t="s">
        <v>631</v>
      </c>
      <c r="AQ1654" s="66" t="s">
        <v>1733</v>
      </c>
    </row>
    <row r="1655" spans="24:43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P1655" s="65" t="s">
        <v>632</v>
      </c>
      <c r="AQ1655" s="66" t="s">
        <v>1733</v>
      </c>
    </row>
    <row r="1656" spans="24:43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P1656" s="65" t="s">
        <v>633</v>
      </c>
      <c r="AQ1656" s="66" t="s">
        <v>1733</v>
      </c>
    </row>
    <row r="1657" spans="24:43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P1657" s="65" t="s">
        <v>634</v>
      </c>
      <c r="AQ1657" s="66" t="s">
        <v>1733</v>
      </c>
    </row>
    <row r="1658" spans="24:43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P1658" s="65" t="s">
        <v>635</v>
      </c>
      <c r="AQ1658" s="66" t="s">
        <v>1733</v>
      </c>
    </row>
    <row r="1659" spans="24:43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P1659" s="65" t="s">
        <v>636</v>
      </c>
      <c r="AQ1659" s="66" t="s">
        <v>1733</v>
      </c>
    </row>
    <row r="1660" spans="24:43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P1660" s="65" t="s">
        <v>907</v>
      </c>
      <c r="AQ1660" s="66" t="s">
        <v>1827</v>
      </c>
    </row>
    <row r="1661" spans="24:43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P1661" s="65" t="s">
        <v>637</v>
      </c>
      <c r="AQ1661" s="66" t="s">
        <v>1733</v>
      </c>
    </row>
    <row r="1662" spans="24:43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P1662" s="65" t="s">
        <v>638</v>
      </c>
      <c r="AQ1662" s="66" t="s">
        <v>1733</v>
      </c>
    </row>
    <row r="1663" spans="24:43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P1663" s="65" t="s">
        <v>639</v>
      </c>
      <c r="AQ1663" s="66" t="s">
        <v>1733</v>
      </c>
    </row>
    <row r="1664" spans="24:43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P1664" s="65" t="s">
        <v>640</v>
      </c>
      <c r="AQ1664" s="66" t="s">
        <v>1733</v>
      </c>
    </row>
    <row r="1665" spans="24:43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P1665" s="65" t="s">
        <v>1058</v>
      </c>
      <c r="AQ1665" s="66" t="s">
        <v>1876</v>
      </c>
    </row>
    <row r="1666" spans="24:43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P1666" s="65" t="s">
        <v>641</v>
      </c>
      <c r="AQ1666" s="66" t="s">
        <v>1733</v>
      </c>
    </row>
    <row r="1667" spans="24:43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P1667" s="65" t="s">
        <v>642</v>
      </c>
      <c r="AQ1667" s="66" t="s">
        <v>1733</v>
      </c>
    </row>
    <row r="1668" spans="24:43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P1668" s="65" t="s">
        <v>643</v>
      </c>
      <c r="AQ1668" s="66" t="s">
        <v>1739</v>
      </c>
    </row>
    <row r="1669" spans="24:43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P1669" s="65" t="s">
        <v>644</v>
      </c>
      <c r="AQ1669" s="66" t="s">
        <v>1733</v>
      </c>
    </row>
    <row r="1670" spans="24:43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P1670" s="65" t="s">
        <v>645</v>
      </c>
      <c r="AQ1670" s="66" t="s">
        <v>1733</v>
      </c>
    </row>
    <row r="1671" spans="24:43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P1671" s="65" t="s">
        <v>646</v>
      </c>
      <c r="AQ1671" s="66" t="s">
        <v>1733</v>
      </c>
    </row>
    <row r="1672" spans="24:43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P1672" s="65" t="s">
        <v>647</v>
      </c>
      <c r="AQ1672" s="66" t="s">
        <v>1733</v>
      </c>
    </row>
    <row r="1673" spans="24:43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P1673" s="65" t="s">
        <v>648</v>
      </c>
      <c r="AQ1673" s="66" t="s">
        <v>1733</v>
      </c>
    </row>
    <row r="1674" spans="24:43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P1674" s="65" t="s">
        <v>649</v>
      </c>
      <c r="AQ1674" s="66" t="s">
        <v>1733</v>
      </c>
    </row>
    <row r="1675" spans="24:43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P1675" s="65" t="s">
        <v>650</v>
      </c>
      <c r="AQ1675" s="66" t="s">
        <v>1733</v>
      </c>
    </row>
    <row r="1676" spans="24:43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P1676" s="65" t="s">
        <v>651</v>
      </c>
      <c r="AQ1676" s="66" t="s">
        <v>1733</v>
      </c>
    </row>
    <row r="1677" spans="24:43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P1677" s="65" t="s">
        <v>908</v>
      </c>
      <c r="AQ1677" s="66" t="s">
        <v>1858</v>
      </c>
    </row>
    <row r="1678" spans="24:43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P1678" s="65" t="s">
        <v>909</v>
      </c>
      <c r="AQ1678" s="66" t="s">
        <v>1858</v>
      </c>
    </row>
    <row r="1679" spans="24:43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P1679" s="65" t="s">
        <v>910</v>
      </c>
      <c r="AQ1679" s="66" t="s">
        <v>1858</v>
      </c>
    </row>
    <row r="1680" spans="24:43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P1680" s="65" t="s">
        <v>911</v>
      </c>
      <c r="AQ1680" s="66" t="s">
        <v>1858</v>
      </c>
    </row>
    <row r="1681" spans="24:43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P1681" s="65" t="s">
        <v>912</v>
      </c>
      <c r="AQ1681" s="66" t="s">
        <v>1858</v>
      </c>
    </row>
    <row r="1682" spans="24:43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P1682" s="65" t="s">
        <v>652</v>
      </c>
      <c r="AQ1682" s="66" t="s">
        <v>1733</v>
      </c>
    </row>
    <row r="1683" spans="24:43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P1683" s="65" t="s">
        <v>653</v>
      </c>
      <c r="AQ1683" s="66" t="s">
        <v>1733</v>
      </c>
    </row>
    <row r="1684" spans="24:43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P1684" s="65" t="s">
        <v>654</v>
      </c>
      <c r="AQ1684" s="66" t="s">
        <v>1733</v>
      </c>
    </row>
    <row r="1685" spans="24:43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P1685" s="65" t="s">
        <v>655</v>
      </c>
      <c r="AQ1685" s="66" t="s">
        <v>1733</v>
      </c>
    </row>
    <row r="1686" spans="24:43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P1686" s="65" t="s">
        <v>656</v>
      </c>
      <c r="AQ1686" s="66" t="s">
        <v>1733</v>
      </c>
    </row>
    <row r="1687" spans="24:43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P1687" s="65" t="s">
        <v>913</v>
      </c>
      <c r="AQ1687" s="66" t="s">
        <v>2335</v>
      </c>
    </row>
    <row r="1688" spans="24:43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P1688" s="65" t="s">
        <v>657</v>
      </c>
      <c r="AQ1688" s="66" t="s">
        <v>1733</v>
      </c>
    </row>
    <row r="1689" spans="24:43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P1689" s="65" t="s">
        <v>658</v>
      </c>
      <c r="AQ1689" s="66" t="s">
        <v>1733</v>
      </c>
    </row>
    <row r="1690" spans="24:43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P1690" s="65" t="s">
        <v>659</v>
      </c>
      <c r="AQ1690" s="66" t="s">
        <v>1733</v>
      </c>
    </row>
    <row r="1691" spans="24:43" ht="15" customHeight="1"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P1691" s="65" t="s">
        <v>660</v>
      </c>
      <c r="AQ1691" s="66" t="s">
        <v>1733</v>
      </c>
    </row>
    <row r="1692" spans="24:43" ht="15" customHeight="1"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P1692" s="65" t="s">
        <v>661</v>
      </c>
      <c r="AQ1692" s="66" t="s">
        <v>1739</v>
      </c>
    </row>
    <row r="1693" spans="24:43" ht="15" customHeight="1"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P1693" s="65" t="s">
        <v>662</v>
      </c>
      <c r="AQ1693" s="66" t="s">
        <v>1739</v>
      </c>
    </row>
    <row r="1694" spans="24:43" ht="15" customHeight="1"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P1694" s="65" t="s">
        <v>663</v>
      </c>
      <c r="AQ1694" s="66" t="s">
        <v>1739</v>
      </c>
    </row>
    <row r="1695" spans="24:43" ht="15" customHeight="1">
      <c r="AP1695" s="65" t="s">
        <v>664</v>
      </c>
      <c r="AQ1695" s="66" t="s">
        <v>1739</v>
      </c>
    </row>
    <row r="1696" spans="24:43" ht="15" customHeight="1">
      <c r="AP1696" s="65" t="s">
        <v>665</v>
      </c>
      <c r="AQ1696" s="66" t="s">
        <v>1739</v>
      </c>
    </row>
    <row r="1697" spans="42:43" ht="15" customHeight="1">
      <c r="AP1697" s="65" t="s">
        <v>666</v>
      </c>
      <c r="AQ1697" s="66" t="s">
        <v>1739</v>
      </c>
    </row>
    <row r="1698" spans="42:43" ht="15" customHeight="1">
      <c r="AP1698" s="65" t="s">
        <v>667</v>
      </c>
      <c r="AQ1698" s="66" t="s">
        <v>1739</v>
      </c>
    </row>
    <row r="1699" spans="42:43" ht="15" customHeight="1">
      <c r="AP1699" s="65" t="s">
        <v>668</v>
      </c>
      <c r="AQ1699" s="66" t="s">
        <v>1739</v>
      </c>
    </row>
    <row r="1700" spans="42:43" ht="15" customHeight="1">
      <c r="AP1700" s="65" t="s">
        <v>914</v>
      </c>
      <c r="AQ1700" s="66" t="s">
        <v>1858</v>
      </c>
    </row>
    <row r="1701" spans="42:43" ht="15" customHeight="1">
      <c r="AP1701" s="65" t="s">
        <v>669</v>
      </c>
      <c r="AQ1701" s="66" t="s">
        <v>1733</v>
      </c>
    </row>
    <row r="1702" spans="42:43" ht="15" customHeight="1">
      <c r="AP1702" s="65" t="s">
        <v>670</v>
      </c>
      <c r="AQ1702" s="66" t="s">
        <v>1733</v>
      </c>
    </row>
    <row r="1703" spans="42:43" ht="15" customHeight="1">
      <c r="AP1703" s="65" t="s">
        <v>671</v>
      </c>
      <c r="AQ1703" s="66" t="s">
        <v>1733</v>
      </c>
    </row>
    <row r="1704" spans="42:43" ht="15" customHeight="1">
      <c r="AP1704" s="65" t="s">
        <v>1059</v>
      </c>
      <c r="AQ1704" s="66" t="s">
        <v>1827</v>
      </c>
    </row>
    <row r="1705" spans="42:43" ht="15" customHeight="1">
      <c r="AP1705" s="65" t="s">
        <v>915</v>
      </c>
      <c r="AQ1705" s="66" t="s">
        <v>2133</v>
      </c>
    </row>
    <row r="1706" spans="42:43" ht="15" customHeight="1">
      <c r="AP1706" s="65" t="s">
        <v>672</v>
      </c>
      <c r="AQ1706" s="66" t="s">
        <v>1733</v>
      </c>
    </row>
    <row r="1707" spans="42:43" ht="15" customHeight="1">
      <c r="AP1707" s="65" t="s">
        <v>673</v>
      </c>
      <c r="AQ1707" s="66" t="s">
        <v>1733</v>
      </c>
    </row>
    <row r="1708" spans="42:43" ht="15" customHeight="1">
      <c r="AP1708" s="65" t="s">
        <v>674</v>
      </c>
      <c r="AQ1708" s="66" t="s">
        <v>1733</v>
      </c>
    </row>
    <row r="1709" spans="42:43" ht="15" customHeight="1">
      <c r="AP1709" s="65" t="s">
        <v>675</v>
      </c>
      <c r="AQ1709" s="66" t="s">
        <v>1733</v>
      </c>
    </row>
    <row r="1710" spans="42:43" ht="15" customHeight="1">
      <c r="AP1710" s="65" t="s">
        <v>1060</v>
      </c>
      <c r="AQ1710" s="66" t="s">
        <v>1876</v>
      </c>
    </row>
    <row r="1711" spans="42:43" ht="15" customHeight="1">
      <c r="AP1711" s="65" t="s">
        <v>1061</v>
      </c>
      <c r="AQ1711" s="66" t="s">
        <v>1876</v>
      </c>
    </row>
    <row r="1712" spans="42:43" ht="15" customHeight="1">
      <c r="AP1712" s="65" t="s">
        <v>676</v>
      </c>
      <c r="AQ1712" s="66" t="s">
        <v>1733</v>
      </c>
    </row>
    <row r="1713" spans="42:43" ht="15" customHeight="1">
      <c r="AP1713" s="65" t="s">
        <v>677</v>
      </c>
      <c r="AQ1713" s="66" t="s">
        <v>1733</v>
      </c>
    </row>
    <row r="1714" spans="42:43" ht="15" customHeight="1">
      <c r="AP1714" s="65" t="s">
        <v>678</v>
      </c>
      <c r="AQ1714" s="66" t="s">
        <v>1733</v>
      </c>
    </row>
    <row r="1715" spans="42:43" ht="15" customHeight="1">
      <c r="AP1715" s="65" t="s">
        <v>679</v>
      </c>
      <c r="AQ1715" s="66" t="s">
        <v>1733</v>
      </c>
    </row>
    <row r="1716" spans="42:43" ht="15" customHeight="1">
      <c r="AP1716" s="65" t="s">
        <v>680</v>
      </c>
      <c r="AQ1716" s="66" t="s">
        <v>1733</v>
      </c>
    </row>
    <row r="1717" spans="42:43" ht="15" customHeight="1">
      <c r="AP1717" s="65" t="s">
        <v>681</v>
      </c>
      <c r="AQ1717" s="66" t="s">
        <v>1739</v>
      </c>
    </row>
    <row r="1718" spans="42:43" ht="15" customHeight="1">
      <c r="AP1718" s="65" t="s">
        <v>682</v>
      </c>
      <c r="AQ1718" s="66" t="s">
        <v>1739</v>
      </c>
    </row>
    <row r="1719" spans="42:43" ht="15" customHeight="1">
      <c r="AP1719" s="65" t="s">
        <v>683</v>
      </c>
      <c r="AQ1719" s="66" t="s">
        <v>1733</v>
      </c>
    </row>
    <row r="1720" spans="42:43" ht="15" customHeight="1">
      <c r="AP1720" s="65" t="s">
        <v>684</v>
      </c>
      <c r="AQ1720" s="66" t="s">
        <v>1733</v>
      </c>
    </row>
    <row r="1721" spans="42:43" ht="15" customHeight="1">
      <c r="AP1721" s="65" t="s">
        <v>685</v>
      </c>
      <c r="AQ1721" s="66" t="s">
        <v>1733</v>
      </c>
    </row>
    <row r="1722" spans="42:43" ht="15" customHeight="1">
      <c r="AP1722" s="65" t="s">
        <v>686</v>
      </c>
      <c r="AQ1722" s="66" t="s">
        <v>1733</v>
      </c>
    </row>
    <row r="1723" spans="42:43" ht="15" customHeight="1">
      <c r="AP1723" s="65" t="s">
        <v>687</v>
      </c>
      <c r="AQ1723" s="66" t="s">
        <v>1733</v>
      </c>
    </row>
    <row r="1724" spans="42:43" ht="15" customHeight="1">
      <c r="AP1724" s="65" t="s">
        <v>688</v>
      </c>
      <c r="AQ1724" s="66" t="s">
        <v>1733</v>
      </c>
    </row>
    <row r="1725" spans="42:43" ht="15" customHeight="1">
      <c r="AP1725" s="65" t="s">
        <v>689</v>
      </c>
      <c r="AQ1725" s="66" t="s">
        <v>1733</v>
      </c>
    </row>
    <row r="1726" spans="42:43" ht="15" customHeight="1">
      <c r="AP1726" s="65" t="s">
        <v>690</v>
      </c>
      <c r="AQ1726" s="66" t="s">
        <v>1733</v>
      </c>
    </row>
    <row r="1727" spans="42:43" ht="15" customHeight="1">
      <c r="AP1727" s="65" t="s">
        <v>691</v>
      </c>
      <c r="AQ1727" s="66" t="s">
        <v>1733</v>
      </c>
    </row>
    <row r="1728" spans="42:43" ht="15" customHeight="1">
      <c r="AP1728" s="65" t="s">
        <v>692</v>
      </c>
      <c r="AQ1728" s="66" t="s">
        <v>1733</v>
      </c>
    </row>
    <row r="1729" spans="42:43" ht="15" customHeight="1">
      <c r="AP1729" s="65" t="s">
        <v>693</v>
      </c>
      <c r="AQ1729" s="66" t="s">
        <v>1733</v>
      </c>
    </row>
    <row r="1730" spans="42:43" ht="15" customHeight="1">
      <c r="AP1730" s="65" t="s">
        <v>694</v>
      </c>
      <c r="AQ1730" s="66" t="s">
        <v>1733</v>
      </c>
    </row>
    <row r="1731" spans="42:43" ht="15" customHeight="1">
      <c r="AP1731" s="65" t="s">
        <v>695</v>
      </c>
      <c r="AQ1731" s="66" t="s">
        <v>1733</v>
      </c>
    </row>
    <row r="1732" spans="42:43" ht="15" customHeight="1">
      <c r="AP1732" s="65" t="s">
        <v>696</v>
      </c>
      <c r="AQ1732" s="66" t="s">
        <v>1733</v>
      </c>
    </row>
    <row r="1733" spans="42:43" ht="15" customHeight="1">
      <c r="AP1733" s="65" t="s">
        <v>697</v>
      </c>
      <c r="AQ1733" s="66" t="s">
        <v>1733</v>
      </c>
    </row>
    <row r="1734" spans="42:43" ht="15" customHeight="1">
      <c r="AP1734" s="65" t="s">
        <v>698</v>
      </c>
      <c r="AQ1734" s="66" t="s">
        <v>1733</v>
      </c>
    </row>
    <row r="1735" spans="42:43" ht="15" customHeight="1">
      <c r="AP1735" s="65" t="s">
        <v>699</v>
      </c>
      <c r="AQ1735" s="66" t="s">
        <v>1733</v>
      </c>
    </row>
    <row r="1736" spans="42:43" ht="15" customHeight="1">
      <c r="AP1736" s="65" t="s">
        <v>700</v>
      </c>
      <c r="AQ1736" s="66" t="s">
        <v>1733</v>
      </c>
    </row>
    <row r="1737" spans="42:43" ht="15" customHeight="1">
      <c r="AP1737" s="65" t="s">
        <v>701</v>
      </c>
      <c r="AQ1737" s="66" t="s">
        <v>1733</v>
      </c>
    </row>
    <row r="1738" spans="42:43" ht="15" customHeight="1">
      <c r="AP1738" s="65" t="s">
        <v>702</v>
      </c>
      <c r="AQ1738" s="66" t="s">
        <v>1733</v>
      </c>
    </row>
    <row r="1739" spans="42:43" ht="15" customHeight="1">
      <c r="AP1739" s="65" t="s">
        <v>703</v>
      </c>
      <c r="AQ1739" s="66" t="s">
        <v>1733</v>
      </c>
    </row>
    <row r="1740" spans="42:43" ht="15" customHeight="1">
      <c r="AP1740" s="65" t="s">
        <v>704</v>
      </c>
      <c r="AQ1740" s="66" t="s">
        <v>1733</v>
      </c>
    </row>
    <row r="1741" spans="42:43" ht="15" customHeight="1">
      <c r="AP1741" s="65" t="s">
        <v>705</v>
      </c>
      <c r="AQ1741" s="66" t="s">
        <v>1733</v>
      </c>
    </row>
    <row r="1742" spans="42:43" ht="15" customHeight="1">
      <c r="AP1742" s="65" t="s">
        <v>706</v>
      </c>
      <c r="AQ1742" s="66" t="s">
        <v>1733</v>
      </c>
    </row>
    <row r="1743" spans="42:43" ht="15" customHeight="1">
      <c r="AP1743" s="65" t="s">
        <v>707</v>
      </c>
      <c r="AQ1743" s="66" t="s">
        <v>1733</v>
      </c>
    </row>
    <row r="1744" spans="42:43" ht="15" customHeight="1">
      <c r="AP1744" s="65" t="s">
        <v>708</v>
      </c>
      <c r="AQ1744" s="66" t="s">
        <v>1739</v>
      </c>
    </row>
    <row r="1745" spans="42:43" ht="15" customHeight="1">
      <c r="AP1745" s="65" t="s">
        <v>709</v>
      </c>
      <c r="AQ1745" s="66" t="s">
        <v>1739</v>
      </c>
    </row>
    <row r="1746" spans="42:43" ht="15" customHeight="1">
      <c r="AP1746" s="65" t="s">
        <v>710</v>
      </c>
      <c r="AQ1746" s="66" t="s">
        <v>1739</v>
      </c>
    </row>
    <row r="1747" spans="42:43" ht="15" customHeight="1">
      <c r="AP1747" s="65" t="s">
        <v>711</v>
      </c>
      <c r="AQ1747" s="66" t="s">
        <v>1739</v>
      </c>
    </row>
    <row r="1748" spans="42:43" ht="15" customHeight="1">
      <c r="AP1748" s="65" t="s">
        <v>712</v>
      </c>
      <c r="AQ1748" s="66" t="s">
        <v>1733</v>
      </c>
    </row>
  </sheetData>
  <sheetProtection password="CCA7" sheet="1" objects="1" scenarios="1"/>
  <mergeCells count="291">
    <mergeCell ref="AL39:AM39"/>
    <mergeCell ref="AL20:AM20"/>
    <mergeCell ref="Q38:R38"/>
    <mergeCell ref="S38:T38"/>
    <mergeCell ref="AL33:AM33"/>
    <mergeCell ref="AL28:AM28"/>
    <mergeCell ref="Q19:R19"/>
    <mergeCell ref="S19:T19"/>
    <mergeCell ref="AL19:AM19"/>
    <mergeCell ref="AL34:AM34"/>
    <mergeCell ref="Q35:R35"/>
    <mergeCell ref="AL21:AM21"/>
    <mergeCell ref="AL23:AM23"/>
    <mergeCell ref="AL24:AM24"/>
    <mergeCell ref="Q22:R22"/>
    <mergeCell ref="S22:T22"/>
    <mergeCell ref="AL22:AM22"/>
    <mergeCell ref="AL38:AM38"/>
    <mergeCell ref="Q37:R37"/>
    <mergeCell ref="S37:T37"/>
    <mergeCell ref="AL37:AM37"/>
    <mergeCell ref="Q32:R32"/>
    <mergeCell ref="S32:T32"/>
    <mergeCell ref="S33:T33"/>
    <mergeCell ref="C38:H38"/>
    <mergeCell ref="I38:P38"/>
    <mergeCell ref="A30:A37"/>
    <mergeCell ref="C36:H36"/>
    <mergeCell ref="I36:P36"/>
    <mergeCell ref="Q36:R36"/>
    <mergeCell ref="S36:T36"/>
    <mergeCell ref="AL36:AM36"/>
    <mergeCell ref="C37:H37"/>
    <mergeCell ref="I37:P37"/>
    <mergeCell ref="AL32:AM32"/>
    <mergeCell ref="C33:H33"/>
    <mergeCell ref="Q34:R34"/>
    <mergeCell ref="S34:T34"/>
    <mergeCell ref="S35:T35"/>
    <mergeCell ref="AL35:AM35"/>
    <mergeCell ref="C35:H35"/>
    <mergeCell ref="I35:P35"/>
    <mergeCell ref="C34:H34"/>
    <mergeCell ref="I34:P34"/>
    <mergeCell ref="I33:P33"/>
    <mergeCell ref="Q33:R33"/>
    <mergeCell ref="C32:H32"/>
    <mergeCell ref="I32:P32"/>
    <mergeCell ref="C39:H39"/>
    <mergeCell ref="I39:P39"/>
    <mergeCell ref="Q39:R39"/>
    <mergeCell ref="S39:T39"/>
    <mergeCell ref="AL31:AM31"/>
    <mergeCell ref="AL26:AM26"/>
    <mergeCell ref="C27:H27"/>
    <mergeCell ref="I27:P27"/>
    <mergeCell ref="Q27:R27"/>
    <mergeCell ref="S27:T27"/>
    <mergeCell ref="AL27:AM27"/>
    <mergeCell ref="C28:H28"/>
    <mergeCell ref="I28:P28"/>
    <mergeCell ref="Q28:R28"/>
    <mergeCell ref="AL29:AM29"/>
    <mergeCell ref="C30:H30"/>
    <mergeCell ref="I30:P30"/>
    <mergeCell ref="Q30:R30"/>
    <mergeCell ref="S30:T30"/>
    <mergeCell ref="AL30:AM30"/>
    <mergeCell ref="C29:H29"/>
    <mergeCell ref="I29:P29"/>
    <mergeCell ref="Q29:R29"/>
    <mergeCell ref="C31:H31"/>
    <mergeCell ref="I31:P31"/>
    <mergeCell ref="Q31:R31"/>
    <mergeCell ref="S31:T31"/>
    <mergeCell ref="Q17:R17"/>
    <mergeCell ref="S17:T17"/>
    <mergeCell ref="S25:T25"/>
    <mergeCell ref="S28:T28"/>
    <mergeCell ref="S21:T21"/>
    <mergeCell ref="Q26:R26"/>
    <mergeCell ref="C18:H18"/>
    <mergeCell ref="C24:H24"/>
    <mergeCell ref="I24:P24"/>
    <mergeCell ref="C22:H22"/>
    <mergeCell ref="I22:P22"/>
    <mergeCell ref="AL25:AM25"/>
    <mergeCell ref="C16:H16"/>
    <mergeCell ref="Q15:R15"/>
    <mergeCell ref="S15:T15"/>
    <mergeCell ref="AL15:AM15"/>
    <mergeCell ref="I16:P16"/>
    <mergeCell ref="Q16:R16"/>
    <mergeCell ref="S16:T16"/>
    <mergeCell ref="AL16:AM16"/>
    <mergeCell ref="C17:H17"/>
    <mergeCell ref="AL17:AM17"/>
    <mergeCell ref="C20:H20"/>
    <mergeCell ref="I20:P20"/>
    <mergeCell ref="I18:P18"/>
    <mergeCell ref="Q18:R18"/>
    <mergeCell ref="S18:T18"/>
    <mergeCell ref="AL18:AM18"/>
    <mergeCell ref="C19:H19"/>
    <mergeCell ref="C15:H15"/>
    <mergeCell ref="A12:A29"/>
    <mergeCell ref="B12:B14"/>
    <mergeCell ref="C12:H14"/>
    <mergeCell ref="I12:P14"/>
    <mergeCell ref="C26:H26"/>
    <mergeCell ref="I26:P26"/>
    <mergeCell ref="I17:P17"/>
    <mergeCell ref="I19:P19"/>
    <mergeCell ref="S26:T26"/>
    <mergeCell ref="C21:H21"/>
    <mergeCell ref="I21:P21"/>
    <mergeCell ref="Q21:R21"/>
    <mergeCell ref="C25:H25"/>
    <mergeCell ref="I25:P25"/>
    <mergeCell ref="S23:T23"/>
    <mergeCell ref="C23:H23"/>
    <mergeCell ref="I23:P23"/>
    <mergeCell ref="Q23:R23"/>
    <mergeCell ref="S29:T29"/>
    <mergeCell ref="Q20:R20"/>
    <mergeCell ref="S20:T20"/>
    <mergeCell ref="Q24:R24"/>
    <mergeCell ref="S24:T24"/>
    <mergeCell ref="Q25:R25"/>
    <mergeCell ref="I15:P15"/>
    <mergeCell ref="Q12:R14"/>
    <mergeCell ref="S12:T14"/>
    <mergeCell ref="AJ12:AJ14"/>
    <mergeCell ref="AK12:AK14"/>
    <mergeCell ref="U13:AI13"/>
    <mergeCell ref="AL13:AM14"/>
    <mergeCell ref="B7:F7"/>
    <mergeCell ref="G7:M7"/>
    <mergeCell ref="N7:O7"/>
    <mergeCell ref="P7:T7"/>
    <mergeCell ref="B8:G8"/>
    <mergeCell ref="H8:T8"/>
    <mergeCell ref="B9:I9"/>
    <mergeCell ref="AC3:AH4"/>
    <mergeCell ref="AI3:AM4"/>
    <mergeCell ref="B5:AM5"/>
    <mergeCell ref="AA9:AI9"/>
    <mergeCell ref="AK9:AM9"/>
    <mergeCell ref="N3:Y3"/>
    <mergeCell ref="C11:R11"/>
    <mergeCell ref="S11:AI11"/>
    <mergeCell ref="U12:AI12"/>
    <mergeCell ref="J9:Q9"/>
    <mergeCell ref="R9:T9"/>
    <mergeCell ref="B44:B46"/>
    <mergeCell ref="C44:H46"/>
    <mergeCell ref="I44:P46"/>
    <mergeCell ref="Q44:R46"/>
    <mergeCell ref="S44:T46"/>
    <mergeCell ref="U44:AI44"/>
    <mergeCell ref="AJ44:AJ46"/>
    <mergeCell ref="AK44:AK46"/>
    <mergeCell ref="U45:AI45"/>
    <mergeCell ref="AL45:AM46"/>
    <mergeCell ref="C47:H47"/>
    <mergeCell ref="I47:P47"/>
    <mergeCell ref="Q47:R47"/>
    <mergeCell ref="S47:T47"/>
    <mergeCell ref="AL47:AM47"/>
    <mergeCell ref="C48:H48"/>
    <mergeCell ref="I48:P48"/>
    <mergeCell ref="Q48:R48"/>
    <mergeCell ref="S48:T48"/>
    <mergeCell ref="AL48:AM48"/>
    <mergeCell ref="C49:H49"/>
    <mergeCell ref="I49:P49"/>
    <mergeCell ref="Q49:R49"/>
    <mergeCell ref="S49:T49"/>
    <mergeCell ref="AL49:AM49"/>
    <mergeCell ref="C50:H50"/>
    <mergeCell ref="I50:P50"/>
    <mergeCell ref="Q50:R50"/>
    <mergeCell ref="S50:T50"/>
    <mergeCell ref="AL50:AM50"/>
    <mergeCell ref="C51:H51"/>
    <mergeCell ref="I51:P51"/>
    <mergeCell ref="Q51:R51"/>
    <mergeCell ref="S51:T51"/>
    <mergeCell ref="AL51:AM51"/>
    <mergeCell ref="C52:H52"/>
    <mergeCell ref="I52:P52"/>
    <mergeCell ref="Q52:R52"/>
    <mergeCell ref="S52:T52"/>
    <mergeCell ref="AL52:AM52"/>
    <mergeCell ref="C53:H53"/>
    <mergeCell ref="I53:P53"/>
    <mergeCell ref="Q53:R53"/>
    <mergeCell ref="S53:T53"/>
    <mergeCell ref="AL53:AM53"/>
    <mergeCell ref="C54:H54"/>
    <mergeCell ref="I54:P54"/>
    <mergeCell ref="Q54:R54"/>
    <mergeCell ref="S54:T54"/>
    <mergeCell ref="AL54:AM54"/>
    <mergeCell ref="C55:H55"/>
    <mergeCell ref="I55:P55"/>
    <mergeCell ref="Q55:R55"/>
    <mergeCell ref="S55:T55"/>
    <mergeCell ref="AL55:AM55"/>
    <mergeCell ref="C56:H56"/>
    <mergeCell ref="I56:P56"/>
    <mergeCell ref="Q56:R56"/>
    <mergeCell ref="S56:T56"/>
    <mergeCell ref="AL56:AM56"/>
    <mergeCell ref="C57:H57"/>
    <mergeCell ref="I57:P57"/>
    <mergeCell ref="Q57:R57"/>
    <mergeCell ref="S57:T57"/>
    <mergeCell ref="AL57:AM57"/>
    <mergeCell ref="C58:H58"/>
    <mergeCell ref="I58:P58"/>
    <mergeCell ref="Q58:R58"/>
    <mergeCell ref="S58:T58"/>
    <mergeCell ref="AL58:AM58"/>
    <mergeCell ref="C59:H59"/>
    <mergeCell ref="I59:P59"/>
    <mergeCell ref="Q59:R59"/>
    <mergeCell ref="S59:T59"/>
    <mergeCell ref="AL59:AM59"/>
    <mergeCell ref="C60:H60"/>
    <mergeCell ref="I60:P60"/>
    <mergeCell ref="Q60:R60"/>
    <mergeCell ref="S60:T60"/>
    <mergeCell ref="AL60:AM60"/>
    <mergeCell ref="C61:H61"/>
    <mergeCell ref="I61:P61"/>
    <mergeCell ref="Q61:R61"/>
    <mergeCell ref="S61:T61"/>
    <mergeCell ref="AL61:AM61"/>
    <mergeCell ref="C62:H62"/>
    <mergeCell ref="I62:P62"/>
    <mergeCell ref="Q62:R62"/>
    <mergeCell ref="S62:T62"/>
    <mergeCell ref="AL62:AM62"/>
    <mergeCell ref="C63:H63"/>
    <mergeCell ref="I63:P63"/>
    <mergeCell ref="Q63:R63"/>
    <mergeCell ref="S63:T63"/>
    <mergeCell ref="AL63:AM63"/>
    <mergeCell ref="C64:H64"/>
    <mergeCell ref="I64:P64"/>
    <mergeCell ref="Q64:R64"/>
    <mergeCell ref="S64:T64"/>
    <mergeCell ref="AL64:AM64"/>
    <mergeCell ref="Q68:R68"/>
    <mergeCell ref="S68:T68"/>
    <mergeCell ref="AL68:AM68"/>
    <mergeCell ref="C65:H65"/>
    <mergeCell ref="I65:P65"/>
    <mergeCell ref="Q65:R65"/>
    <mergeCell ref="S65:T65"/>
    <mergeCell ref="AL65:AM65"/>
    <mergeCell ref="C66:H66"/>
    <mergeCell ref="I66:P66"/>
    <mergeCell ref="Q66:R66"/>
    <mergeCell ref="S66:T66"/>
    <mergeCell ref="AL66:AM66"/>
    <mergeCell ref="C71:H71"/>
    <mergeCell ref="I71:P71"/>
    <mergeCell ref="Q71:R71"/>
    <mergeCell ref="S71:T71"/>
    <mergeCell ref="AL71:AM71"/>
    <mergeCell ref="B43:AM43"/>
    <mergeCell ref="B42:O42"/>
    <mergeCell ref="C69:H69"/>
    <mergeCell ref="I69:P69"/>
    <mergeCell ref="Q69:R69"/>
    <mergeCell ref="S69:T69"/>
    <mergeCell ref="AL69:AM69"/>
    <mergeCell ref="C70:H70"/>
    <mergeCell ref="I70:P70"/>
    <mergeCell ref="Q70:R70"/>
    <mergeCell ref="S70:T70"/>
    <mergeCell ref="AL70:AM70"/>
    <mergeCell ref="C67:H67"/>
    <mergeCell ref="I67:P67"/>
    <mergeCell ref="Q67:R67"/>
    <mergeCell ref="S67:T67"/>
    <mergeCell ref="AL67:AM67"/>
    <mergeCell ref="C68:H68"/>
    <mergeCell ref="I68:P68"/>
  </mergeCells>
  <phoneticPr fontId="0" type="noConversion"/>
  <conditionalFormatting sqref="AJ15 AJ26:AK39 AL15:AM39 AJ25 AN15:AN29 AJ16:AK24 I9">
    <cfRule type="cellIs" dxfId="234" priority="22" stopIfTrue="1" operator="equal">
      <formula>0</formula>
    </cfRule>
  </conditionalFormatting>
  <conditionalFormatting sqref="AI3:AM4">
    <cfRule type="cellIs" dxfId="233" priority="16" operator="equal">
      <formula>0</formula>
    </cfRule>
  </conditionalFormatting>
  <conditionalFormatting sqref="AK15:AK39">
    <cfRule type="cellIs" dxfId="232" priority="15" operator="greaterThan">
      <formula>100</formula>
    </cfRule>
  </conditionalFormatting>
  <conditionalFormatting sqref="K8:R8">
    <cfRule type="expression" dxfId="231" priority="14">
      <formula>$K$7=0</formula>
    </cfRule>
  </conditionalFormatting>
  <conditionalFormatting sqref="P7">
    <cfRule type="expression" dxfId="230" priority="13">
      <formula>$G$7=0</formula>
    </cfRule>
  </conditionalFormatting>
  <conditionalFormatting sqref="G7:M7">
    <cfRule type="cellIs" dxfId="229" priority="12" operator="equal">
      <formula>0</formula>
    </cfRule>
  </conditionalFormatting>
  <conditionalFormatting sqref="H8:T8 J9:T9">
    <cfRule type="cellIs" dxfId="228" priority="11" operator="equal">
      <formula>0</formula>
    </cfRule>
  </conditionalFormatting>
  <conditionalFormatting sqref="AJ58:AK71 AJ48:AK56 AJ47:AJ71 AL47:AM71">
    <cfRule type="cellIs" dxfId="227" priority="10" stopIfTrue="1" operator="equal">
      <formula>0</formula>
    </cfRule>
  </conditionalFormatting>
  <conditionalFormatting sqref="AK47:AK71">
    <cfRule type="cellIs" dxfId="226" priority="9" operator="greaterThan">
      <formula>100</formula>
    </cfRule>
  </conditionalFormatting>
  <conditionalFormatting sqref="C47:T71">
    <cfRule type="cellIs" dxfId="225" priority="8" operator="equal">
      <formula>0</formula>
    </cfRule>
  </conditionalFormatting>
  <conditionalFormatting sqref="AJ47:AJ71 AL47:AM71">
    <cfRule type="cellIs" dxfId="224" priority="7" stopIfTrue="1" operator="equal">
      <formula>0</formula>
    </cfRule>
  </conditionalFormatting>
  <conditionalFormatting sqref="AK47:AK71">
    <cfRule type="cellIs" dxfId="223" priority="6" operator="greaterThan">
      <formula>100</formula>
    </cfRule>
  </conditionalFormatting>
  <conditionalFormatting sqref="Q47:T71">
    <cfRule type="cellIs" dxfId="222" priority="5" operator="equal">
      <formula>0</formula>
    </cfRule>
  </conditionalFormatting>
  <conditionalFormatting sqref="AK25">
    <cfRule type="cellIs" dxfId="221" priority="4" stopIfTrue="1" operator="equal">
      <formula>0</formula>
    </cfRule>
  </conditionalFormatting>
  <conditionalFormatting sqref="AK15">
    <cfRule type="cellIs" dxfId="220" priority="3" stopIfTrue="1" operator="equal">
      <formula>0</formula>
    </cfRule>
  </conditionalFormatting>
  <conditionalFormatting sqref="AK57">
    <cfRule type="cellIs" dxfId="219" priority="2" stopIfTrue="1" operator="equal">
      <formula>0</formula>
    </cfRule>
  </conditionalFormatting>
  <conditionalFormatting sqref="AK47">
    <cfRule type="cellIs" dxfId="218" priority="1" stopIfTrue="1" operator="equal">
      <formula>0</formula>
    </cfRule>
  </conditionalFormatting>
  <dataValidations count="4">
    <dataValidation type="list" errorStyle="warning" allowBlank="1" promptTitle="Importante" prompt="Seleccione de lista desplegable, o escriba nombre científico." sqref="I47:P71 I17:P39">
      <formula1>$AP$9:$AP$1748</formula1>
    </dataValidation>
    <dataValidation showInputMessage="1" showErrorMessage="1" sqref="P7"/>
    <dataValidation type="date" operator="greaterThan" allowBlank="1" errorTitle="Usar formato de fecha" error="Escribir fecha de llegada de la importación, ej; 09-02-2015" promptTitle="Hola" sqref="G7:M7">
      <formula1>36526</formula1>
    </dataValidation>
    <dataValidation type="list" errorStyle="warning" allowBlank="1" promptTitle="Importante" prompt="Seleccione de lista desplegable, o escriba nombre científico." sqref="I15:I16">
      <formula1>$AR$9:$AR$1748</formula1>
    </dataValidation>
  </dataValidations>
  <pageMargins left="0.34" right="0.46" top="0.55000000000000004" bottom="0.51181102362204722" header="0.35433070866141736" footer="0"/>
  <pageSetup orientation="landscape" r:id="rId1"/>
  <headerFooter alignWithMargins="0"/>
  <rowBreaks count="1" manualBreakCount="1">
    <brk id="41" max="45" man="1"/>
  </rowBreaks>
  <ignoredErrors>
    <ignoredError sqref="AI3" unlockedFormula="1"/>
    <ignoredError sqref="AJ15 AJ16:AJ39 U40:AI40" formulaRange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>
    <tabColor rgb="FF00B050"/>
  </sheetPr>
  <dimension ref="A1:AU1748"/>
  <sheetViews>
    <sheetView view="pageBreakPreview" zoomScale="130" zoomScaleNormal="150" zoomScaleSheetLayoutView="130" workbookViewId="0">
      <selection activeCell="X9" sqref="X9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47" style="281" customWidth="1"/>
    <col min="42" max="42" width="35.28515625" style="3" hidden="1" customWidth="1"/>
    <col min="43" max="43" width="11.42578125" style="3" hidden="1" customWidth="1"/>
    <col min="44" max="44" width="11.42578125" style="3" customWidth="1"/>
    <col min="45" max="45" width="8.5703125" style="3" customWidth="1"/>
    <col min="46" max="46" width="8.7109375" style="3" customWidth="1"/>
    <col min="47" max="47" width="0" style="3" hidden="1" customWidth="1"/>
    <col min="48" max="16384" width="11.42578125" style="3" hidden="1"/>
  </cols>
  <sheetData>
    <row r="1" spans="1:43" ht="12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3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3</v>
      </c>
      <c r="AL2" s="69" t="s">
        <v>715</v>
      </c>
      <c r="AM2" s="198">
        <f>'ORDEN DE CUARENTENA'!AM2</f>
        <v>1</v>
      </c>
      <c r="AN2" s="23"/>
    </row>
    <row r="3" spans="1:43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750" t="s">
        <v>714</v>
      </c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23"/>
      <c r="AA3" s="23"/>
      <c r="AC3" s="741" t="s">
        <v>1724</v>
      </c>
      <c r="AD3" s="741"/>
      <c r="AE3" s="741"/>
      <c r="AF3" s="741"/>
      <c r="AG3" s="741"/>
      <c r="AH3" s="742"/>
      <c r="AI3" s="743">
        <f>'ORDEN DE CUARENTENA'!AI3</f>
        <v>0</v>
      </c>
      <c r="AJ3" s="744"/>
      <c r="AK3" s="744"/>
      <c r="AL3" s="744"/>
      <c r="AM3" s="745"/>
      <c r="AN3" s="23"/>
    </row>
    <row r="4" spans="1:43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16"/>
      <c r="O4" s="16"/>
      <c r="P4" s="16"/>
      <c r="Q4" s="16"/>
      <c r="R4" s="16"/>
      <c r="S4" s="16"/>
      <c r="T4" s="16"/>
      <c r="U4" s="16"/>
      <c r="V4" s="16"/>
      <c r="W4" s="16"/>
      <c r="X4" s="23"/>
      <c r="Y4" s="23"/>
      <c r="Z4" s="23"/>
      <c r="AA4" s="23"/>
      <c r="AB4" s="51"/>
      <c r="AC4" s="741"/>
      <c r="AD4" s="741"/>
      <c r="AE4" s="741"/>
      <c r="AF4" s="741"/>
      <c r="AG4" s="741"/>
      <c r="AH4" s="742"/>
      <c r="AI4" s="746"/>
      <c r="AJ4" s="747"/>
      <c r="AK4" s="747"/>
      <c r="AL4" s="747"/>
      <c r="AM4" s="748"/>
      <c r="AN4" s="23"/>
    </row>
    <row r="5" spans="1:43" ht="12.75" customHeight="1">
      <c r="B5" s="497" t="s">
        <v>921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</row>
    <row r="6" spans="1:43" ht="12.75" customHeight="1">
      <c r="A6" s="1"/>
      <c r="B6" s="4"/>
      <c r="C6" s="4"/>
      <c r="D6" s="4"/>
      <c r="E6" s="4"/>
      <c r="F6" s="4"/>
      <c r="H6" s="23"/>
      <c r="I6" s="23"/>
      <c r="J6" s="23"/>
      <c r="K6" s="23"/>
      <c r="L6" s="23"/>
      <c r="M6" s="23"/>
      <c r="N6" s="23"/>
      <c r="O6" s="17"/>
      <c r="P6" s="21"/>
      <c r="Q6" s="16"/>
      <c r="R6" s="16"/>
      <c r="S6" s="16"/>
      <c r="T6" s="46"/>
      <c r="U6" s="46"/>
      <c r="V6" s="46"/>
      <c r="W6" s="46"/>
      <c r="X6" s="46"/>
      <c r="Y6" s="46"/>
      <c r="Z6" s="46"/>
      <c r="AA6" s="46"/>
      <c r="AB6" s="46"/>
      <c r="AC6" s="46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23"/>
      <c r="AO6" s="273" t="str">
        <f>'ORDEN DE CUARENTENA'!AO6</f>
        <v>Resolución N° 3380 de 2018</v>
      </c>
    </row>
    <row r="7" spans="1:43" ht="12.75" customHeight="1">
      <c r="A7" s="1"/>
      <c r="B7" s="425" t="s">
        <v>791</v>
      </c>
      <c r="C7" s="425"/>
      <c r="D7" s="425"/>
      <c r="E7" s="425"/>
      <c r="F7" s="425"/>
      <c r="G7" s="752">
        <f>'ORDEN DE CUARENTENA'!H6</f>
        <v>0</v>
      </c>
      <c r="H7" s="752"/>
      <c r="I7" s="752"/>
      <c r="J7" s="752"/>
      <c r="K7" s="752"/>
      <c r="L7" s="752"/>
      <c r="M7" s="752"/>
      <c r="N7" s="429" t="s">
        <v>792</v>
      </c>
      <c r="O7" s="429"/>
      <c r="P7" s="428">
        <f>G7+14</f>
        <v>14</v>
      </c>
      <c r="Q7" s="428"/>
      <c r="R7" s="428"/>
      <c r="S7" s="428"/>
      <c r="T7" s="428"/>
      <c r="U7" s="17"/>
      <c r="V7" s="178"/>
      <c r="W7" s="178"/>
      <c r="X7" s="178"/>
      <c r="Y7" s="178"/>
      <c r="Z7" s="178"/>
      <c r="AA7" s="46"/>
      <c r="AB7" s="46"/>
      <c r="AC7" s="46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23"/>
      <c r="AO7" s="270" t="s">
        <v>1700</v>
      </c>
    </row>
    <row r="8" spans="1:43" ht="13.5" customHeight="1">
      <c r="A8" s="1"/>
      <c r="B8" s="425" t="s">
        <v>892</v>
      </c>
      <c r="C8" s="425"/>
      <c r="D8" s="425"/>
      <c r="E8" s="425"/>
      <c r="F8" s="425"/>
      <c r="G8" s="425"/>
      <c r="H8" s="753">
        <f>'ORDEN DE CUARENTENA'!H7</f>
        <v>0</v>
      </c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17"/>
      <c r="V8" s="178"/>
      <c r="W8" s="178"/>
      <c r="X8" s="178"/>
      <c r="Y8" s="178"/>
      <c r="Z8" s="178"/>
      <c r="AA8" s="46"/>
      <c r="AB8" s="2"/>
      <c r="AC8" s="2"/>
      <c r="AD8" s="2"/>
      <c r="AE8" s="2"/>
      <c r="AF8" s="2"/>
      <c r="AG8" s="2"/>
      <c r="AH8" s="2"/>
      <c r="AI8" s="1"/>
      <c r="AJ8" s="23"/>
      <c r="AK8" s="23"/>
      <c r="AL8" s="23"/>
      <c r="AM8" s="23"/>
      <c r="AN8" s="23"/>
      <c r="AO8" s="18" t="str">
        <f>'ORDEN DE CUARENTENA'!AO8</f>
        <v>Abramites</v>
      </c>
      <c r="AP8" s="64" t="s">
        <v>1729</v>
      </c>
      <c r="AQ8" s="64" t="s">
        <v>1730</v>
      </c>
    </row>
    <row r="9" spans="1:43" ht="13.5" customHeight="1">
      <c r="A9" s="1"/>
      <c r="B9" s="425" t="s">
        <v>1728</v>
      </c>
      <c r="C9" s="425"/>
      <c r="D9" s="425"/>
      <c r="E9" s="425"/>
      <c r="F9" s="425"/>
      <c r="G9" s="425"/>
      <c r="H9" s="425"/>
      <c r="I9" s="425"/>
      <c r="J9" s="751">
        <f>'ORDEN DE CUARENTENA'!E8</f>
        <v>0</v>
      </c>
      <c r="K9" s="751"/>
      <c r="L9" s="751"/>
      <c r="M9" s="751"/>
      <c r="N9" s="751"/>
      <c r="O9" s="751"/>
      <c r="P9" s="751"/>
      <c r="Q9" s="751"/>
      <c r="R9" s="751">
        <f>'ORDEN DE CUARENTENA'!M8</f>
        <v>0</v>
      </c>
      <c r="S9" s="751"/>
      <c r="T9" s="751"/>
      <c r="U9" s="182"/>
      <c r="V9" s="149"/>
      <c r="W9" s="149"/>
      <c r="X9" s="149"/>
      <c r="Y9" s="178"/>
      <c r="Z9" s="178"/>
      <c r="AA9" s="749"/>
      <c r="AB9" s="749"/>
      <c r="AC9" s="749"/>
      <c r="AD9" s="749"/>
      <c r="AE9" s="749"/>
      <c r="AF9" s="749"/>
      <c r="AG9" s="749"/>
      <c r="AH9" s="749"/>
      <c r="AI9" s="749"/>
      <c r="AJ9" s="177"/>
      <c r="AK9" s="749"/>
      <c r="AL9" s="749"/>
      <c r="AM9" s="749"/>
      <c r="AN9" s="23"/>
      <c r="AO9" s="18" t="str">
        <f>'ORDEN DE CUARENTENA'!AO9</f>
        <v>Abudefduf</v>
      </c>
      <c r="AP9" s="67" t="s">
        <v>713</v>
      </c>
      <c r="AQ9" s="66" t="s">
        <v>1731</v>
      </c>
    </row>
    <row r="10" spans="1:43" ht="13.5" customHeight="1" thickBot="1">
      <c r="A10" s="1"/>
      <c r="B10" s="8"/>
      <c r="C10" s="8"/>
      <c r="D10" s="8"/>
      <c r="E10" s="8"/>
      <c r="F10" s="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3"/>
      <c r="AM10" s="23"/>
      <c r="AN10" s="23"/>
      <c r="AO10" s="18" t="str">
        <f>'ORDEN DE CUARENTENA'!AO10</f>
        <v>Acanthicus</v>
      </c>
      <c r="AP10" s="65" t="s">
        <v>1732</v>
      </c>
      <c r="AQ10" s="66" t="s">
        <v>1733</v>
      </c>
    </row>
    <row r="11" spans="1:43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18" t="str">
        <f>'ORDEN DE CUARENTENA'!AO11</f>
        <v>Acanthodoras</v>
      </c>
      <c r="AP11" s="65" t="s">
        <v>1734</v>
      </c>
      <c r="AQ11" s="66" t="s">
        <v>1733</v>
      </c>
    </row>
    <row r="12" spans="1:43" ht="13.5" customHeight="1" thickTop="1">
      <c r="A12" s="754"/>
      <c r="B12" s="731" t="s">
        <v>916</v>
      </c>
      <c r="C12" s="464" t="s">
        <v>1715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 t="s">
        <v>980</v>
      </c>
      <c r="U12" s="432" t="s">
        <v>1713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9"/>
      <c r="AM12" s="50"/>
      <c r="AN12" s="41"/>
      <c r="AO12" s="18" t="str">
        <f>'ORDEN DE CUARENTENA'!AO12</f>
        <v>Acanthostracion</v>
      </c>
      <c r="AP12" s="65" t="s">
        <v>1735</v>
      </c>
      <c r="AQ12" s="66" t="s">
        <v>1733</v>
      </c>
    </row>
    <row r="13" spans="1:43" ht="13.5" customHeight="1">
      <c r="A13" s="754"/>
      <c r="B13" s="732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739" t="s">
        <v>1714</v>
      </c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457"/>
      <c r="AK13" s="453"/>
      <c r="AL13" s="450" t="s">
        <v>1720</v>
      </c>
      <c r="AM13" s="451"/>
      <c r="AN13" s="41"/>
      <c r="AO13" s="18" t="str">
        <f>'ORDEN DE CUARENTENA'!AO13</f>
        <v>Acanthurus</v>
      </c>
      <c r="AP13" s="65" t="s">
        <v>1736</v>
      </c>
      <c r="AQ13" s="66" t="s">
        <v>1733</v>
      </c>
    </row>
    <row r="14" spans="1:43" ht="13.5" customHeight="1">
      <c r="A14" s="754"/>
      <c r="B14" s="733"/>
      <c r="C14" s="734"/>
      <c r="D14" s="735"/>
      <c r="E14" s="735"/>
      <c r="F14" s="735"/>
      <c r="G14" s="735"/>
      <c r="H14" s="736"/>
      <c r="I14" s="467"/>
      <c r="J14" s="468"/>
      <c r="K14" s="468"/>
      <c r="L14" s="468"/>
      <c r="M14" s="468"/>
      <c r="N14" s="468"/>
      <c r="O14" s="468"/>
      <c r="P14" s="471"/>
      <c r="Q14" s="729"/>
      <c r="R14" s="730"/>
      <c r="S14" s="729"/>
      <c r="T14" s="730">
        <v>1</v>
      </c>
      <c r="U14" s="37">
        <v>1</v>
      </c>
      <c r="V14" s="38">
        <v>2</v>
      </c>
      <c r="W14" s="38">
        <v>3</v>
      </c>
      <c r="X14" s="38">
        <v>4</v>
      </c>
      <c r="Y14" s="38">
        <v>5</v>
      </c>
      <c r="Z14" s="38">
        <v>6</v>
      </c>
      <c r="AA14" s="38">
        <v>7</v>
      </c>
      <c r="AB14" s="38">
        <v>8</v>
      </c>
      <c r="AC14" s="38">
        <v>9</v>
      </c>
      <c r="AD14" s="38">
        <v>10</v>
      </c>
      <c r="AE14" s="38">
        <v>11</v>
      </c>
      <c r="AF14" s="38">
        <v>12</v>
      </c>
      <c r="AG14" s="38">
        <v>13</v>
      </c>
      <c r="AH14" s="38">
        <v>14</v>
      </c>
      <c r="AI14" s="58">
        <v>15</v>
      </c>
      <c r="AJ14" s="737"/>
      <c r="AK14" s="738"/>
      <c r="AL14" s="729"/>
      <c r="AM14" s="730"/>
      <c r="AN14" s="41"/>
      <c r="AO14" s="18" t="str">
        <f>'ORDEN DE CUARENTENA'!AO14</f>
        <v>Acantopsis</v>
      </c>
      <c r="AP14" s="65" t="s">
        <v>1737</v>
      </c>
      <c r="AQ14" s="66" t="s">
        <v>1733</v>
      </c>
    </row>
    <row r="15" spans="1:43" ht="13.5" customHeight="1">
      <c r="A15" s="754"/>
      <c r="B15" s="35">
        <v>43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18" t="str">
        <f>'ORDEN DE CUARENTENA'!AO15</f>
        <v>Acarichthys</v>
      </c>
      <c r="AP15" s="65" t="s">
        <v>1738</v>
      </c>
      <c r="AQ15" s="66" t="s">
        <v>1739</v>
      </c>
    </row>
    <row r="16" spans="1:43" ht="13.5" customHeight="1">
      <c r="A16" s="754"/>
      <c r="B16" s="35">
        <v>44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24" si="0">SUM(U16:AI16)</f>
        <v>0</v>
      </c>
      <c r="AK16" s="71">
        <f t="shared" ref="AK16:AK39" si="1">IF(S16&gt;0,(AJ16/S16)*100,0)</f>
        <v>0</v>
      </c>
      <c r="AL16" s="473">
        <f t="shared" ref="AL16:AL39" si="2">IF(ISBLANK(S16),,IF(S16&lt;=0,"no llega",IF((S16-AJ16)&lt;=0,"0",S16-AJ16)))</f>
        <v>0</v>
      </c>
      <c r="AM16" s="474"/>
      <c r="AN16" s="34"/>
      <c r="AO16" s="18" t="str">
        <f>'ORDEN DE CUARENTENA'!AO16</f>
        <v>Acaronia</v>
      </c>
      <c r="AP16" s="65" t="s">
        <v>1740</v>
      </c>
      <c r="AQ16" s="66" t="s">
        <v>1739</v>
      </c>
    </row>
    <row r="17" spans="1:43" ht="13.5" customHeight="1">
      <c r="A17" s="754"/>
      <c r="B17" s="35">
        <v>45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 t="shared" si="2"/>
        <v>0</v>
      </c>
      <c r="AM17" s="474"/>
      <c r="AN17" s="34"/>
      <c r="AO17" s="18" t="str">
        <f>'ORDEN DE CUARENTENA'!AO17</f>
        <v>Acestrorhynchus</v>
      </c>
      <c r="AP17" s="65" t="s">
        <v>1741</v>
      </c>
      <c r="AQ17" s="66" t="s">
        <v>1739</v>
      </c>
    </row>
    <row r="18" spans="1:43" ht="13.5" customHeight="1">
      <c r="A18" s="754"/>
      <c r="B18" s="35">
        <v>46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si="2"/>
        <v>0</v>
      </c>
      <c r="AM18" s="474"/>
      <c r="AN18" s="34"/>
      <c r="AO18" s="18" t="str">
        <f>'ORDEN DE CUARENTENA'!AO18</f>
        <v>Achirus</v>
      </c>
      <c r="AP18" s="65" t="s">
        <v>1742</v>
      </c>
      <c r="AQ18" s="66" t="s">
        <v>1733</v>
      </c>
    </row>
    <row r="19" spans="1:43" ht="13.5" customHeight="1">
      <c r="A19" s="754"/>
      <c r="B19" s="35">
        <v>47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18" t="str">
        <f>'ORDEN DE CUARENTENA'!AO19</f>
        <v>Acropora</v>
      </c>
      <c r="AP19" s="65" t="s">
        <v>1743</v>
      </c>
      <c r="AQ19" s="66" t="s">
        <v>1733</v>
      </c>
    </row>
    <row r="20" spans="1:43" ht="13.5" customHeight="1">
      <c r="A20" s="754"/>
      <c r="B20" s="35">
        <v>48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18" t="str">
        <f>'ORDEN DE CUARENTENA'!AO20</f>
        <v>Aequidens</v>
      </c>
      <c r="AP20" s="65" t="s">
        <v>1744</v>
      </c>
      <c r="AQ20" s="66" t="s">
        <v>1733</v>
      </c>
    </row>
    <row r="21" spans="1:43" ht="13.5" customHeight="1">
      <c r="A21" s="754"/>
      <c r="B21" s="35">
        <v>49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18" t="str">
        <f>'ORDEN DE CUARENTENA'!AO21</f>
        <v>Agamyxis</v>
      </c>
      <c r="AP21" s="65" t="s">
        <v>1745</v>
      </c>
      <c r="AQ21" s="66" t="s">
        <v>1733</v>
      </c>
    </row>
    <row r="22" spans="1:43" ht="13.5" customHeight="1">
      <c r="A22" s="754"/>
      <c r="B22" s="35">
        <v>50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18" t="str">
        <f>'ORDEN DE CUARENTENA'!AO22</f>
        <v>Aguarunichthys</v>
      </c>
      <c r="AP22" s="65" t="s">
        <v>1746</v>
      </c>
      <c r="AQ22" s="66" t="s">
        <v>1733</v>
      </c>
    </row>
    <row r="23" spans="1:43" ht="13.5" customHeight="1">
      <c r="A23" s="754"/>
      <c r="B23" s="35">
        <v>51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18" t="str">
        <f>'ORDEN DE CUARENTENA'!AO23</f>
        <v>Alectis</v>
      </c>
      <c r="AP23" s="65" t="s">
        <v>1747</v>
      </c>
      <c r="AQ23" s="66" t="s">
        <v>1733</v>
      </c>
    </row>
    <row r="24" spans="1:43" ht="13.5" customHeight="1">
      <c r="A24" s="754"/>
      <c r="B24" s="35">
        <v>52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18" t="str">
        <f>'ORDEN DE CUARENTENA'!AO24</f>
        <v>Alestopetersius</v>
      </c>
      <c r="AP24" s="65" t="s">
        <v>1748</v>
      </c>
      <c r="AQ24" s="66" t="s">
        <v>1733</v>
      </c>
    </row>
    <row r="25" spans="1:43" ht="13.5" customHeight="1">
      <c r="A25" s="754"/>
      <c r="B25" s="35">
        <v>53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>SUM(U25:AI25)</f>
        <v>0</v>
      </c>
      <c r="AK25" s="71">
        <f t="shared" si="1"/>
        <v>0</v>
      </c>
      <c r="AL25" s="473">
        <f t="shared" si="2"/>
        <v>0</v>
      </c>
      <c r="AM25" s="474"/>
      <c r="AN25" s="34"/>
      <c r="AO25" s="18" t="str">
        <f>'ORDEN DE CUARENTENA'!AO25</f>
        <v>Altolamprologus</v>
      </c>
      <c r="AP25" s="65" t="s">
        <v>1749</v>
      </c>
      <c r="AQ25" s="66" t="s">
        <v>1733</v>
      </c>
    </row>
    <row r="26" spans="1:43" ht="13.5" customHeight="1">
      <c r="A26" s="754"/>
      <c r="B26" s="35">
        <v>54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ref="AJ26:AJ39" si="3">SUM(U26:AI26)</f>
        <v>0</v>
      </c>
      <c r="AK26" s="71">
        <f t="shared" si="1"/>
        <v>0</v>
      </c>
      <c r="AL26" s="473">
        <f t="shared" si="2"/>
        <v>0</v>
      </c>
      <c r="AM26" s="474"/>
      <c r="AN26" s="34"/>
      <c r="AO26" s="18" t="str">
        <f>'ORDEN DE CUARENTENA'!AO26</f>
        <v>Amblydoras</v>
      </c>
      <c r="AP26" s="65" t="s">
        <v>1750</v>
      </c>
      <c r="AQ26" s="66" t="s">
        <v>1733</v>
      </c>
    </row>
    <row r="27" spans="1:43" ht="13.5" customHeight="1">
      <c r="A27" s="754"/>
      <c r="B27" s="35">
        <v>55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3"/>
        <v>0</v>
      </c>
      <c r="AK27" s="71">
        <f t="shared" si="1"/>
        <v>0</v>
      </c>
      <c r="AL27" s="473">
        <f t="shared" si="2"/>
        <v>0</v>
      </c>
      <c r="AM27" s="474"/>
      <c r="AN27" s="34"/>
      <c r="AO27" s="18" t="str">
        <f>'ORDEN DE CUARENTENA'!AO27</f>
        <v>Amblyeleotris</v>
      </c>
      <c r="AP27" s="65" t="s">
        <v>1751</v>
      </c>
      <c r="AQ27" s="66" t="s">
        <v>1733</v>
      </c>
    </row>
    <row r="28" spans="1:43" ht="13.5" customHeight="1">
      <c r="A28" s="754"/>
      <c r="B28" s="35">
        <v>56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3"/>
        <v>0</v>
      </c>
      <c r="AK28" s="71">
        <f t="shared" si="1"/>
        <v>0</v>
      </c>
      <c r="AL28" s="473">
        <f t="shared" si="2"/>
        <v>0</v>
      </c>
      <c r="AM28" s="474"/>
      <c r="AN28" s="34"/>
      <c r="AO28" s="18" t="str">
        <f>'ORDEN DE CUARENTENA'!AO28</f>
        <v>Amblygobius</v>
      </c>
      <c r="AP28" s="65" t="s">
        <v>1752</v>
      </c>
      <c r="AQ28" s="66" t="s">
        <v>1733</v>
      </c>
    </row>
    <row r="29" spans="1:43" ht="13.5" customHeight="1">
      <c r="A29" s="754"/>
      <c r="B29" s="35">
        <v>57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3"/>
        <v>0</v>
      </c>
      <c r="AK29" s="71">
        <f t="shared" si="1"/>
        <v>0</v>
      </c>
      <c r="AL29" s="473">
        <f t="shared" si="2"/>
        <v>0</v>
      </c>
      <c r="AM29" s="474"/>
      <c r="AN29" s="34"/>
      <c r="AO29" s="18" t="str">
        <f>'ORDEN DE CUARENTENA'!AO29</f>
        <v>Amphilophus</v>
      </c>
      <c r="AP29" s="65" t="s">
        <v>1753</v>
      </c>
      <c r="AQ29" s="66" t="s">
        <v>1733</v>
      </c>
    </row>
    <row r="30" spans="1:43" ht="13.5" customHeight="1">
      <c r="A30" s="755" t="str">
        <f>'ORDEN DE CUARENTENA'!A24</f>
        <v>Versión septiembre 2019</v>
      </c>
      <c r="B30" s="35">
        <v>58</v>
      </c>
      <c r="C30" s="441"/>
      <c r="D30" s="442"/>
      <c r="E30" s="442"/>
      <c r="F30" s="442"/>
      <c r="G30" s="442"/>
      <c r="H30" s="443"/>
      <c r="I30" s="436"/>
      <c r="J30" s="437"/>
      <c r="K30" s="437"/>
      <c r="L30" s="437"/>
      <c r="M30" s="437"/>
      <c r="N30" s="437"/>
      <c r="O30" s="437"/>
      <c r="P30" s="438"/>
      <c r="Q30" s="371"/>
      <c r="R30" s="372"/>
      <c r="S30" s="373"/>
      <c r="T30" s="374"/>
      <c r="U30" s="52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4"/>
      <c r="AJ30" s="70">
        <f t="shared" si="3"/>
        <v>0</v>
      </c>
      <c r="AK30" s="71">
        <f t="shared" si="1"/>
        <v>0</v>
      </c>
      <c r="AL30" s="473">
        <f t="shared" si="2"/>
        <v>0</v>
      </c>
      <c r="AM30" s="474"/>
      <c r="AN30" s="33"/>
      <c r="AO30" s="18" t="str">
        <f>'ORDEN DE CUARENTENA'!AO30</f>
        <v>Amphiprion</v>
      </c>
      <c r="AP30" s="65" t="s">
        <v>1754</v>
      </c>
      <c r="AQ30" s="66" t="s">
        <v>1733</v>
      </c>
    </row>
    <row r="31" spans="1:43" ht="13.5" customHeight="1">
      <c r="A31" s="755"/>
      <c r="B31" s="35">
        <v>59</v>
      </c>
      <c r="C31" s="441"/>
      <c r="D31" s="442"/>
      <c r="E31" s="442"/>
      <c r="F31" s="442"/>
      <c r="G31" s="442"/>
      <c r="H31" s="443"/>
      <c r="I31" s="436"/>
      <c r="J31" s="437"/>
      <c r="K31" s="437"/>
      <c r="L31" s="437"/>
      <c r="M31" s="437"/>
      <c r="N31" s="437"/>
      <c r="O31" s="437"/>
      <c r="P31" s="438"/>
      <c r="Q31" s="371"/>
      <c r="R31" s="372"/>
      <c r="S31" s="373"/>
      <c r="T31" s="374"/>
      <c r="U31" s="52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4"/>
      <c r="AJ31" s="70">
        <f t="shared" si="3"/>
        <v>0</v>
      </c>
      <c r="AK31" s="71">
        <f t="shared" si="1"/>
        <v>0</v>
      </c>
      <c r="AL31" s="473">
        <f t="shared" si="2"/>
        <v>0</v>
      </c>
      <c r="AM31" s="474"/>
      <c r="AN31" s="33"/>
      <c r="AO31" s="18" t="str">
        <f>'ORDEN DE CUARENTENA'!AO31</f>
        <v>Anabas</v>
      </c>
      <c r="AP31" s="65" t="s">
        <v>1755</v>
      </c>
      <c r="AQ31" s="66" t="s">
        <v>1733</v>
      </c>
    </row>
    <row r="32" spans="1:43" ht="12.75" customHeight="1">
      <c r="A32" s="755"/>
      <c r="B32" s="35">
        <v>60</v>
      </c>
      <c r="C32" s="441"/>
      <c r="D32" s="442"/>
      <c r="E32" s="442"/>
      <c r="F32" s="442"/>
      <c r="G32" s="442"/>
      <c r="H32" s="443"/>
      <c r="I32" s="436"/>
      <c r="J32" s="437"/>
      <c r="K32" s="437"/>
      <c r="L32" s="437"/>
      <c r="M32" s="437"/>
      <c r="N32" s="437"/>
      <c r="O32" s="437"/>
      <c r="P32" s="438"/>
      <c r="Q32" s="371"/>
      <c r="R32" s="372"/>
      <c r="S32" s="373"/>
      <c r="T32" s="374"/>
      <c r="U32" s="52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4"/>
      <c r="AJ32" s="70">
        <f t="shared" si="3"/>
        <v>0</v>
      </c>
      <c r="AK32" s="71">
        <f t="shared" si="1"/>
        <v>0</v>
      </c>
      <c r="AL32" s="473">
        <f t="shared" si="2"/>
        <v>0</v>
      </c>
      <c r="AM32" s="474"/>
      <c r="AN32" s="23"/>
      <c r="AO32" s="18" t="str">
        <f>'ORDEN DE CUARENTENA'!AO32</f>
        <v>Anableps</v>
      </c>
      <c r="AP32" s="65" t="s">
        <v>1756</v>
      </c>
      <c r="AQ32" s="66" t="s">
        <v>1733</v>
      </c>
    </row>
    <row r="33" spans="1:43" ht="13.5" customHeight="1">
      <c r="A33" s="755"/>
      <c r="B33" s="35">
        <v>61</v>
      </c>
      <c r="C33" s="441"/>
      <c r="D33" s="442"/>
      <c r="E33" s="442"/>
      <c r="F33" s="442"/>
      <c r="G33" s="442"/>
      <c r="H33" s="443"/>
      <c r="I33" s="436"/>
      <c r="J33" s="437"/>
      <c r="K33" s="437"/>
      <c r="L33" s="437"/>
      <c r="M33" s="437"/>
      <c r="N33" s="437"/>
      <c r="O33" s="437"/>
      <c r="P33" s="438"/>
      <c r="Q33" s="371"/>
      <c r="R33" s="372"/>
      <c r="S33" s="373"/>
      <c r="T33" s="374"/>
      <c r="U33" s="52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4"/>
      <c r="AJ33" s="70">
        <f t="shared" si="3"/>
        <v>0</v>
      </c>
      <c r="AK33" s="71">
        <f t="shared" si="1"/>
        <v>0</v>
      </c>
      <c r="AL33" s="473">
        <f t="shared" si="2"/>
        <v>0</v>
      </c>
      <c r="AM33" s="474"/>
      <c r="AN33" s="23"/>
      <c r="AO33" s="18" t="str">
        <f>'ORDEN DE CUARENTENA'!AO33</f>
        <v>Anadoras</v>
      </c>
      <c r="AP33" s="65" t="s">
        <v>1757</v>
      </c>
      <c r="AQ33" s="66" t="s">
        <v>1733</v>
      </c>
    </row>
    <row r="34" spans="1:43" ht="13.5" customHeight="1">
      <c r="A34" s="755"/>
      <c r="B34" s="35">
        <v>62</v>
      </c>
      <c r="C34" s="441"/>
      <c r="D34" s="442"/>
      <c r="E34" s="442"/>
      <c r="F34" s="442"/>
      <c r="G34" s="442"/>
      <c r="H34" s="443"/>
      <c r="I34" s="436"/>
      <c r="J34" s="437"/>
      <c r="K34" s="437"/>
      <c r="L34" s="437"/>
      <c r="M34" s="437"/>
      <c r="N34" s="437"/>
      <c r="O34" s="437"/>
      <c r="P34" s="438"/>
      <c r="Q34" s="371"/>
      <c r="R34" s="372"/>
      <c r="S34" s="373"/>
      <c r="T34" s="374"/>
      <c r="U34" s="52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4"/>
      <c r="AJ34" s="70">
        <f t="shared" si="3"/>
        <v>0</v>
      </c>
      <c r="AK34" s="71">
        <f t="shared" si="1"/>
        <v>0</v>
      </c>
      <c r="AL34" s="473">
        <f t="shared" si="2"/>
        <v>0</v>
      </c>
      <c r="AM34" s="474"/>
      <c r="AN34" s="23"/>
      <c r="AO34" s="18" t="str">
        <f>'ORDEN DE CUARENTENA'!AO34</f>
        <v>Anampses</v>
      </c>
      <c r="AP34" s="65" t="s">
        <v>1758</v>
      </c>
      <c r="AQ34" s="66" t="s">
        <v>1733</v>
      </c>
    </row>
    <row r="35" spans="1:43" ht="13.5" customHeight="1">
      <c r="A35" s="755"/>
      <c r="B35" s="35">
        <v>63</v>
      </c>
      <c r="C35" s="441"/>
      <c r="D35" s="442"/>
      <c r="E35" s="442"/>
      <c r="F35" s="442"/>
      <c r="G35" s="442"/>
      <c r="H35" s="443"/>
      <c r="I35" s="436"/>
      <c r="J35" s="437"/>
      <c r="K35" s="437"/>
      <c r="L35" s="437"/>
      <c r="M35" s="437"/>
      <c r="N35" s="437"/>
      <c r="O35" s="437"/>
      <c r="P35" s="438"/>
      <c r="Q35" s="371"/>
      <c r="R35" s="372"/>
      <c r="S35" s="373"/>
      <c r="T35" s="374"/>
      <c r="U35" s="52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4"/>
      <c r="AJ35" s="70">
        <f t="shared" si="3"/>
        <v>0</v>
      </c>
      <c r="AK35" s="71">
        <f t="shared" si="1"/>
        <v>0</v>
      </c>
      <c r="AL35" s="473">
        <f t="shared" si="2"/>
        <v>0</v>
      </c>
      <c r="AM35" s="474"/>
      <c r="AN35" s="23"/>
      <c r="AO35" s="18" t="str">
        <f>'ORDEN DE CUARENTENA'!AO35</f>
        <v>Ancistrus</v>
      </c>
      <c r="AP35" s="65" t="s">
        <v>1759</v>
      </c>
      <c r="AQ35" s="66" t="s">
        <v>1733</v>
      </c>
    </row>
    <row r="36" spans="1:43" ht="13.5" customHeight="1">
      <c r="A36" s="755"/>
      <c r="B36" s="35">
        <v>64</v>
      </c>
      <c r="C36" s="441"/>
      <c r="D36" s="442"/>
      <c r="E36" s="442"/>
      <c r="F36" s="442"/>
      <c r="G36" s="442"/>
      <c r="H36" s="443"/>
      <c r="I36" s="436"/>
      <c r="J36" s="437"/>
      <c r="K36" s="437"/>
      <c r="L36" s="437"/>
      <c r="M36" s="437"/>
      <c r="N36" s="437"/>
      <c r="O36" s="437"/>
      <c r="P36" s="438"/>
      <c r="Q36" s="371"/>
      <c r="R36" s="372"/>
      <c r="S36" s="373"/>
      <c r="T36" s="374"/>
      <c r="U36" s="52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4"/>
      <c r="AJ36" s="70">
        <f t="shared" si="3"/>
        <v>0</v>
      </c>
      <c r="AK36" s="71">
        <f t="shared" si="1"/>
        <v>0</v>
      </c>
      <c r="AL36" s="473">
        <f t="shared" si="2"/>
        <v>0</v>
      </c>
      <c r="AM36" s="474"/>
      <c r="AN36" s="23"/>
      <c r="AO36" s="18" t="str">
        <f>'ORDEN DE CUARENTENA'!AO36</f>
        <v>Anisotremus</v>
      </c>
      <c r="AP36" s="65" t="s">
        <v>1760</v>
      </c>
      <c r="AQ36" s="66" t="s">
        <v>1733</v>
      </c>
    </row>
    <row r="37" spans="1:43" ht="13.5" customHeight="1">
      <c r="A37" s="755"/>
      <c r="B37" s="35">
        <v>65</v>
      </c>
      <c r="C37" s="441"/>
      <c r="D37" s="442"/>
      <c r="E37" s="442"/>
      <c r="F37" s="442"/>
      <c r="G37" s="442"/>
      <c r="H37" s="443"/>
      <c r="I37" s="436"/>
      <c r="J37" s="437"/>
      <c r="K37" s="437"/>
      <c r="L37" s="437"/>
      <c r="M37" s="437"/>
      <c r="N37" s="437"/>
      <c r="O37" s="437"/>
      <c r="P37" s="438"/>
      <c r="Q37" s="371"/>
      <c r="R37" s="372"/>
      <c r="S37" s="373"/>
      <c r="T37" s="374"/>
      <c r="U37" s="52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4"/>
      <c r="AJ37" s="70">
        <f t="shared" si="3"/>
        <v>0</v>
      </c>
      <c r="AK37" s="71">
        <f t="shared" si="1"/>
        <v>0</v>
      </c>
      <c r="AL37" s="473">
        <f t="shared" si="2"/>
        <v>0</v>
      </c>
      <c r="AM37" s="474"/>
      <c r="AN37" s="23"/>
      <c r="AO37" s="18" t="str">
        <f>'ORDEN DE CUARENTENA'!AO37</f>
        <v>Anomalops</v>
      </c>
      <c r="AP37" s="65" t="s">
        <v>1761</v>
      </c>
      <c r="AQ37" s="66" t="s">
        <v>1733</v>
      </c>
    </row>
    <row r="38" spans="1:43" ht="13.5" customHeight="1">
      <c r="A38" s="1"/>
      <c r="B38" s="35">
        <v>66</v>
      </c>
      <c r="C38" s="441"/>
      <c r="D38" s="442"/>
      <c r="E38" s="442"/>
      <c r="F38" s="442"/>
      <c r="G38" s="442"/>
      <c r="H38" s="443"/>
      <c r="I38" s="436"/>
      <c r="J38" s="437"/>
      <c r="K38" s="437"/>
      <c r="L38" s="437"/>
      <c r="M38" s="437"/>
      <c r="N38" s="437"/>
      <c r="O38" s="437"/>
      <c r="P38" s="438"/>
      <c r="Q38" s="371"/>
      <c r="R38" s="372"/>
      <c r="S38" s="373"/>
      <c r="T38" s="374"/>
      <c r="U38" s="52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4"/>
      <c r="AJ38" s="70">
        <f t="shared" si="3"/>
        <v>0</v>
      </c>
      <c r="AK38" s="71">
        <f t="shared" si="1"/>
        <v>0</v>
      </c>
      <c r="AL38" s="473">
        <f t="shared" si="2"/>
        <v>0</v>
      </c>
      <c r="AM38" s="474"/>
      <c r="AN38" s="23"/>
      <c r="AO38" s="18" t="str">
        <f>'ORDEN DE CUARENTENA'!AO38</f>
        <v>Anostomus</v>
      </c>
      <c r="AP38" s="65" t="s">
        <v>1762</v>
      </c>
      <c r="AQ38" s="66" t="s">
        <v>1733</v>
      </c>
    </row>
    <row r="39" spans="1:43" ht="13.5" customHeight="1" thickBot="1">
      <c r="A39" s="17"/>
      <c r="B39" s="36">
        <v>67</v>
      </c>
      <c r="C39" s="486"/>
      <c r="D39" s="487"/>
      <c r="E39" s="487"/>
      <c r="F39" s="487"/>
      <c r="G39" s="487"/>
      <c r="H39" s="488"/>
      <c r="I39" s="499"/>
      <c r="J39" s="500"/>
      <c r="K39" s="500"/>
      <c r="L39" s="500"/>
      <c r="M39" s="500"/>
      <c r="N39" s="500"/>
      <c r="O39" s="500"/>
      <c r="P39" s="501"/>
      <c r="Q39" s="371"/>
      <c r="R39" s="372"/>
      <c r="S39" s="373"/>
      <c r="T39" s="374"/>
      <c r="U39" s="52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7"/>
      <c r="AJ39" s="70">
        <f t="shared" si="3"/>
        <v>0</v>
      </c>
      <c r="AK39" s="71">
        <f t="shared" si="1"/>
        <v>0</v>
      </c>
      <c r="AL39" s="473">
        <f t="shared" si="2"/>
        <v>0</v>
      </c>
      <c r="AM39" s="474"/>
      <c r="AN39" s="23"/>
      <c r="AO39" s="18" t="str">
        <f>'ORDEN DE CUARENTENA'!AO39</f>
        <v>Antennarius</v>
      </c>
      <c r="AP39" s="65" t="s">
        <v>1763</v>
      </c>
      <c r="AQ39" s="66" t="s">
        <v>1733</v>
      </c>
    </row>
    <row r="40" spans="1:43" ht="13.5" customHeight="1" thickTop="1">
      <c r="A40" s="17"/>
      <c r="B40" s="27"/>
      <c r="C40" s="28"/>
      <c r="D40" s="28"/>
      <c r="E40" s="28"/>
      <c r="F40" s="28"/>
      <c r="G40" s="28"/>
      <c r="H40" s="28"/>
      <c r="I40" s="23"/>
      <c r="J40" s="23"/>
      <c r="K40" s="23"/>
      <c r="L40" s="23"/>
      <c r="M40" s="23"/>
      <c r="N40" s="23"/>
      <c r="O40" s="23"/>
      <c r="P40" s="61"/>
      <c r="Q40" s="62">
        <f>SUM(Q15:R39)</f>
        <v>0</v>
      </c>
      <c r="R40" s="62"/>
      <c r="S40" s="62">
        <f>SUM(S15:T39)</f>
        <v>0</v>
      </c>
      <c r="T40" s="62"/>
      <c r="U40" s="63">
        <f>SUM(U15:U39)</f>
        <v>0</v>
      </c>
      <c r="V40" s="63">
        <f t="shared" ref="V40:AI40" si="4">SUM(V15:V39)</f>
        <v>0</v>
      </c>
      <c r="W40" s="63">
        <f t="shared" si="4"/>
        <v>0</v>
      </c>
      <c r="X40" s="63">
        <f t="shared" si="4"/>
        <v>0</v>
      </c>
      <c r="Y40" s="63">
        <f t="shared" si="4"/>
        <v>0</v>
      </c>
      <c r="Z40" s="63">
        <f t="shared" si="4"/>
        <v>0</v>
      </c>
      <c r="AA40" s="63">
        <f t="shared" si="4"/>
        <v>0</v>
      </c>
      <c r="AB40" s="63">
        <f t="shared" si="4"/>
        <v>0</v>
      </c>
      <c r="AC40" s="63">
        <f t="shared" si="4"/>
        <v>0</v>
      </c>
      <c r="AD40" s="63">
        <f t="shared" si="4"/>
        <v>0</v>
      </c>
      <c r="AE40" s="63">
        <f t="shared" si="4"/>
        <v>0</v>
      </c>
      <c r="AF40" s="63">
        <f t="shared" si="4"/>
        <v>0</v>
      </c>
      <c r="AG40" s="63">
        <f t="shared" si="4"/>
        <v>0</v>
      </c>
      <c r="AH40" s="63">
        <f t="shared" si="4"/>
        <v>0</v>
      </c>
      <c r="AI40" s="63">
        <f t="shared" si="4"/>
        <v>0</v>
      </c>
      <c r="AJ40" s="62">
        <f>SUM(AJ15:AJ39)</f>
        <v>0</v>
      </c>
      <c r="AK40" s="62"/>
      <c r="AL40" s="62">
        <f>SUM(AL15:AM39)</f>
        <v>0</v>
      </c>
      <c r="AM40" s="62"/>
      <c r="AN40" s="23"/>
      <c r="AO40" s="18" t="str">
        <f>'ORDEN DE CUARENTENA'!AO40</f>
        <v>Aphyocharax</v>
      </c>
      <c r="AP40" s="65" t="s">
        <v>1764</v>
      </c>
      <c r="AQ40" s="66" t="s">
        <v>1733</v>
      </c>
    </row>
    <row r="41" spans="1:43" ht="13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47"/>
      <c r="AK41" s="48"/>
      <c r="AL41" s="33"/>
      <c r="AM41" s="33"/>
      <c r="AN41" s="23"/>
      <c r="AO41" s="18" t="str">
        <f>'ORDEN DE CUARENTENA'!AO41</f>
        <v>Aphyosemion</v>
      </c>
      <c r="AP41" s="65" t="s">
        <v>1765</v>
      </c>
      <c r="AQ41" s="66" t="s">
        <v>1733</v>
      </c>
    </row>
    <row r="42" spans="1:43" ht="14.25" customHeight="1">
      <c r="A42" s="17"/>
      <c r="B42" s="388" t="s">
        <v>2633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17"/>
      <c r="Q42" s="17"/>
      <c r="R42" s="17"/>
      <c r="S42" s="17"/>
      <c r="T42" s="17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47"/>
      <c r="AK42" s="48"/>
      <c r="AL42" s="33"/>
      <c r="AM42" s="33"/>
      <c r="AN42" s="23"/>
      <c r="AO42" s="18" t="str">
        <f>'ORDEN DE CUARENTENA'!AO42</f>
        <v>Apistogramma</v>
      </c>
      <c r="AP42" s="65" t="s">
        <v>1766</v>
      </c>
      <c r="AQ42" s="66" t="s">
        <v>1733</v>
      </c>
    </row>
    <row r="43" spans="1:43" ht="13.5" customHeight="1" thickBot="1">
      <c r="A43" s="17"/>
      <c r="B43" s="387" t="s">
        <v>2629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23"/>
      <c r="AO43" s="18" t="str">
        <f>'ORDEN DE CUARENTENA'!AO43</f>
        <v>Apistogrammoides</v>
      </c>
      <c r="AP43" s="65" t="s">
        <v>1767</v>
      </c>
      <c r="AQ43" s="66" t="s">
        <v>1733</v>
      </c>
    </row>
    <row r="44" spans="1:43" ht="13.5" customHeight="1" thickTop="1">
      <c r="A44" s="17"/>
      <c r="B44" s="731" t="s">
        <v>916</v>
      </c>
      <c r="C44" s="464" t="s">
        <v>1715</v>
      </c>
      <c r="D44" s="465"/>
      <c r="E44" s="465"/>
      <c r="F44" s="465"/>
      <c r="G44" s="465"/>
      <c r="H44" s="466"/>
      <c r="I44" s="464" t="s">
        <v>1716</v>
      </c>
      <c r="J44" s="465"/>
      <c r="K44" s="465"/>
      <c r="L44" s="465"/>
      <c r="M44" s="465"/>
      <c r="N44" s="465"/>
      <c r="O44" s="465"/>
      <c r="P44" s="470"/>
      <c r="Q44" s="448" t="s">
        <v>1702</v>
      </c>
      <c r="R44" s="449"/>
      <c r="S44" s="448" t="s">
        <v>2627</v>
      </c>
      <c r="T44" s="449" t="s">
        <v>980</v>
      </c>
      <c r="U44" s="432" t="s">
        <v>2632</v>
      </c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56" t="s">
        <v>1712</v>
      </c>
      <c r="AK44" s="452" t="s">
        <v>1711</v>
      </c>
      <c r="AL44" s="49"/>
      <c r="AM44" s="50"/>
      <c r="AN44" s="23"/>
      <c r="AO44" s="18" t="str">
        <f>'ORDEN DE CUARENTENA'!AO44</f>
        <v>Aplocheilus</v>
      </c>
      <c r="AP44" s="65" t="s">
        <v>1768</v>
      </c>
      <c r="AQ44" s="66" t="s">
        <v>1733</v>
      </c>
    </row>
    <row r="45" spans="1:43" ht="13.5" customHeight="1">
      <c r="A45" s="17"/>
      <c r="B45" s="732"/>
      <c r="C45" s="467"/>
      <c r="D45" s="468"/>
      <c r="E45" s="468"/>
      <c r="F45" s="468"/>
      <c r="G45" s="468"/>
      <c r="H45" s="469"/>
      <c r="I45" s="467"/>
      <c r="J45" s="468"/>
      <c r="K45" s="468"/>
      <c r="L45" s="468"/>
      <c r="M45" s="468"/>
      <c r="N45" s="468"/>
      <c r="O45" s="468"/>
      <c r="P45" s="471"/>
      <c r="Q45" s="450"/>
      <c r="R45" s="451"/>
      <c r="S45" s="450"/>
      <c r="T45" s="451"/>
      <c r="U45" s="739" t="s">
        <v>1714</v>
      </c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457"/>
      <c r="AK45" s="453"/>
      <c r="AL45" s="450" t="s">
        <v>1720</v>
      </c>
      <c r="AM45" s="451"/>
      <c r="AN45" s="23"/>
      <c r="AO45" s="18" t="str">
        <f>'ORDEN DE CUARENTENA'!AO45</f>
        <v>Apogon</v>
      </c>
      <c r="AP45" s="65" t="s">
        <v>1769</v>
      </c>
      <c r="AQ45" s="66" t="s">
        <v>1739</v>
      </c>
    </row>
    <row r="46" spans="1:43" ht="13.5" customHeight="1">
      <c r="A46" s="17"/>
      <c r="B46" s="733"/>
      <c r="C46" s="734"/>
      <c r="D46" s="735"/>
      <c r="E46" s="735"/>
      <c r="F46" s="735"/>
      <c r="G46" s="735"/>
      <c r="H46" s="736"/>
      <c r="I46" s="467"/>
      <c r="J46" s="468"/>
      <c r="K46" s="468"/>
      <c r="L46" s="468"/>
      <c r="M46" s="468"/>
      <c r="N46" s="468"/>
      <c r="O46" s="468"/>
      <c r="P46" s="471"/>
      <c r="Q46" s="729"/>
      <c r="R46" s="730"/>
      <c r="S46" s="729"/>
      <c r="T46" s="730">
        <v>1</v>
      </c>
      <c r="U46" s="37">
        <v>16</v>
      </c>
      <c r="V46" s="261">
        <v>17</v>
      </c>
      <c r="W46" s="261">
        <v>18</v>
      </c>
      <c r="X46" s="261">
        <v>19</v>
      </c>
      <c r="Y46" s="261">
        <v>20</v>
      </c>
      <c r="Z46" s="261">
        <v>21</v>
      </c>
      <c r="AA46" s="261">
        <v>22</v>
      </c>
      <c r="AB46" s="261">
        <v>23</v>
      </c>
      <c r="AC46" s="261">
        <v>24</v>
      </c>
      <c r="AD46" s="261">
        <v>25</v>
      </c>
      <c r="AE46" s="261">
        <v>26</v>
      </c>
      <c r="AF46" s="261">
        <v>27</v>
      </c>
      <c r="AG46" s="261">
        <v>28</v>
      </c>
      <c r="AH46" s="261">
        <v>29</v>
      </c>
      <c r="AI46" s="280">
        <v>30</v>
      </c>
      <c r="AJ46" s="737"/>
      <c r="AK46" s="738"/>
      <c r="AL46" s="729"/>
      <c r="AM46" s="730"/>
      <c r="AN46" s="23"/>
      <c r="AO46" s="18" t="str">
        <f>'ORDEN DE CUARENTENA'!AO46</f>
        <v>Apolemichthys</v>
      </c>
      <c r="AP46" s="65" t="s">
        <v>1770</v>
      </c>
      <c r="AQ46" s="66" t="s">
        <v>1739</v>
      </c>
    </row>
    <row r="47" spans="1:43" ht="13.5" customHeight="1">
      <c r="A47" s="17"/>
      <c r="B47" s="35">
        <v>43</v>
      </c>
      <c r="C47" s="560">
        <f>C15</f>
        <v>0</v>
      </c>
      <c r="D47" s="561"/>
      <c r="E47" s="561"/>
      <c r="F47" s="561"/>
      <c r="G47" s="561"/>
      <c r="H47" s="562"/>
      <c r="I47" s="553">
        <f>I15</f>
        <v>0</v>
      </c>
      <c r="J47" s="554"/>
      <c r="K47" s="554"/>
      <c r="L47" s="554"/>
      <c r="M47" s="554"/>
      <c r="N47" s="554"/>
      <c r="O47" s="554"/>
      <c r="P47" s="555"/>
      <c r="Q47" s="556">
        <f>IF(AL15="no llega","no llega",S15)</f>
        <v>0</v>
      </c>
      <c r="R47" s="557"/>
      <c r="S47" s="558">
        <f>IF(AL15="no llega","",AL15)</f>
        <v>0</v>
      </c>
      <c r="T47" s="559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4"/>
      <c r="AJ47" s="70">
        <f>SUM(AJ15,U47:AI47)</f>
        <v>0</v>
      </c>
      <c r="AK47" s="71">
        <f>IF(Q47&gt;0,(AJ47/Q47)*100,0)</f>
        <v>0</v>
      </c>
      <c r="AL47" s="473">
        <f>IF(ISBLANK(S15),,IF(S15&lt;=0,"no llega",IF((Q47-AJ47)&lt;=0,"0",Q47-AJ47)))</f>
        <v>0</v>
      </c>
      <c r="AM47" s="474"/>
      <c r="AN47" s="23"/>
      <c r="AO47" s="18" t="str">
        <f>'ORDEN DE CUARENTENA'!AO47</f>
        <v>Apteronotus</v>
      </c>
      <c r="AP47" s="65" t="s">
        <v>1771</v>
      </c>
      <c r="AQ47" s="66" t="s">
        <v>1739</v>
      </c>
    </row>
    <row r="48" spans="1:43" ht="13.5" customHeight="1">
      <c r="A48" s="17"/>
      <c r="B48" s="35">
        <v>44</v>
      </c>
      <c r="C48" s="560">
        <f t="shared" ref="C48:C71" si="5">C16</f>
        <v>0</v>
      </c>
      <c r="D48" s="561"/>
      <c r="E48" s="561"/>
      <c r="F48" s="561"/>
      <c r="G48" s="561"/>
      <c r="H48" s="562"/>
      <c r="I48" s="553">
        <f t="shared" ref="I48:I71" si="6">I16</f>
        <v>0</v>
      </c>
      <c r="J48" s="554"/>
      <c r="K48" s="554"/>
      <c r="L48" s="554"/>
      <c r="M48" s="554"/>
      <c r="N48" s="554"/>
      <c r="O48" s="554"/>
      <c r="P48" s="555"/>
      <c r="Q48" s="556">
        <f t="shared" ref="Q48:Q71" si="7">IF(AL16="no llega","no llega",S16)</f>
        <v>0</v>
      </c>
      <c r="R48" s="557"/>
      <c r="S48" s="558">
        <f t="shared" ref="S48:S71" si="8">IF(AL16="no llega","",AL16)</f>
        <v>0</v>
      </c>
      <c r="T48" s="559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4"/>
      <c r="AJ48" s="70">
        <f t="shared" ref="AJ48:AJ71" si="9">SUM(AJ16,U48:AI48)</f>
        <v>0</v>
      </c>
      <c r="AK48" s="71">
        <f t="shared" ref="AK48:AK71" si="10">IF(Q48&gt;0,(AJ48/Q48)*100,0)</f>
        <v>0</v>
      </c>
      <c r="AL48" s="473">
        <f t="shared" ref="AL48:AL71" si="11">IF(ISBLANK(S16),,IF(S16&lt;=0,"no llega",IF((Q48-AJ48)&lt;=0,"0",Q48-AJ48)))</f>
        <v>0</v>
      </c>
      <c r="AM48" s="474"/>
      <c r="AN48" s="23"/>
      <c r="AO48" s="18" t="str">
        <f>'ORDEN DE CUARENTENA'!AO48</f>
        <v>Arapaima</v>
      </c>
      <c r="AP48" s="65" t="s">
        <v>1772</v>
      </c>
      <c r="AQ48" s="66" t="s">
        <v>1739</v>
      </c>
    </row>
    <row r="49" spans="1:43" ht="13.5" customHeight="1">
      <c r="A49" s="17"/>
      <c r="B49" s="35">
        <v>45</v>
      </c>
      <c r="C49" s="560">
        <f t="shared" si="5"/>
        <v>0</v>
      </c>
      <c r="D49" s="561"/>
      <c r="E49" s="561"/>
      <c r="F49" s="561"/>
      <c r="G49" s="561"/>
      <c r="H49" s="562"/>
      <c r="I49" s="553">
        <f t="shared" si="6"/>
        <v>0</v>
      </c>
      <c r="J49" s="554"/>
      <c r="K49" s="554"/>
      <c r="L49" s="554"/>
      <c r="M49" s="554"/>
      <c r="N49" s="554"/>
      <c r="O49" s="554"/>
      <c r="P49" s="555"/>
      <c r="Q49" s="556">
        <f t="shared" si="7"/>
        <v>0</v>
      </c>
      <c r="R49" s="557"/>
      <c r="S49" s="558">
        <f t="shared" si="8"/>
        <v>0</v>
      </c>
      <c r="T49" s="559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4"/>
      <c r="AJ49" s="70">
        <f t="shared" si="9"/>
        <v>0</v>
      </c>
      <c r="AK49" s="71">
        <f t="shared" si="10"/>
        <v>0</v>
      </c>
      <c r="AL49" s="473">
        <f t="shared" si="11"/>
        <v>0</v>
      </c>
      <c r="AM49" s="474"/>
      <c r="AN49" s="23"/>
      <c r="AO49" s="18" t="str">
        <f>'ORDEN DE CUARENTENA'!AO49</f>
        <v>Archocentrus</v>
      </c>
      <c r="AP49" s="65" t="s">
        <v>1773</v>
      </c>
      <c r="AQ49" s="66" t="s">
        <v>1739</v>
      </c>
    </row>
    <row r="50" spans="1:43" ht="13.5" customHeight="1">
      <c r="A50" s="17"/>
      <c r="B50" s="35">
        <v>46</v>
      </c>
      <c r="C50" s="560">
        <f t="shared" si="5"/>
        <v>0</v>
      </c>
      <c r="D50" s="561"/>
      <c r="E50" s="561"/>
      <c r="F50" s="561"/>
      <c r="G50" s="561"/>
      <c r="H50" s="562"/>
      <c r="I50" s="553">
        <f t="shared" si="6"/>
        <v>0</v>
      </c>
      <c r="J50" s="554"/>
      <c r="K50" s="554"/>
      <c r="L50" s="554"/>
      <c r="M50" s="554"/>
      <c r="N50" s="554"/>
      <c r="O50" s="554"/>
      <c r="P50" s="555"/>
      <c r="Q50" s="556">
        <f t="shared" si="7"/>
        <v>0</v>
      </c>
      <c r="R50" s="557"/>
      <c r="S50" s="558">
        <f t="shared" si="8"/>
        <v>0</v>
      </c>
      <c r="T50" s="559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4"/>
      <c r="AJ50" s="70">
        <f t="shared" si="9"/>
        <v>0</v>
      </c>
      <c r="AK50" s="71">
        <f t="shared" si="10"/>
        <v>0</v>
      </c>
      <c r="AL50" s="473">
        <f t="shared" si="11"/>
        <v>0</v>
      </c>
      <c r="AM50" s="474"/>
      <c r="AN50" s="23"/>
      <c r="AO50" s="18" t="str">
        <f>'ORDEN DE CUARENTENA'!AO50</f>
        <v>Archoplites</v>
      </c>
      <c r="AP50" s="65" t="s">
        <v>1774</v>
      </c>
      <c r="AQ50" s="66" t="s">
        <v>1739</v>
      </c>
    </row>
    <row r="51" spans="1:43" ht="13.5" customHeight="1">
      <c r="A51" s="17"/>
      <c r="B51" s="35">
        <v>47</v>
      </c>
      <c r="C51" s="560">
        <f t="shared" si="5"/>
        <v>0</v>
      </c>
      <c r="D51" s="561"/>
      <c r="E51" s="561"/>
      <c r="F51" s="561"/>
      <c r="G51" s="561"/>
      <c r="H51" s="562"/>
      <c r="I51" s="553">
        <f t="shared" si="6"/>
        <v>0</v>
      </c>
      <c r="J51" s="554"/>
      <c r="K51" s="554"/>
      <c r="L51" s="554"/>
      <c r="M51" s="554"/>
      <c r="N51" s="554"/>
      <c r="O51" s="554"/>
      <c r="P51" s="555"/>
      <c r="Q51" s="556">
        <f t="shared" si="7"/>
        <v>0</v>
      </c>
      <c r="R51" s="557"/>
      <c r="S51" s="558">
        <f t="shared" si="8"/>
        <v>0</v>
      </c>
      <c r="T51" s="559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4"/>
      <c r="AJ51" s="70">
        <f t="shared" si="9"/>
        <v>0</v>
      </c>
      <c r="AK51" s="71">
        <f t="shared" si="10"/>
        <v>0</v>
      </c>
      <c r="AL51" s="473">
        <f t="shared" si="11"/>
        <v>0</v>
      </c>
      <c r="AM51" s="474"/>
      <c r="AN51" s="23"/>
      <c r="AO51" s="18" t="str">
        <f>'ORDEN DE CUARENTENA'!AO51</f>
        <v>Aristochromis</v>
      </c>
      <c r="AP51" s="65" t="s">
        <v>1775</v>
      </c>
      <c r="AQ51" s="66" t="s">
        <v>1739</v>
      </c>
    </row>
    <row r="52" spans="1:43" ht="13.5" customHeight="1">
      <c r="A52" s="17"/>
      <c r="B52" s="35">
        <v>48</v>
      </c>
      <c r="C52" s="560">
        <f t="shared" si="5"/>
        <v>0</v>
      </c>
      <c r="D52" s="561"/>
      <c r="E52" s="561"/>
      <c r="F52" s="561"/>
      <c r="G52" s="561"/>
      <c r="H52" s="562"/>
      <c r="I52" s="553">
        <f t="shared" si="6"/>
        <v>0</v>
      </c>
      <c r="J52" s="554"/>
      <c r="K52" s="554"/>
      <c r="L52" s="554"/>
      <c r="M52" s="554"/>
      <c r="N52" s="554"/>
      <c r="O52" s="554"/>
      <c r="P52" s="555"/>
      <c r="Q52" s="556">
        <f t="shared" si="7"/>
        <v>0</v>
      </c>
      <c r="R52" s="557"/>
      <c r="S52" s="558">
        <f t="shared" si="8"/>
        <v>0</v>
      </c>
      <c r="T52" s="559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4"/>
      <c r="AJ52" s="70">
        <f t="shared" si="9"/>
        <v>0</v>
      </c>
      <c r="AK52" s="71">
        <f t="shared" si="10"/>
        <v>0</v>
      </c>
      <c r="AL52" s="473">
        <f t="shared" si="11"/>
        <v>0</v>
      </c>
      <c r="AM52" s="474"/>
      <c r="AN52" s="23"/>
      <c r="AO52" s="18" t="str">
        <f>'ORDEN DE CUARENTENA'!AO52</f>
        <v>Arius</v>
      </c>
      <c r="AP52" s="65" t="s">
        <v>1776</v>
      </c>
      <c r="AQ52" s="66" t="s">
        <v>1739</v>
      </c>
    </row>
    <row r="53" spans="1:43" ht="13.5" customHeight="1">
      <c r="A53" s="17"/>
      <c r="B53" s="35">
        <v>49</v>
      </c>
      <c r="C53" s="560">
        <f t="shared" si="5"/>
        <v>0</v>
      </c>
      <c r="D53" s="561"/>
      <c r="E53" s="561"/>
      <c r="F53" s="561"/>
      <c r="G53" s="561"/>
      <c r="H53" s="562"/>
      <c r="I53" s="553">
        <f t="shared" si="6"/>
        <v>0</v>
      </c>
      <c r="J53" s="554"/>
      <c r="K53" s="554"/>
      <c r="L53" s="554"/>
      <c r="M53" s="554"/>
      <c r="N53" s="554"/>
      <c r="O53" s="554"/>
      <c r="P53" s="555"/>
      <c r="Q53" s="556">
        <f t="shared" si="7"/>
        <v>0</v>
      </c>
      <c r="R53" s="557"/>
      <c r="S53" s="558">
        <f t="shared" si="8"/>
        <v>0</v>
      </c>
      <c r="T53" s="559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4"/>
      <c r="AJ53" s="70">
        <f t="shared" si="9"/>
        <v>0</v>
      </c>
      <c r="AK53" s="71">
        <f t="shared" si="10"/>
        <v>0</v>
      </c>
      <c r="AL53" s="473">
        <f t="shared" si="11"/>
        <v>0</v>
      </c>
      <c r="AM53" s="474"/>
      <c r="AN53" s="23"/>
      <c r="AO53" s="18" t="str">
        <f>'ORDEN DE CUARENTENA'!AO53</f>
        <v>Arothron</v>
      </c>
      <c r="AP53" s="65" t="s">
        <v>1777</v>
      </c>
      <c r="AQ53" s="66" t="s">
        <v>1739</v>
      </c>
    </row>
    <row r="54" spans="1:43" ht="13.5" customHeight="1">
      <c r="A54" s="17"/>
      <c r="B54" s="35">
        <v>50</v>
      </c>
      <c r="C54" s="560">
        <f t="shared" si="5"/>
        <v>0</v>
      </c>
      <c r="D54" s="561"/>
      <c r="E54" s="561"/>
      <c r="F54" s="561"/>
      <c r="G54" s="561"/>
      <c r="H54" s="562"/>
      <c r="I54" s="553">
        <f t="shared" si="6"/>
        <v>0</v>
      </c>
      <c r="J54" s="554"/>
      <c r="K54" s="554"/>
      <c r="L54" s="554"/>
      <c r="M54" s="554"/>
      <c r="N54" s="554"/>
      <c r="O54" s="554"/>
      <c r="P54" s="555"/>
      <c r="Q54" s="556">
        <f t="shared" si="7"/>
        <v>0</v>
      </c>
      <c r="R54" s="557"/>
      <c r="S54" s="558">
        <f t="shared" si="8"/>
        <v>0</v>
      </c>
      <c r="T54" s="559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4"/>
      <c r="AJ54" s="70">
        <f t="shared" si="9"/>
        <v>0</v>
      </c>
      <c r="AK54" s="71">
        <f t="shared" si="10"/>
        <v>0</v>
      </c>
      <c r="AL54" s="473">
        <f t="shared" si="11"/>
        <v>0</v>
      </c>
      <c r="AM54" s="474"/>
      <c r="AN54" s="23"/>
      <c r="AO54" s="18" t="str">
        <f>'ORDEN DE CUARENTENA'!AO54</f>
        <v>Aspidoras</v>
      </c>
      <c r="AP54" s="65" t="s">
        <v>1778</v>
      </c>
      <c r="AQ54" s="66" t="s">
        <v>1739</v>
      </c>
    </row>
    <row r="55" spans="1:43" ht="13.5" customHeight="1">
      <c r="A55" s="17"/>
      <c r="B55" s="35">
        <v>51</v>
      </c>
      <c r="C55" s="560">
        <f t="shared" si="5"/>
        <v>0</v>
      </c>
      <c r="D55" s="561"/>
      <c r="E55" s="561"/>
      <c r="F55" s="561"/>
      <c r="G55" s="561"/>
      <c r="H55" s="562"/>
      <c r="I55" s="553">
        <f t="shared" si="6"/>
        <v>0</v>
      </c>
      <c r="J55" s="554"/>
      <c r="K55" s="554"/>
      <c r="L55" s="554"/>
      <c r="M55" s="554"/>
      <c r="N55" s="554"/>
      <c r="O55" s="554"/>
      <c r="P55" s="555"/>
      <c r="Q55" s="556">
        <f t="shared" si="7"/>
        <v>0</v>
      </c>
      <c r="R55" s="557"/>
      <c r="S55" s="558">
        <f t="shared" si="8"/>
        <v>0</v>
      </c>
      <c r="T55" s="559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4"/>
      <c r="AJ55" s="70">
        <f t="shared" si="9"/>
        <v>0</v>
      </c>
      <c r="AK55" s="71">
        <f t="shared" si="10"/>
        <v>0</v>
      </c>
      <c r="AL55" s="473">
        <f t="shared" si="11"/>
        <v>0</v>
      </c>
      <c r="AM55" s="474"/>
      <c r="AN55" s="23"/>
      <c r="AO55" s="18" t="str">
        <f>'ORDEN DE CUARENTENA'!AO55</f>
        <v>Assessor</v>
      </c>
      <c r="AP55" s="65" t="s">
        <v>1779</v>
      </c>
      <c r="AQ55" s="66" t="s">
        <v>1739</v>
      </c>
    </row>
    <row r="56" spans="1:43" ht="13.5" customHeight="1">
      <c r="A56" s="17"/>
      <c r="B56" s="35">
        <v>52</v>
      </c>
      <c r="C56" s="560">
        <f t="shared" si="5"/>
        <v>0</v>
      </c>
      <c r="D56" s="561"/>
      <c r="E56" s="561"/>
      <c r="F56" s="561"/>
      <c r="G56" s="561"/>
      <c r="H56" s="562"/>
      <c r="I56" s="553">
        <f t="shared" si="6"/>
        <v>0</v>
      </c>
      <c r="J56" s="554"/>
      <c r="K56" s="554"/>
      <c r="L56" s="554"/>
      <c r="M56" s="554"/>
      <c r="N56" s="554"/>
      <c r="O56" s="554"/>
      <c r="P56" s="555"/>
      <c r="Q56" s="556">
        <f t="shared" si="7"/>
        <v>0</v>
      </c>
      <c r="R56" s="557"/>
      <c r="S56" s="558">
        <f t="shared" si="8"/>
        <v>0</v>
      </c>
      <c r="T56" s="559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4"/>
      <c r="AJ56" s="70">
        <f t="shared" si="9"/>
        <v>0</v>
      </c>
      <c r="AK56" s="71">
        <f t="shared" si="10"/>
        <v>0</v>
      </c>
      <c r="AL56" s="473">
        <f t="shared" si="11"/>
        <v>0</v>
      </c>
      <c r="AM56" s="474"/>
      <c r="AN56" s="23"/>
      <c r="AO56" s="18" t="str">
        <f>'ORDEN DE CUARENTENA'!AO56</f>
        <v>Astatotilapia</v>
      </c>
      <c r="AP56" s="65" t="s">
        <v>1780</v>
      </c>
      <c r="AQ56" s="66" t="s">
        <v>1739</v>
      </c>
    </row>
    <row r="57" spans="1:43" ht="13.5" customHeight="1">
      <c r="A57" s="17"/>
      <c r="B57" s="35">
        <v>53</v>
      </c>
      <c r="C57" s="560">
        <f t="shared" si="5"/>
        <v>0</v>
      </c>
      <c r="D57" s="561"/>
      <c r="E57" s="561"/>
      <c r="F57" s="561"/>
      <c r="G57" s="561"/>
      <c r="H57" s="562"/>
      <c r="I57" s="553">
        <f t="shared" si="6"/>
        <v>0</v>
      </c>
      <c r="J57" s="554"/>
      <c r="K57" s="554"/>
      <c r="L57" s="554"/>
      <c r="M57" s="554"/>
      <c r="N57" s="554"/>
      <c r="O57" s="554"/>
      <c r="P57" s="555"/>
      <c r="Q57" s="556">
        <f t="shared" si="7"/>
        <v>0</v>
      </c>
      <c r="R57" s="557"/>
      <c r="S57" s="558">
        <f t="shared" si="8"/>
        <v>0</v>
      </c>
      <c r="T57" s="559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4"/>
      <c r="AJ57" s="70">
        <f t="shared" si="9"/>
        <v>0</v>
      </c>
      <c r="AK57" s="71">
        <f t="shared" si="10"/>
        <v>0</v>
      </c>
      <c r="AL57" s="473">
        <f t="shared" si="11"/>
        <v>0</v>
      </c>
      <c r="AM57" s="474"/>
      <c r="AN57" s="23"/>
      <c r="AO57" s="18" t="str">
        <f>'ORDEN DE CUARENTENA'!AO57</f>
        <v>Astrodoras</v>
      </c>
      <c r="AP57" s="65" t="s">
        <v>1781</v>
      </c>
      <c r="AQ57" s="66" t="s">
        <v>1739</v>
      </c>
    </row>
    <row r="58" spans="1:43" ht="13.5" customHeight="1">
      <c r="A58" s="17"/>
      <c r="B58" s="35">
        <v>54</v>
      </c>
      <c r="C58" s="560">
        <f t="shared" si="5"/>
        <v>0</v>
      </c>
      <c r="D58" s="561"/>
      <c r="E58" s="561"/>
      <c r="F58" s="561"/>
      <c r="G58" s="561"/>
      <c r="H58" s="562"/>
      <c r="I58" s="553">
        <f t="shared" si="6"/>
        <v>0</v>
      </c>
      <c r="J58" s="554"/>
      <c r="K58" s="554"/>
      <c r="L58" s="554"/>
      <c r="M58" s="554"/>
      <c r="N58" s="554"/>
      <c r="O58" s="554"/>
      <c r="P58" s="555"/>
      <c r="Q58" s="556">
        <f t="shared" si="7"/>
        <v>0</v>
      </c>
      <c r="R58" s="557"/>
      <c r="S58" s="558">
        <f t="shared" si="8"/>
        <v>0</v>
      </c>
      <c r="T58" s="559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4"/>
      <c r="AJ58" s="70">
        <f t="shared" si="9"/>
        <v>0</v>
      </c>
      <c r="AK58" s="71">
        <f t="shared" si="10"/>
        <v>0</v>
      </c>
      <c r="AL58" s="473">
        <f t="shared" si="11"/>
        <v>0</v>
      </c>
      <c r="AM58" s="474"/>
      <c r="AN58" s="23"/>
      <c r="AO58" s="18" t="str">
        <f>'ORDEN DE CUARENTENA'!AO58</f>
        <v>Astronotus</v>
      </c>
      <c r="AP58" s="65" t="s">
        <v>1782</v>
      </c>
      <c r="AQ58" s="66" t="s">
        <v>1739</v>
      </c>
    </row>
    <row r="59" spans="1:43" ht="13.5" customHeight="1">
      <c r="A59" s="17"/>
      <c r="B59" s="35">
        <v>55</v>
      </c>
      <c r="C59" s="560">
        <f t="shared" si="5"/>
        <v>0</v>
      </c>
      <c r="D59" s="561"/>
      <c r="E59" s="561"/>
      <c r="F59" s="561"/>
      <c r="G59" s="561"/>
      <c r="H59" s="562"/>
      <c r="I59" s="553">
        <f t="shared" si="6"/>
        <v>0</v>
      </c>
      <c r="J59" s="554"/>
      <c r="K59" s="554"/>
      <c r="L59" s="554"/>
      <c r="M59" s="554"/>
      <c r="N59" s="554"/>
      <c r="O59" s="554"/>
      <c r="P59" s="555"/>
      <c r="Q59" s="556">
        <f t="shared" si="7"/>
        <v>0</v>
      </c>
      <c r="R59" s="557"/>
      <c r="S59" s="558">
        <f t="shared" si="8"/>
        <v>0</v>
      </c>
      <c r="T59" s="559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4"/>
      <c r="AJ59" s="70">
        <f t="shared" si="9"/>
        <v>0</v>
      </c>
      <c r="AK59" s="71">
        <f t="shared" si="10"/>
        <v>0</v>
      </c>
      <c r="AL59" s="473">
        <f t="shared" si="11"/>
        <v>0</v>
      </c>
      <c r="AM59" s="474"/>
      <c r="AN59" s="23"/>
      <c r="AO59" s="18" t="str">
        <f>'ORDEN DE CUARENTENA'!AO59</f>
        <v>Astyanax</v>
      </c>
      <c r="AP59" s="65" t="s">
        <v>1783</v>
      </c>
      <c r="AQ59" s="66" t="s">
        <v>1739</v>
      </c>
    </row>
    <row r="60" spans="1:43" ht="13.5" customHeight="1">
      <c r="A60" s="17"/>
      <c r="B60" s="35">
        <v>56</v>
      </c>
      <c r="C60" s="560">
        <f t="shared" si="5"/>
        <v>0</v>
      </c>
      <c r="D60" s="561"/>
      <c r="E60" s="561"/>
      <c r="F60" s="561"/>
      <c r="G60" s="561"/>
      <c r="H60" s="562"/>
      <c r="I60" s="553">
        <f t="shared" si="6"/>
        <v>0</v>
      </c>
      <c r="J60" s="554"/>
      <c r="K60" s="554"/>
      <c r="L60" s="554"/>
      <c r="M60" s="554"/>
      <c r="N60" s="554"/>
      <c r="O60" s="554"/>
      <c r="P60" s="555"/>
      <c r="Q60" s="556">
        <f t="shared" si="7"/>
        <v>0</v>
      </c>
      <c r="R60" s="557"/>
      <c r="S60" s="558">
        <f t="shared" si="8"/>
        <v>0</v>
      </c>
      <c r="T60" s="559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4"/>
      <c r="AJ60" s="70">
        <f t="shared" si="9"/>
        <v>0</v>
      </c>
      <c r="AK60" s="71">
        <f t="shared" si="10"/>
        <v>0</v>
      </c>
      <c r="AL60" s="473">
        <f t="shared" si="11"/>
        <v>0</v>
      </c>
      <c r="AM60" s="474"/>
      <c r="AN60" s="23"/>
      <c r="AO60" s="18" t="str">
        <f>'ORDEN DE CUARENTENA'!AO60</f>
        <v>Atractosteus</v>
      </c>
      <c r="AP60" s="65" t="s">
        <v>1784</v>
      </c>
      <c r="AQ60" s="66" t="s">
        <v>1739</v>
      </c>
    </row>
    <row r="61" spans="1:43" ht="13.5" customHeight="1">
      <c r="A61" s="17"/>
      <c r="B61" s="35">
        <v>57</v>
      </c>
      <c r="C61" s="560">
        <f t="shared" si="5"/>
        <v>0</v>
      </c>
      <c r="D61" s="561"/>
      <c r="E61" s="561"/>
      <c r="F61" s="561"/>
      <c r="G61" s="561"/>
      <c r="H61" s="562"/>
      <c r="I61" s="553">
        <f t="shared" si="6"/>
        <v>0</v>
      </c>
      <c r="J61" s="554"/>
      <c r="K61" s="554"/>
      <c r="L61" s="554"/>
      <c r="M61" s="554"/>
      <c r="N61" s="554"/>
      <c r="O61" s="554"/>
      <c r="P61" s="555"/>
      <c r="Q61" s="556">
        <f t="shared" si="7"/>
        <v>0</v>
      </c>
      <c r="R61" s="557"/>
      <c r="S61" s="558">
        <f t="shared" si="8"/>
        <v>0</v>
      </c>
      <c r="T61" s="559"/>
      <c r="U61" s="52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4"/>
      <c r="AJ61" s="70">
        <f t="shared" si="9"/>
        <v>0</v>
      </c>
      <c r="AK61" s="71">
        <f t="shared" si="10"/>
        <v>0</v>
      </c>
      <c r="AL61" s="473">
        <f t="shared" si="11"/>
        <v>0</v>
      </c>
      <c r="AM61" s="474"/>
      <c r="AN61" s="23"/>
      <c r="AO61" s="18" t="str">
        <f>'ORDEN DE CUARENTENA'!AO61</f>
        <v>Auchenipterichthys</v>
      </c>
      <c r="AP61" s="65" t="s">
        <v>1785</v>
      </c>
      <c r="AQ61" s="66" t="s">
        <v>1739</v>
      </c>
    </row>
    <row r="62" spans="1:43" ht="13.5" customHeight="1">
      <c r="A62" s="17"/>
      <c r="B62" s="35">
        <v>58</v>
      </c>
      <c r="C62" s="560">
        <f t="shared" si="5"/>
        <v>0</v>
      </c>
      <c r="D62" s="561"/>
      <c r="E62" s="561"/>
      <c r="F62" s="561"/>
      <c r="G62" s="561"/>
      <c r="H62" s="562"/>
      <c r="I62" s="553">
        <f t="shared" si="6"/>
        <v>0</v>
      </c>
      <c r="J62" s="554"/>
      <c r="K62" s="554"/>
      <c r="L62" s="554"/>
      <c r="M62" s="554"/>
      <c r="N62" s="554"/>
      <c r="O62" s="554"/>
      <c r="P62" s="555"/>
      <c r="Q62" s="556">
        <f t="shared" si="7"/>
        <v>0</v>
      </c>
      <c r="R62" s="557"/>
      <c r="S62" s="558">
        <f t="shared" si="8"/>
        <v>0</v>
      </c>
      <c r="T62" s="559"/>
      <c r="U62" s="52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4"/>
      <c r="AJ62" s="70">
        <f t="shared" si="9"/>
        <v>0</v>
      </c>
      <c r="AK62" s="71">
        <f t="shared" si="10"/>
        <v>0</v>
      </c>
      <c r="AL62" s="473">
        <f t="shared" si="11"/>
        <v>0</v>
      </c>
      <c r="AM62" s="474"/>
      <c r="AN62" s="23"/>
      <c r="AO62" s="18" t="str">
        <f>'ORDEN DE CUARENTENA'!AO62</f>
        <v>Aulonocara</v>
      </c>
      <c r="AP62" s="65" t="s">
        <v>1786</v>
      </c>
      <c r="AQ62" s="66" t="s">
        <v>1739</v>
      </c>
    </row>
    <row r="63" spans="1:43" ht="13.5" customHeight="1">
      <c r="A63" s="17"/>
      <c r="B63" s="35">
        <v>59</v>
      </c>
      <c r="C63" s="560">
        <f t="shared" si="5"/>
        <v>0</v>
      </c>
      <c r="D63" s="561"/>
      <c r="E63" s="561"/>
      <c r="F63" s="561"/>
      <c r="G63" s="561"/>
      <c r="H63" s="562"/>
      <c r="I63" s="553">
        <f t="shared" si="6"/>
        <v>0</v>
      </c>
      <c r="J63" s="554"/>
      <c r="K63" s="554"/>
      <c r="L63" s="554"/>
      <c r="M63" s="554"/>
      <c r="N63" s="554"/>
      <c r="O63" s="554"/>
      <c r="P63" s="555"/>
      <c r="Q63" s="556">
        <f t="shared" si="7"/>
        <v>0</v>
      </c>
      <c r="R63" s="557"/>
      <c r="S63" s="558">
        <f t="shared" si="8"/>
        <v>0</v>
      </c>
      <c r="T63" s="559"/>
      <c r="U63" s="52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4"/>
      <c r="AJ63" s="70">
        <f t="shared" si="9"/>
        <v>0</v>
      </c>
      <c r="AK63" s="71">
        <f t="shared" si="10"/>
        <v>0</v>
      </c>
      <c r="AL63" s="473">
        <f t="shared" si="11"/>
        <v>0</v>
      </c>
      <c r="AM63" s="474"/>
      <c r="AN63" s="23"/>
      <c r="AO63" s="18" t="str">
        <f>'ORDEN DE CUARENTENA'!AO63</f>
        <v>Aulonocranus</v>
      </c>
      <c r="AP63" s="65" t="s">
        <v>1787</v>
      </c>
      <c r="AQ63" s="66" t="s">
        <v>1739</v>
      </c>
    </row>
    <row r="64" spans="1:43" ht="13.5" customHeight="1">
      <c r="A64" s="17"/>
      <c r="B64" s="35">
        <v>60</v>
      </c>
      <c r="C64" s="560">
        <f t="shared" si="5"/>
        <v>0</v>
      </c>
      <c r="D64" s="561"/>
      <c r="E64" s="561"/>
      <c r="F64" s="561"/>
      <c r="G64" s="561"/>
      <c r="H64" s="562"/>
      <c r="I64" s="553">
        <f t="shared" si="6"/>
        <v>0</v>
      </c>
      <c r="J64" s="554"/>
      <c r="K64" s="554"/>
      <c r="L64" s="554"/>
      <c r="M64" s="554"/>
      <c r="N64" s="554"/>
      <c r="O64" s="554"/>
      <c r="P64" s="555"/>
      <c r="Q64" s="556">
        <f t="shared" si="7"/>
        <v>0</v>
      </c>
      <c r="R64" s="557"/>
      <c r="S64" s="558">
        <f t="shared" si="8"/>
        <v>0</v>
      </c>
      <c r="T64" s="559"/>
      <c r="U64" s="52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4"/>
      <c r="AJ64" s="70">
        <f t="shared" si="9"/>
        <v>0</v>
      </c>
      <c r="AK64" s="71">
        <f t="shared" si="10"/>
        <v>0</v>
      </c>
      <c r="AL64" s="473">
        <f t="shared" si="11"/>
        <v>0</v>
      </c>
      <c r="AM64" s="474"/>
      <c r="AN64" s="23"/>
      <c r="AO64" s="18" t="str">
        <f>'ORDEN DE CUARENTENA'!AO64</f>
        <v>Austrofundulus</v>
      </c>
      <c r="AP64" s="65" t="s">
        <v>1788</v>
      </c>
      <c r="AQ64" s="66" t="s">
        <v>1739</v>
      </c>
    </row>
    <row r="65" spans="1:43" ht="13.5" customHeight="1">
      <c r="A65" s="17"/>
      <c r="B65" s="35">
        <v>61</v>
      </c>
      <c r="C65" s="560">
        <f t="shared" si="5"/>
        <v>0</v>
      </c>
      <c r="D65" s="561"/>
      <c r="E65" s="561"/>
      <c r="F65" s="561"/>
      <c r="G65" s="561"/>
      <c r="H65" s="562"/>
      <c r="I65" s="553">
        <f t="shared" si="6"/>
        <v>0</v>
      </c>
      <c r="J65" s="554"/>
      <c r="K65" s="554"/>
      <c r="L65" s="554"/>
      <c r="M65" s="554"/>
      <c r="N65" s="554"/>
      <c r="O65" s="554"/>
      <c r="P65" s="555"/>
      <c r="Q65" s="556">
        <f t="shared" si="7"/>
        <v>0</v>
      </c>
      <c r="R65" s="557"/>
      <c r="S65" s="558">
        <f t="shared" si="8"/>
        <v>0</v>
      </c>
      <c r="T65" s="559"/>
      <c r="U65" s="52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4"/>
      <c r="AJ65" s="70">
        <f t="shared" si="9"/>
        <v>0</v>
      </c>
      <c r="AK65" s="71">
        <f t="shared" si="10"/>
        <v>0</v>
      </c>
      <c r="AL65" s="473">
        <f t="shared" si="11"/>
        <v>0</v>
      </c>
      <c r="AM65" s="474"/>
      <c r="AN65" s="23"/>
      <c r="AO65" s="18" t="str">
        <f>'ORDEN DE CUARENTENA'!AO65</f>
        <v>Austrolebias</v>
      </c>
      <c r="AP65" s="65" t="s">
        <v>1789</v>
      </c>
      <c r="AQ65" s="66" t="s">
        <v>1739</v>
      </c>
    </row>
    <row r="66" spans="1:43" ht="13.5" customHeight="1">
      <c r="A66" s="17"/>
      <c r="B66" s="35">
        <v>62</v>
      </c>
      <c r="C66" s="560">
        <f t="shared" si="5"/>
        <v>0</v>
      </c>
      <c r="D66" s="561"/>
      <c r="E66" s="561"/>
      <c r="F66" s="561"/>
      <c r="G66" s="561"/>
      <c r="H66" s="562"/>
      <c r="I66" s="553">
        <f t="shared" si="6"/>
        <v>0</v>
      </c>
      <c r="J66" s="554"/>
      <c r="K66" s="554"/>
      <c r="L66" s="554"/>
      <c r="M66" s="554"/>
      <c r="N66" s="554"/>
      <c r="O66" s="554"/>
      <c r="P66" s="555"/>
      <c r="Q66" s="556">
        <f t="shared" si="7"/>
        <v>0</v>
      </c>
      <c r="R66" s="557"/>
      <c r="S66" s="558">
        <f t="shared" si="8"/>
        <v>0</v>
      </c>
      <c r="T66" s="559"/>
      <c r="U66" s="52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4"/>
      <c r="AJ66" s="70">
        <f t="shared" si="9"/>
        <v>0</v>
      </c>
      <c r="AK66" s="71">
        <f t="shared" si="10"/>
        <v>0</v>
      </c>
      <c r="AL66" s="473">
        <f t="shared" si="11"/>
        <v>0</v>
      </c>
      <c r="AM66" s="474"/>
      <c r="AN66" s="23"/>
      <c r="AO66" s="18" t="str">
        <f>'ORDEN DE CUARENTENA'!AO66</f>
        <v>Axelrodia</v>
      </c>
      <c r="AP66" s="65" t="s">
        <v>1790</v>
      </c>
      <c r="AQ66" s="66" t="s">
        <v>1733</v>
      </c>
    </row>
    <row r="67" spans="1:43" ht="13.5" customHeight="1">
      <c r="A67" s="17"/>
      <c r="B67" s="35">
        <v>63</v>
      </c>
      <c r="C67" s="560">
        <f t="shared" si="5"/>
        <v>0</v>
      </c>
      <c r="D67" s="561"/>
      <c r="E67" s="561"/>
      <c r="F67" s="561"/>
      <c r="G67" s="561"/>
      <c r="H67" s="562"/>
      <c r="I67" s="553">
        <f t="shared" si="6"/>
        <v>0</v>
      </c>
      <c r="J67" s="554"/>
      <c r="K67" s="554"/>
      <c r="L67" s="554"/>
      <c r="M67" s="554"/>
      <c r="N67" s="554"/>
      <c r="O67" s="554"/>
      <c r="P67" s="555"/>
      <c r="Q67" s="556">
        <f t="shared" si="7"/>
        <v>0</v>
      </c>
      <c r="R67" s="557"/>
      <c r="S67" s="558">
        <f t="shared" si="8"/>
        <v>0</v>
      </c>
      <c r="T67" s="559"/>
      <c r="U67" s="52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4"/>
      <c r="AJ67" s="70">
        <f t="shared" si="9"/>
        <v>0</v>
      </c>
      <c r="AK67" s="71">
        <f t="shared" si="10"/>
        <v>0</v>
      </c>
      <c r="AL67" s="473">
        <f t="shared" si="11"/>
        <v>0</v>
      </c>
      <c r="AM67" s="474"/>
      <c r="AN67" s="23"/>
      <c r="AO67" s="18" t="str">
        <f>'ORDEN DE CUARENTENA'!AO67</f>
        <v>Badis</v>
      </c>
      <c r="AP67" s="65" t="s">
        <v>1791</v>
      </c>
      <c r="AQ67" s="66" t="s">
        <v>1739</v>
      </c>
    </row>
    <row r="68" spans="1:43" ht="13.5" customHeight="1">
      <c r="A68" s="17"/>
      <c r="B68" s="35">
        <v>64</v>
      </c>
      <c r="C68" s="560">
        <f t="shared" si="5"/>
        <v>0</v>
      </c>
      <c r="D68" s="561"/>
      <c r="E68" s="561"/>
      <c r="F68" s="561"/>
      <c r="G68" s="561"/>
      <c r="H68" s="562"/>
      <c r="I68" s="553">
        <f t="shared" si="6"/>
        <v>0</v>
      </c>
      <c r="J68" s="554"/>
      <c r="K68" s="554"/>
      <c r="L68" s="554"/>
      <c r="M68" s="554"/>
      <c r="N68" s="554"/>
      <c r="O68" s="554"/>
      <c r="P68" s="555"/>
      <c r="Q68" s="556">
        <f t="shared" si="7"/>
        <v>0</v>
      </c>
      <c r="R68" s="557"/>
      <c r="S68" s="558">
        <f t="shared" si="8"/>
        <v>0</v>
      </c>
      <c r="T68" s="559"/>
      <c r="U68" s="52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70">
        <f t="shared" si="9"/>
        <v>0</v>
      </c>
      <c r="AK68" s="71">
        <f t="shared" si="10"/>
        <v>0</v>
      </c>
      <c r="AL68" s="473">
        <f t="shared" si="11"/>
        <v>0</v>
      </c>
      <c r="AM68" s="474"/>
      <c r="AN68" s="23"/>
      <c r="AO68" s="18" t="str">
        <f>'ORDEN DE CUARENTENA'!AO68</f>
        <v>Bagarius</v>
      </c>
      <c r="AP68" s="65" t="s">
        <v>1792</v>
      </c>
      <c r="AQ68" s="66" t="s">
        <v>1739</v>
      </c>
    </row>
    <row r="69" spans="1:43" ht="13.5" customHeight="1">
      <c r="A69" s="17"/>
      <c r="B69" s="35">
        <v>65</v>
      </c>
      <c r="C69" s="560">
        <f t="shared" si="5"/>
        <v>0</v>
      </c>
      <c r="D69" s="561"/>
      <c r="E69" s="561"/>
      <c r="F69" s="561"/>
      <c r="G69" s="561"/>
      <c r="H69" s="562"/>
      <c r="I69" s="553">
        <f t="shared" si="6"/>
        <v>0</v>
      </c>
      <c r="J69" s="554"/>
      <c r="K69" s="554"/>
      <c r="L69" s="554"/>
      <c r="M69" s="554"/>
      <c r="N69" s="554"/>
      <c r="O69" s="554"/>
      <c r="P69" s="555"/>
      <c r="Q69" s="556">
        <f t="shared" si="7"/>
        <v>0</v>
      </c>
      <c r="R69" s="557"/>
      <c r="S69" s="558">
        <f t="shared" si="8"/>
        <v>0</v>
      </c>
      <c r="T69" s="559"/>
      <c r="U69" s="52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4"/>
      <c r="AJ69" s="70">
        <f t="shared" si="9"/>
        <v>0</v>
      </c>
      <c r="AK69" s="71">
        <f t="shared" si="10"/>
        <v>0</v>
      </c>
      <c r="AL69" s="473">
        <f t="shared" si="11"/>
        <v>0</v>
      </c>
      <c r="AM69" s="474"/>
      <c r="AN69" s="23"/>
      <c r="AO69" s="18" t="str">
        <f>'ORDEN DE CUARENTENA'!AO69</f>
        <v>Balantiocheilos</v>
      </c>
      <c r="AP69" s="65" t="s">
        <v>1793</v>
      </c>
      <c r="AQ69" s="66" t="s">
        <v>1739</v>
      </c>
    </row>
    <row r="70" spans="1:43" ht="13.5" customHeight="1">
      <c r="A70" s="17"/>
      <c r="B70" s="35">
        <v>66</v>
      </c>
      <c r="C70" s="560">
        <f t="shared" si="5"/>
        <v>0</v>
      </c>
      <c r="D70" s="561"/>
      <c r="E70" s="561"/>
      <c r="F70" s="561"/>
      <c r="G70" s="561"/>
      <c r="H70" s="562"/>
      <c r="I70" s="553">
        <f t="shared" si="6"/>
        <v>0</v>
      </c>
      <c r="J70" s="554"/>
      <c r="K70" s="554"/>
      <c r="L70" s="554"/>
      <c r="M70" s="554"/>
      <c r="N70" s="554"/>
      <c r="O70" s="554"/>
      <c r="P70" s="555"/>
      <c r="Q70" s="556">
        <f t="shared" si="7"/>
        <v>0</v>
      </c>
      <c r="R70" s="557"/>
      <c r="S70" s="558">
        <f t="shared" si="8"/>
        <v>0</v>
      </c>
      <c r="T70" s="559"/>
      <c r="U70" s="52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4"/>
      <c r="AJ70" s="70">
        <f t="shared" si="9"/>
        <v>0</v>
      </c>
      <c r="AK70" s="71">
        <f t="shared" si="10"/>
        <v>0</v>
      </c>
      <c r="AL70" s="473">
        <f t="shared" si="11"/>
        <v>0</v>
      </c>
      <c r="AM70" s="474"/>
      <c r="AN70" s="23"/>
      <c r="AO70" s="18" t="str">
        <f>'ORDEN DE CUARENTENA'!AO70</f>
        <v>Balistapus</v>
      </c>
      <c r="AP70" s="65" t="s">
        <v>1794</v>
      </c>
      <c r="AQ70" s="66" t="s">
        <v>1739</v>
      </c>
    </row>
    <row r="71" spans="1:43" ht="13.5" customHeight="1" thickBot="1">
      <c r="A71" s="17"/>
      <c r="B71" s="36">
        <v>67</v>
      </c>
      <c r="C71" s="566">
        <f t="shared" si="5"/>
        <v>0</v>
      </c>
      <c r="D71" s="567"/>
      <c r="E71" s="567"/>
      <c r="F71" s="567"/>
      <c r="G71" s="567"/>
      <c r="H71" s="568"/>
      <c r="I71" s="569">
        <f t="shared" si="6"/>
        <v>0</v>
      </c>
      <c r="J71" s="570"/>
      <c r="K71" s="570"/>
      <c r="L71" s="570"/>
      <c r="M71" s="570"/>
      <c r="N71" s="570"/>
      <c r="O71" s="570"/>
      <c r="P71" s="571"/>
      <c r="Q71" s="572">
        <f t="shared" si="7"/>
        <v>0</v>
      </c>
      <c r="R71" s="573"/>
      <c r="S71" s="574">
        <f t="shared" si="8"/>
        <v>0</v>
      </c>
      <c r="T71" s="575"/>
      <c r="U71" s="55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7"/>
      <c r="AJ71" s="180">
        <f t="shared" si="9"/>
        <v>0</v>
      </c>
      <c r="AK71" s="71">
        <f t="shared" si="10"/>
        <v>0</v>
      </c>
      <c r="AL71" s="473">
        <f t="shared" si="11"/>
        <v>0</v>
      </c>
      <c r="AM71" s="474"/>
      <c r="AN71" s="23"/>
      <c r="AO71" s="18" t="str">
        <f>'ORDEN DE CUARENTENA'!AO71</f>
        <v>Balistes</v>
      </c>
      <c r="AP71" s="65" t="s">
        <v>1795</v>
      </c>
      <c r="AQ71" s="66" t="s">
        <v>1739</v>
      </c>
    </row>
    <row r="72" spans="1:43" ht="13.5" customHeight="1" thickTop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73">
        <f>SUM(Q47:R71)</f>
        <v>0</v>
      </c>
      <c r="R72" s="73"/>
      <c r="S72" s="73">
        <f>SUM(S47:T71)</f>
        <v>0</v>
      </c>
      <c r="T72" s="73"/>
      <c r="U72" s="74">
        <f>SUM(U47:U71)</f>
        <v>0</v>
      </c>
      <c r="V72" s="74">
        <f t="shared" ref="V72:AI72" si="12">SUM(V47:V71)</f>
        <v>0</v>
      </c>
      <c r="W72" s="74">
        <f t="shared" si="12"/>
        <v>0</v>
      </c>
      <c r="X72" s="74">
        <f t="shared" si="12"/>
        <v>0</v>
      </c>
      <c r="Y72" s="74">
        <f t="shared" si="12"/>
        <v>0</v>
      </c>
      <c r="Z72" s="74">
        <f t="shared" si="12"/>
        <v>0</v>
      </c>
      <c r="AA72" s="74">
        <f t="shared" si="12"/>
        <v>0</v>
      </c>
      <c r="AB72" s="74">
        <f t="shared" si="12"/>
        <v>0</v>
      </c>
      <c r="AC72" s="74">
        <f t="shared" si="12"/>
        <v>0</v>
      </c>
      <c r="AD72" s="74">
        <f t="shared" si="12"/>
        <v>0</v>
      </c>
      <c r="AE72" s="74">
        <f t="shared" si="12"/>
        <v>0</v>
      </c>
      <c r="AF72" s="74">
        <f t="shared" si="12"/>
        <v>0</v>
      </c>
      <c r="AG72" s="74">
        <f t="shared" si="12"/>
        <v>0</v>
      </c>
      <c r="AH72" s="74">
        <f t="shared" si="12"/>
        <v>0</v>
      </c>
      <c r="AI72" s="74">
        <f t="shared" si="12"/>
        <v>0</v>
      </c>
      <c r="AJ72" s="73">
        <f>SUM(AJ47:AJ71)</f>
        <v>0</v>
      </c>
      <c r="AK72" s="73"/>
      <c r="AL72" s="73">
        <f>SUM(AL47:AM71)</f>
        <v>0</v>
      </c>
      <c r="AM72" s="73"/>
      <c r="AN72" s="23"/>
      <c r="AO72" s="18" t="str">
        <f>'ORDEN DE CUARENTENA'!AO72</f>
        <v>Balistoides</v>
      </c>
      <c r="AP72" s="65" t="s">
        <v>1796</v>
      </c>
      <c r="AQ72" s="66" t="s">
        <v>1739</v>
      </c>
    </row>
    <row r="73" spans="1:43" ht="13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47"/>
      <c r="AK73" s="48"/>
      <c r="AL73" s="33"/>
      <c r="AM73" s="33"/>
      <c r="AN73" s="23"/>
      <c r="AO73" s="18" t="str">
        <f>'ORDEN DE CUARENTENA'!AO73</f>
        <v>Barbichthys</v>
      </c>
      <c r="AP73" s="65" t="s">
        <v>1797</v>
      </c>
      <c r="AQ73" s="66" t="s">
        <v>1739</v>
      </c>
    </row>
    <row r="74" spans="1:43" ht="13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47"/>
      <c r="AK74" s="48"/>
      <c r="AL74" s="33"/>
      <c r="AM74" s="33"/>
      <c r="AN74" s="23"/>
      <c r="AO74" s="18" t="str">
        <f>'ORDEN DE CUARENTENA'!AO74</f>
        <v>Barbodes</v>
      </c>
      <c r="AP74" s="65" t="s">
        <v>1798</v>
      </c>
      <c r="AQ74" s="66" t="s">
        <v>1739</v>
      </c>
    </row>
    <row r="75" spans="1:43" ht="13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47"/>
      <c r="AK75" s="48"/>
      <c r="AL75" s="33"/>
      <c r="AM75" s="33"/>
      <c r="AN75" s="23"/>
      <c r="AO75" s="18" t="str">
        <f>'ORDEN DE CUARENTENA'!AO75</f>
        <v>Barbonymus</v>
      </c>
      <c r="AP75" s="65" t="s">
        <v>1799</v>
      </c>
      <c r="AQ75" s="66" t="s">
        <v>1739</v>
      </c>
    </row>
    <row r="76" spans="1:43" ht="13.5" customHeight="1">
      <c r="A76" s="17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6"/>
      <c r="Y76" s="6"/>
      <c r="Z76" s="6"/>
      <c r="AA76" s="32"/>
      <c r="AD76" s="32"/>
      <c r="AE76" s="32"/>
      <c r="AF76" s="32"/>
      <c r="AG76" s="32"/>
      <c r="AH76" s="32"/>
      <c r="AI76" s="32"/>
      <c r="AJ76" s="32"/>
      <c r="AK76" s="32"/>
      <c r="AN76" s="23"/>
      <c r="AO76" s="18" t="str">
        <f>'ORDEN DE CUARENTENA'!AO76</f>
        <v>Barbus</v>
      </c>
      <c r="AP76" s="65" t="s">
        <v>1800</v>
      </c>
      <c r="AQ76" s="66" t="s">
        <v>1739</v>
      </c>
    </row>
    <row r="77" spans="1:43" ht="13.5" customHeight="1">
      <c r="A77" s="3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N77" s="23"/>
      <c r="AO77" s="18" t="str">
        <f>'ORDEN DE CUARENTENA'!AO77</f>
        <v>Bedotia</v>
      </c>
      <c r="AP77" s="65" t="s">
        <v>1801</v>
      </c>
      <c r="AQ77" s="66" t="s">
        <v>1739</v>
      </c>
    </row>
    <row r="78" spans="1:43" ht="13.5" customHeight="1">
      <c r="A78" s="17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N78" s="23"/>
      <c r="AO78" s="18" t="str">
        <f>'ORDEN DE CUARENTENA'!AO78</f>
        <v>Belontia</v>
      </c>
      <c r="AP78" s="65" t="s">
        <v>1802</v>
      </c>
      <c r="AQ78" s="66" t="s">
        <v>1739</v>
      </c>
    </row>
    <row r="79" spans="1:43" ht="13.5" customHeight="1">
      <c r="A79" s="1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N79" s="23"/>
      <c r="AO79" s="18" t="str">
        <f>'ORDEN DE CUARENTENA'!AO79</f>
        <v>Benthochromis</v>
      </c>
      <c r="AP79" s="65" t="s">
        <v>1803</v>
      </c>
      <c r="AQ79" s="66" t="s">
        <v>1739</v>
      </c>
    </row>
    <row r="80" spans="1:43" ht="13.5" customHeight="1">
      <c r="A80" s="1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N80" s="16"/>
      <c r="AO80" s="18" t="str">
        <f>'ORDEN DE CUARENTENA'!AO80</f>
        <v>Betta</v>
      </c>
      <c r="AP80" s="65" t="s">
        <v>1804</v>
      </c>
      <c r="AQ80" s="66" t="s">
        <v>1739</v>
      </c>
    </row>
    <row r="81" spans="1:43" ht="13.5" customHeight="1">
      <c r="A81" s="1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N81" s="16"/>
      <c r="AO81" s="18" t="str">
        <f>'ORDEN DE CUARENTENA'!AO81</f>
        <v>Biotodoma</v>
      </c>
      <c r="AP81" s="65" t="s">
        <v>1805</v>
      </c>
      <c r="AQ81" s="66" t="s">
        <v>1739</v>
      </c>
    </row>
    <row r="82" spans="1:43" ht="13.5" customHeight="1">
      <c r="A82" s="1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N82" s="16"/>
      <c r="AO82" s="18" t="str">
        <f>'ORDEN DE CUARENTENA'!AO82</f>
        <v>Bodianus</v>
      </c>
      <c r="AP82" s="65" t="s">
        <v>1806</v>
      </c>
      <c r="AQ82" s="66" t="s">
        <v>1739</v>
      </c>
    </row>
    <row r="83" spans="1:43" ht="13.5" customHeight="1">
      <c r="A83" s="1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N83" s="16"/>
      <c r="AO83" s="18" t="str">
        <f>'ORDEN DE CUARENTENA'!AO83</f>
        <v>Boehlkea</v>
      </c>
      <c r="AP83" s="65" t="s">
        <v>1807</v>
      </c>
      <c r="AQ83" s="66" t="s">
        <v>1739</v>
      </c>
    </row>
    <row r="84" spans="1:43" ht="13.5" customHeight="1">
      <c r="A84" s="1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N84" s="16"/>
      <c r="AO84" s="18" t="str">
        <f>'ORDEN DE CUARENTENA'!AO84</f>
        <v>Boraras</v>
      </c>
      <c r="AP84" s="65" t="s">
        <v>1808</v>
      </c>
      <c r="AQ84" s="66" t="s">
        <v>1739</v>
      </c>
    </row>
    <row r="85" spans="1:43" ht="13.5" customHeight="1">
      <c r="A85" s="1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N85" s="16"/>
      <c r="AO85" s="18" t="str">
        <f>'ORDEN DE CUARENTENA'!AO85</f>
        <v>Botia</v>
      </c>
      <c r="AP85" s="65" t="s">
        <v>1809</v>
      </c>
      <c r="AQ85" s="66" t="s">
        <v>1739</v>
      </c>
    </row>
    <row r="86" spans="1:43" ht="13.5" customHeight="1">
      <c r="A86" s="24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14"/>
      <c r="V86" s="14"/>
      <c r="W86" s="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N86" s="16"/>
      <c r="AO86" s="18" t="str">
        <f>'ORDEN DE CUARENTENA'!AO86</f>
        <v>Boulengerella</v>
      </c>
      <c r="AP86" s="65" t="s">
        <v>1810</v>
      </c>
      <c r="AQ86" s="66" t="s">
        <v>1739</v>
      </c>
    </row>
    <row r="87" spans="1:43" ht="13.5" customHeight="1">
      <c r="A87" s="24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N87" s="16"/>
      <c r="AO87" s="18" t="str">
        <f>'ORDEN DE CUARENTENA'!AO87</f>
        <v>Boulengerochromis</v>
      </c>
      <c r="AP87" s="65" t="s">
        <v>1811</v>
      </c>
      <c r="AQ87" s="66" t="s">
        <v>1739</v>
      </c>
    </row>
    <row r="88" spans="1:43" ht="13.5" customHeight="1">
      <c r="A88" s="25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N88" s="16"/>
      <c r="AO88" s="18" t="str">
        <f>'ORDEN DE CUARENTENA'!AO88</f>
        <v>Brachychalcinus</v>
      </c>
      <c r="AP88" s="65" t="s">
        <v>1812</v>
      </c>
      <c r="AQ88" s="66" t="s">
        <v>1739</v>
      </c>
    </row>
    <row r="89" spans="1:43" ht="13.5" customHeight="1">
      <c r="A89" s="17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N89" s="16"/>
      <c r="AO89" s="18" t="str">
        <f>'ORDEN DE CUARENTENA'!AO89</f>
        <v>Brachygobius</v>
      </c>
      <c r="AP89" s="65" t="s">
        <v>1813</v>
      </c>
      <c r="AQ89" s="66" t="s">
        <v>1739</v>
      </c>
    </row>
    <row r="90" spans="1:43" ht="13.5" customHeight="1">
      <c r="A90" s="17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N90" s="16"/>
      <c r="AO90" s="18" t="str">
        <f>'ORDEN DE CUARENTENA'!AO90</f>
        <v>Brachyhypopomus</v>
      </c>
      <c r="AP90" s="65" t="s">
        <v>1814</v>
      </c>
      <c r="AQ90" s="66" t="s">
        <v>1739</v>
      </c>
    </row>
    <row r="91" spans="1:43" ht="13.5" customHeight="1">
      <c r="A91" s="3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N91" s="16"/>
      <c r="AO91" s="18" t="str">
        <f>'ORDEN DE CUARENTENA'!AO91</f>
        <v>Brachyplatystoma</v>
      </c>
      <c r="AP91" s="65" t="s">
        <v>1815</v>
      </c>
      <c r="AQ91" s="66" t="s">
        <v>1733</v>
      </c>
    </row>
    <row r="92" spans="1:43" ht="13.5" customHeight="1">
      <c r="A92" s="25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N92" s="16"/>
      <c r="AO92" s="18" t="str">
        <f>'ORDEN DE CUARENTENA'!AO92</f>
        <v>Brochis</v>
      </c>
      <c r="AP92" s="65" t="s">
        <v>1816</v>
      </c>
      <c r="AQ92" s="66" t="s">
        <v>1733</v>
      </c>
    </row>
    <row r="93" spans="1:43" ht="13.5" customHeight="1">
      <c r="A93" s="2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9"/>
      <c r="V93" s="9"/>
      <c r="W93" s="10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N93" s="16"/>
      <c r="AO93" s="18" t="str">
        <f>'ORDEN DE CUARENTENA'!AO93</f>
        <v>Brycinus</v>
      </c>
      <c r="AP93" s="65" t="s">
        <v>1817</v>
      </c>
      <c r="AQ93" s="66" t="s">
        <v>1733</v>
      </c>
    </row>
    <row r="94" spans="1:43" ht="13.5" customHeight="1">
      <c r="A94" s="2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N94" s="16"/>
      <c r="AO94" s="18" t="str">
        <f>'ORDEN DE CUARENTENA'!AO94</f>
        <v>Brycon</v>
      </c>
      <c r="AP94" s="65" t="s">
        <v>1818</v>
      </c>
      <c r="AQ94" s="66" t="s">
        <v>1733</v>
      </c>
    </row>
    <row r="95" spans="1:43" ht="13.5" customHeight="1">
      <c r="A95" s="2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0"/>
      <c r="V95" s="10"/>
      <c r="W95" s="11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N95" s="16"/>
      <c r="AO95" s="18" t="str">
        <f>'ORDEN DE CUARENTENA'!AO95</f>
        <v>Buccochromis</v>
      </c>
      <c r="AP95" s="65" t="s">
        <v>1819</v>
      </c>
      <c r="AQ95" s="66" t="s">
        <v>1733</v>
      </c>
    </row>
    <row r="96" spans="1:43" ht="13.5" customHeight="1">
      <c r="A96" s="25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N96" s="16"/>
      <c r="AO96" s="18" t="str">
        <f>'ORDEN DE CUARENTENA'!AO96</f>
        <v>Bunocephalichthys</v>
      </c>
      <c r="AP96" s="65" t="s">
        <v>926</v>
      </c>
      <c r="AQ96" s="66" t="s">
        <v>1820</v>
      </c>
    </row>
    <row r="97" spans="1:43" ht="13.5" customHeight="1">
      <c r="A97" s="25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N97" s="16"/>
      <c r="AO97" s="18" t="str">
        <f>'ORDEN DE CUARENTENA'!AO97</f>
        <v>Bunocephalus</v>
      </c>
      <c r="AP97" s="65" t="s">
        <v>1821</v>
      </c>
      <c r="AQ97" s="66" t="s">
        <v>1733</v>
      </c>
    </row>
    <row r="98" spans="1:43" ht="13.5" customHeight="1">
      <c r="A98" s="25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11"/>
      <c r="V98" s="11"/>
      <c r="W98" s="9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N98" s="16"/>
      <c r="AO98" s="18" t="str">
        <f>'ORDEN DE CUARENTENA'!AO98</f>
        <v>Butis</v>
      </c>
      <c r="AP98" s="65" t="s">
        <v>1822</v>
      </c>
      <c r="AQ98" s="66" t="s">
        <v>1739</v>
      </c>
    </row>
    <row r="99" spans="1:43" ht="13.5" customHeight="1">
      <c r="A99" s="2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9"/>
      <c r="V99" s="9"/>
      <c r="W99" s="1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N99" s="16"/>
      <c r="AO99" s="18" t="str">
        <f>'ORDEN DE CUARENTENA'!AO99</f>
        <v>Caecomastacembelus</v>
      </c>
      <c r="AP99" s="65" t="s">
        <v>1823</v>
      </c>
      <c r="AQ99" s="66" t="s">
        <v>1739</v>
      </c>
    </row>
    <row r="100" spans="1:43" ht="13.5" customHeight="1">
      <c r="A100" s="25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2"/>
      <c r="V100" s="12"/>
      <c r="W100" s="13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N100" s="16"/>
      <c r="AO100" s="18" t="str">
        <f>'ORDEN DE CUARENTENA'!AO100</f>
        <v>Caenotropus</v>
      </c>
      <c r="AP100" s="65" t="s">
        <v>1824</v>
      </c>
      <c r="AQ100" s="66" t="s">
        <v>1739</v>
      </c>
    </row>
    <row r="101" spans="1:43" ht="13.5" customHeight="1">
      <c r="A101" s="25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3"/>
      <c r="V101" s="13"/>
      <c r="W101" s="12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N101" s="16"/>
      <c r="AO101" s="18" t="str">
        <f>'ORDEN DE CUARENTENA'!AO101</f>
        <v>Callichthys</v>
      </c>
      <c r="AP101" s="65" t="s">
        <v>1825</v>
      </c>
      <c r="AQ101" s="66" t="s">
        <v>1733</v>
      </c>
    </row>
    <row r="102" spans="1:43" ht="13.5" customHeight="1">
      <c r="A102" s="25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2"/>
      <c r="V102" s="12"/>
      <c r="W102" s="14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N102" s="16"/>
      <c r="AO102" s="18" t="str">
        <f>'ORDEN DE CUARENTENA'!AO102</f>
        <v>Callochromis</v>
      </c>
      <c r="AP102" s="65" t="s">
        <v>1826</v>
      </c>
      <c r="AQ102" s="66" t="s">
        <v>1733</v>
      </c>
    </row>
    <row r="103" spans="1:43" ht="13.5" customHeight="1">
      <c r="A103" s="59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N103" s="16"/>
      <c r="AO103" s="18" t="str">
        <f>'ORDEN DE CUARENTENA'!AO103</f>
        <v>Calloplesiops</v>
      </c>
      <c r="AP103" s="65" t="s">
        <v>927</v>
      </c>
      <c r="AQ103" s="66" t="s">
        <v>1827</v>
      </c>
    </row>
    <row r="104" spans="1:43" ht="13.5" customHeight="1">
      <c r="A104" s="59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N104" s="16"/>
      <c r="AO104" s="18" t="str">
        <f>'ORDEN DE CUARENTENA'!AO104</f>
        <v>Calophysus</v>
      </c>
      <c r="AP104" s="65" t="s">
        <v>1828</v>
      </c>
      <c r="AQ104" s="66" t="s">
        <v>1733</v>
      </c>
    </row>
    <row r="105" spans="1:43" ht="13.5" customHeight="1">
      <c r="A105" s="40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N105" s="16"/>
      <c r="AO105" s="18" t="str">
        <f>'ORDEN DE CUARENTENA'!AO105</f>
        <v>Campylomormyrus</v>
      </c>
      <c r="AP105" s="65" t="s">
        <v>1829</v>
      </c>
      <c r="AQ105" s="66" t="s">
        <v>1733</v>
      </c>
    </row>
    <row r="106" spans="1:43" ht="13.5" customHeight="1">
      <c r="A106" s="16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N106" s="16"/>
      <c r="AO106" s="18" t="str">
        <f>'ORDEN DE CUARENTENA'!AO106</f>
        <v>Canthigaster</v>
      </c>
      <c r="AP106" s="65" t="s">
        <v>1830</v>
      </c>
      <c r="AQ106" s="66" t="s">
        <v>1739</v>
      </c>
    </row>
    <row r="107" spans="1:43" ht="13.5" customHeight="1">
      <c r="A107" s="42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N107" s="16"/>
      <c r="AO107" s="18" t="str">
        <f>'ORDEN DE CUARENTENA'!AO107</f>
        <v>Capoeta</v>
      </c>
      <c r="AP107" s="65" t="s">
        <v>1831</v>
      </c>
      <c r="AQ107" s="66" t="s">
        <v>1739</v>
      </c>
    </row>
    <row r="108" spans="1:43" ht="13.5" customHeight="1">
      <c r="A108" s="4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N108" s="16"/>
      <c r="AO108" s="18" t="str">
        <f>'ORDEN DE CUARENTENA'!AO108</f>
        <v>Caquetaia</v>
      </c>
      <c r="AP108" s="65" t="s">
        <v>1832</v>
      </c>
      <c r="AQ108" s="66" t="s">
        <v>1739</v>
      </c>
    </row>
    <row r="109" spans="1:43" ht="15" customHeight="1">
      <c r="A109" s="42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N109" s="16"/>
      <c r="AO109" s="18" t="str">
        <f>'ORDEN DE CUARENTENA'!AO109</f>
        <v>Carassius</v>
      </c>
      <c r="AP109" s="65" t="s">
        <v>1833</v>
      </c>
      <c r="AQ109" s="66" t="s">
        <v>1739</v>
      </c>
    </row>
    <row r="110" spans="1:43" ht="15" customHeight="1">
      <c r="A110" s="17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N110" s="16"/>
      <c r="AO110" s="18" t="str">
        <f>'ORDEN DE CUARENTENA'!AO110</f>
        <v>Carcharhinus</v>
      </c>
      <c r="AP110" s="65" t="s">
        <v>1834</v>
      </c>
      <c r="AQ110" s="66" t="s">
        <v>1733</v>
      </c>
    </row>
    <row r="111" spans="1:43" ht="15" customHeight="1">
      <c r="A111" s="17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N111" s="16"/>
      <c r="AO111" s="18" t="str">
        <f>'ORDEN DE CUARENTENA'!AO111</f>
        <v>Carnegiella</v>
      </c>
      <c r="AP111" s="65" t="s">
        <v>1835</v>
      </c>
      <c r="AQ111" s="66" t="s">
        <v>1733</v>
      </c>
    </row>
    <row r="112" spans="1:43" ht="15" customHeight="1">
      <c r="A112" s="17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N112" s="16"/>
      <c r="AO112" s="18" t="str">
        <f>'ORDEN DE CUARENTENA'!AO112</f>
        <v>Centropyge</v>
      </c>
      <c r="AP112" s="65" t="s">
        <v>1836</v>
      </c>
      <c r="AQ112" s="66" t="s">
        <v>1733</v>
      </c>
    </row>
    <row r="113" spans="1:43" ht="15" customHeight="1">
      <c r="A113" s="17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N113" s="16"/>
      <c r="AO113" s="18" t="str">
        <f>'ORDEN DE CUARENTENA'!AO113</f>
        <v>Cephalopholis</v>
      </c>
      <c r="AP113" s="65" t="s">
        <v>1837</v>
      </c>
      <c r="AQ113" s="66" t="s">
        <v>1733</v>
      </c>
    </row>
    <row r="114" spans="1:43" ht="15" customHeight="1">
      <c r="A114" s="17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N114" s="16"/>
      <c r="AO114" s="18" t="str">
        <f>'ORDEN DE CUARENTENA'!AO114</f>
        <v>Cetopsis</v>
      </c>
      <c r="AP114" s="65" t="s">
        <v>1838</v>
      </c>
      <c r="AQ114" s="66" t="s">
        <v>1733</v>
      </c>
    </row>
    <row r="115" spans="1:43" ht="15" customHeight="1">
      <c r="A115" s="17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N115" s="16"/>
      <c r="AO115" s="18" t="str">
        <f>'ORDEN DE CUARENTENA'!AO115</f>
        <v>Chaca</v>
      </c>
      <c r="AP115" s="65" t="s">
        <v>1839</v>
      </c>
      <c r="AQ115" s="66" t="s">
        <v>1733</v>
      </c>
    </row>
    <row r="116" spans="1:43" ht="15" customHeight="1">
      <c r="A116" s="17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N116" s="16"/>
      <c r="AO116" s="18" t="str">
        <f>'ORDEN DE CUARENTENA'!AO116</f>
        <v>Chaetodermis</v>
      </c>
      <c r="AP116" s="65" t="s">
        <v>1840</v>
      </c>
      <c r="AQ116" s="66" t="s">
        <v>1733</v>
      </c>
    </row>
    <row r="117" spans="1:43" ht="15" customHeight="1">
      <c r="A117" s="17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N117" s="16"/>
      <c r="AO117" s="18" t="str">
        <f>'ORDEN DE CUARENTENA'!AO117</f>
        <v>Chaetodipterus</v>
      </c>
      <c r="AP117" s="65" t="s">
        <v>1841</v>
      </c>
      <c r="AQ117" s="66" t="s">
        <v>1733</v>
      </c>
    </row>
    <row r="118" spans="1:43" ht="15" customHeight="1">
      <c r="A118" s="17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N118" s="16"/>
      <c r="AO118" s="18" t="str">
        <f>'ORDEN DE CUARENTENA'!AO118</f>
        <v>Chaetodon</v>
      </c>
      <c r="AP118" s="65" t="s">
        <v>1842</v>
      </c>
      <c r="AQ118" s="66" t="s">
        <v>1733</v>
      </c>
    </row>
    <row r="119" spans="1:43" ht="15" customHeight="1">
      <c r="A119" s="17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N119" s="16"/>
      <c r="AO119" s="18" t="str">
        <f>'ORDEN DE CUARENTENA'!AO119</f>
        <v>Chaetodonplus</v>
      </c>
      <c r="AP119" s="65" t="s">
        <v>1843</v>
      </c>
      <c r="AQ119" s="66" t="s">
        <v>1733</v>
      </c>
    </row>
    <row r="120" spans="1:43" ht="15" customHeight="1">
      <c r="A120" s="17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N120" s="20"/>
      <c r="AO120" s="18" t="str">
        <f>'ORDEN DE CUARENTENA'!AO120</f>
        <v>Chaetodontoplus</v>
      </c>
      <c r="AP120" s="65" t="s">
        <v>1844</v>
      </c>
      <c r="AQ120" s="66" t="s">
        <v>1733</v>
      </c>
    </row>
    <row r="121" spans="1:43" ht="15" customHeight="1">
      <c r="A121" s="17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N121" s="20"/>
      <c r="AO121" s="18" t="str">
        <f>'ORDEN DE CUARENTENA'!AO121</f>
        <v>Chaetostoma</v>
      </c>
      <c r="AP121" s="65" t="s">
        <v>1845</v>
      </c>
      <c r="AQ121" s="66" t="s">
        <v>1733</v>
      </c>
    </row>
    <row r="122" spans="1:43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O122" s="18" t="str">
        <f>'ORDEN DE CUARENTENA'!AO122</f>
        <v>Chalceus</v>
      </c>
      <c r="AP122" s="65" t="s">
        <v>1846</v>
      </c>
      <c r="AQ122" s="66" t="s">
        <v>1733</v>
      </c>
    </row>
    <row r="123" spans="1:43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O123" s="18" t="str">
        <f>'ORDEN DE CUARENTENA'!AO123</f>
        <v>Chalinochromis</v>
      </c>
      <c r="AP123" s="65" t="s">
        <v>1847</v>
      </c>
      <c r="AQ123" s="66" t="s">
        <v>1733</v>
      </c>
    </row>
    <row r="124" spans="1:43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O124" s="18" t="str">
        <f>'ORDEN DE CUARENTENA'!AO124</f>
        <v>Champsochromis</v>
      </c>
      <c r="AP124" s="65" t="s">
        <v>1848</v>
      </c>
      <c r="AQ124" s="66" t="s">
        <v>1733</v>
      </c>
    </row>
    <row r="125" spans="1:43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O125" s="18" t="str">
        <f>'ORDEN DE CUARENTENA'!AO125</f>
        <v>Chanda</v>
      </c>
      <c r="AP125" s="65" t="s">
        <v>1849</v>
      </c>
      <c r="AQ125" s="66" t="s">
        <v>1733</v>
      </c>
    </row>
    <row r="126" spans="1:43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O126" s="18" t="str">
        <f>'ORDEN DE CUARENTENA'!AO126</f>
        <v>Channa</v>
      </c>
      <c r="AP126" s="65" t="s">
        <v>1850</v>
      </c>
      <c r="AQ126" s="66" t="s">
        <v>1733</v>
      </c>
    </row>
    <row r="127" spans="1:43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18" t="str">
        <f>'ORDEN DE CUARENTENA'!AO127</f>
        <v>Characidium</v>
      </c>
      <c r="AP127" s="65" t="s">
        <v>1851</v>
      </c>
      <c r="AQ127" s="66" t="s">
        <v>1733</v>
      </c>
    </row>
    <row r="128" spans="1:43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18" t="str">
        <f>'ORDEN DE CUARENTENA'!AO128</f>
        <v>Charax</v>
      </c>
      <c r="AP128" s="65" t="s">
        <v>1852</v>
      </c>
      <c r="AQ128" s="66" t="s">
        <v>1733</v>
      </c>
    </row>
    <row r="129" spans="1:43" ht="1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18" t="str">
        <f>'ORDEN DE CUARENTENA'!AO129</f>
        <v>Cheilochromis</v>
      </c>
      <c r="AP129" s="65" t="s">
        <v>1853</v>
      </c>
      <c r="AQ129" s="66" t="s">
        <v>1733</v>
      </c>
    </row>
    <row r="130" spans="1:43" ht="1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18" t="str">
        <f>'ORDEN DE CUARENTENA'!AO130</f>
        <v>Chela</v>
      </c>
      <c r="AP130" s="65" t="s">
        <v>1854</v>
      </c>
      <c r="AQ130" s="66" t="s">
        <v>1733</v>
      </c>
    </row>
    <row r="131" spans="1:43" ht="1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18" t="str">
        <f>'ORDEN DE CUARENTENA'!AO131</f>
        <v>Chelmon</v>
      </c>
      <c r="AP131" s="65" t="s">
        <v>1855</v>
      </c>
      <c r="AQ131" s="66" t="s">
        <v>1733</v>
      </c>
    </row>
    <row r="132" spans="1:43" ht="1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18" t="str">
        <f>'ORDEN DE CUARENTENA'!AO132</f>
        <v>Chelmonops</v>
      </c>
      <c r="AP132" s="65" t="s">
        <v>1856</v>
      </c>
      <c r="AQ132" s="66" t="s">
        <v>1733</v>
      </c>
    </row>
    <row r="133" spans="1:43" ht="1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18" t="str">
        <f>'ORDEN DE CUARENTENA'!AO133</f>
        <v>Chilodus</v>
      </c>
      <c r="AP133" s="65" t="s">
        <v>1857</v>
      </c>
      <c r="AQ133" s="66" t="s">
        <v>1733</v>
      </c>
    </row>
    <row r="134" spans="1:43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18" t="str">
        <f>'ORDEN DE CUARENTENA'!AO134</f>
        <v>Chilomycterus</v>
      </c>
      <c r="AP134" s="65" t="s">
        <v>1028</v>
      </c>
      <c r="AQ134" s="66" t="s">
        <v>1858</v>
      </c>
    </row>
    <row r="135" spans="1:43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18" t="str">
        <f>'ORDEN DE CUARENTENA'!AO135</f>
        <v>Chiloscyllium</v>
      </c>
      <c r="AP135" s="65" t="s">
        <v>1859</v>
      </c>
      <c r="AQ135" s="66" t="s">
        <v>1733</v>
      </c>
    </row>
    <row r="136" spans="1:43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18" t="str">
        <f>'ORDEN DE CUARENTENA'!AO136</f>
        <v>Chilotilapia</v>
      </c>
      <c r="AP136" s="65" t="s">
        <v>1860</v>
      </c>
      <c r="AQ136" s="66" t="s">
        <v>1733</v>
      </c>
    </row>
    <row r="137" spans="1:43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18" t="str">
        <f>'ORDEN DE CUARENTENA'!AO137</f>
        <v>Chitala</v>
      </c>
      <c r="AP137" s="65" t="s">
        <v>1861</v>
      </c>
      <c r="AQ137" s="66" t="s">
        <v>1733</v>
      </c>
    </row>
    <row r="138" spans="1:43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18" t="str">
        <f>'ORDEN DE CUARENTENA'!AO138</f>
        <v>Chromileptes</v>
      </c>
      <c r="AP138" s="65" t="s">
        <v>1862</v>
      </c>
      <c r="AQ138" s="66" t="s">
        <v>1733</v>
      </c>
    </row>
    <row r="139" spans="1:43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18" t="str">
        <f>'ORDEN DE CUARENTENA'!AO139</f>
        <v>Chromis</v>
      </c>
      <c r="AP139" s="65" t="s">
        <v>1863</v>
      </c>
      <c r="AQ139" s="66" t="s">
        <v>1733</v>
      </c>
    </row>
    <row r="140" spans="1:43" ht="15" customHeight="1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4"/>
      <c r="V140" s="14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18" t="str">
        <f>'ORDEN DE CUARENTENA'!AO140</f>
        <v>Chrysiptera</v>
      </c>
      <c r="AP140" s="65" t="s">
        <v>1864</v>
      </c>
      <c r="AQ140" s="66" t="s">
        <v>1733</v>
      </c>
    </row>
    <row r="141" spans="1:43" ht="15" customHeight="1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18" t="str">
        <f>'ORDEN DE CUARENTENA'!AO141</f>
        <v>Chylomycterus</v>
      </c>
      <c r="AP141" s="65" t="s">
        <v>1865</v>
      </c>
      <c r="AQ141" s="66" t="s">
        <v>1733</v>
      </c>
    </row>
    <row r="142" spans="1:43" ht="15" customHeight="1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18" t="str">
        <f>'ORDEN DE CUARENTENA'!AO142</f>
        <v>Cichla</v>
      </c>
      <c r="AP142" s="65" t="s">
        <v>1866</v>
      </c>
      <c r="AQ142" s="66" t="s">
        <v>1733</v>
      </c>
    </row>
    <row r="143" spans="1:43" ht="15" customHeight="1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18" t="str">
        <f>'ORDEN DE CUARENTENA'!AO143</f>
        <v>Cichlasoma</v>
      </c>
      <c r="AP143" s="65" t="s">
        <v>1867</v>
      </c>
      <c r="AQ143" s="66" t="s">
        <v>1733</v>
      </c>
    </row>
    <row r="144" spans="1:43" ht="15" customHeight="1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18" t="str">
        <f>'ORDEN DE CUARENTENA'!AO144</f>
        <v>Cirrhilabrus</v>
      </c>
      <c r="AP144" s="65" t="s">
        <v>1868</v>
      </c>
      <c r="AQ144" s="66" t="s">
        <v>1733</v>
      </c>
    </row>
    <row r="145" spans="1:43" ht="15" customHeight="1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O145" s="18" t="str">
        <f>'ORDEN DE CUARENTENA'!AO145</f>
        <v>Cirrhitichthys</v>
      </c>
      <c r="AP145" s="65" t="s">
        <v>1869</v>
      </c>
      <c r="AQ145" s="66" t="s">
        <v>1733</v>
      </c>
    </row>
    <row r="146" spans="1:43" ht="15" customHeight="1">
      <c r="A146" s="14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O146" s="18" t="str">
        <f>'ORDEN DE CUARENTENA'!AO146</f>
        <v>Cirrhitops</v>
      </c>
      <c r="AP146" s="65" t="s">
        <v>1870</v>
      </c>
      <c r="AQ146" s="66" t="s">
        <v>1733</v>
      </c>
    </row>
    <row r="147" spans="1:43" ht="15" customHeight="1">
      <c r="A147" s="14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O147" s="18" t="str">
        <f>'ORDEN DE CUARENTENA'!AO147</f>
        <v>Cirrhitus</v>
      </c>
      <c r="AP147" s="65" t="s">
        <v>1871</v>
      </c>
      <c r="AQ147" s="66" t="s">
        <v>1733</v>
      </c>
    </row>
    <row r="148" spans="1:43" ht="1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O148" s="18" t="str">
        <f>'ORDEN DE CUARENTENA'!AO148</f>
        <v>Cleithracara</v>
      </c>
      <c r="AP148" s="65" t="s">
        <v>1872</v>
      </c>
      <c r="AQ148" s="66" t="s">
        <v>1733</v>
      </c>
    </row>
    <row r="149" spans="1:43" ht="1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18" t="str">
        <f>'ORDEN DE CUARENTENA'!AO149</f>
        <v>Cobitis</v>
      </c>
      <c r="AP149" s="65" t="s">
        <v>1873</v>
      </c>
      <c r="AQ149" s="66" t="s">
        <v>1733</v>
      </c>
    </row>
    <row r="150" spans="1:43" ht="1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18" t="str">
        <f>'ORDEN DE CUARENTENA'!AO150</f>
        <v>Colisa</v>
      </c>
      <c r="AP150" s="65" t="s">
        <v>1874</v>
      </c>
      <c r="AQ150" s="66" t="s">
        <v>1733</v>
      </c>
    </row>
    <row r="151" spans="1:43" ht="1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O151" s="18" t="str">
        <f>'ORDEN DE CUARENTENA'!AO151</f>
        <v>Colomesus</v>
      </c>
      <c r="AP151" s="65" t="s">
        <v>1875</v>
      </c>
      <c r="AQ151" s="66" t="s">
        <v>1739</v>
      </c>
    </row>
    <row r="152" spans="1:43" ht="1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O152" s="18" t="str">
        <f>'ORDEN DE CUARENTENA'!AO152</f>
        <v>Colossoma</v>
      </c>
      <c r="AP152" s="65" t="s">
        <v>928</v>
      </c>
      <c r="AQ152" s="66" t="s">
        <v>1876</v>
      </c>
    </row>
    <row r="153" spans="1:43" ht="1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O153" s="18" t="str">
        <f>'ORDEN DE CUARENTENA'!AO153</f>
        <v>Copadichromis</v>
      </c>
      <c r="AP153" s="65" t="s">
        <v>1877</v>
      </c>
      <c r="AQ153" s="66" t="s">
        <v>1733</v>
      </c>
    </row>
    <row r="154" spans="1:43" ht="1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O154" s="18" t="str">
        <f>'ORDEN DE CUARENTENA'!AO154</f>
        <v>Copeina</v>
      </c>
      <c r="AP154" s="65" t="s">
        <v>1878</v>
      </c>
      <c r="AQ154" s="66" t="s">
        <v>1733</v>
      </c>
    </row>
    <row r="155" spans="1:43" ht="15" customHeight="1">
      <c r="A155" s="1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O155" s="18" t="str">
        <f>'ORDEN DE CUARENTENA'!AO155</f>
        <v>Copella</v>
      </c>
      <c r="AP155" s="65" t="s">
        <v>1879</v>
      </c>
      <c r="AQ155" s="66" t="s">
        <v>1733</v>
      </c>
    </row>
    <row r="156" spans="1:43" ht="15" customHeight="1">
      <c r="A156" s="1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O156" s="18" t="str">
        <f>'ORDEN DE CUARENTENA'!AO156</f>
        <v>Coradion</v>
      </c>
      <c r="AP156" s="65" t="s">
        <v>1880</v>
      </c>
      <c r="AQ156" s="66" t="s">
        <v>1733</v>
      </c>
    </row>
    <row r="157" spans="1:43" ht="15" customHeight="1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O157" s="18" t="str">
        <f>'ORDEN DE CUARENTENA'!AO157</f>
        <v>Coris</v>
      </c>
      <c r="AP157" s="65" t="s">
        <v>1881</v>
      </c>
      <c r="AQ157" s="66" t="s">
        <v>1733</v>
      </c>
    </row>
    <row r="158" spans="1:43" ht="15" customHeight="1">
      <c r="A158" s="11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O158" s="18" t="str">
        <f>'ORDEN DE CUARENTENA'!AO158</f>
        <v>Corydoras</v>
      </c>
      <c r="AP158" s="65" t="s">
        <v>1882</v>
      </c>
      <c r="AQ158" s="66" t="s">
        <v>1733</v>
      </c>
    </row>
    <row r="159" spans="1:43" ht="15" customHeight="1">
      <c r="A159" s="11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O159" s="18" t="str">
        <f>'ORDEN DE CUARENTENA'!AO159</f>
        <v>Corynopoma</v>
      </c>
      <c r="AP159" s="65" t="s">
        <v>1883</v>
      </c>
      <c r="AQ159" s="66" t="s">
        <v>1733</v>
      </c>
    </row>
    <row r="160" spans="1:43" ht="1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O160" s="18" t="str">
        <f>'ORDEN DE CUARENTENA'!AO160</f>
        <v>Coryphopterus</v>
      </c>
      <c r="AP160" s="65" t="s">
        <v>1884</v>
      </c>
      <c r="AQ160" s="66" t="s">
        <v>1733</v>
      </c>
    </row>
    <row r="161" spans="1:43" ht="15" customHeight="1">
      <c r="A161" s="12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18" t="str">
        <f>'ORDEN DE CUARENTENA'!AO161</f>
        <v>Crenicara</v>
      </c>
      <c r="AP161" s="65" t="s">
        <v>1885</v>
      </c>
      <c r="AQ161" s="66" t="s">
        <v>1733</v>
      </c>
    </row>
    <row r="162" spans="1:43" ht="15" customHeight="1">
      <c r="A162" s="1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18" t="str">
        <f>'ORDEN DE CUARENTENA'!AO162</f>
        <v>Crenicichla</v>
      </c>
      <c r="AP162" s="65" t="s">
        <v>1886</v>
      </c>
      <c r="AQ162" s="66" t="s">
        <v>1733</v>
      </c>
    </row>
    <row r="163" spans="1:43" ht="15" customHeight="1">
      <c r="A163" s="12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18" t="str">
        <f>'ORDEN DE CUARENTENA'!AO163</f>
        <v>Crenuchus</v>
      </c>
      <c r="AP163" s="65" t="s">
        <v>1887</v>
      </c>
      <c r="AQ163" s="66" t="s">
        <v>1733</v>
      </c>
    </row>
    <row r="164" spans="1:43" ht="15" customHeight="1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18" t="str">
        <f>'ORDEN DE CUARENTENA'!AO164</f>
        <v>Cromileptes</v>
      </c>
      <c r="AP164" s="65" t="s">
        <v>1888</v>
      </c>
      <c r="AQ164" s="66" t="s">
        <v>1733</v>
      </c>
    </row>
    <row r="165" spans="1:43" ht="15" customHeight="1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18" t="str">
        <f>'ORDEN DE CUARENTENA'!AO165</f>
        <v>Crossocheilus</v>
      </c>
      <c r="AP165" s="65" t="s">
        <v>1889</v>
      </c>
      <c r="AQ165" s="66" t="s">
        <v>1733</v>
      </c>
    </row>
    <row r="166" spans="1:43" ht="15" customHeight="1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18" t="str">
        <f>'ORDEN DE CUARENTENA'!AO166</f>
        <v>Cryptocentrus</v>
      </c>
      <c r="AP166" s="65" t="s">
        <v>1890</v>
      </c>
      <c r="AQ166" s="66" t="s">
        <v>1733</v>
      </c>
    </row>
    <row r="167" spans="1:43" ht="15" customHeight="1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18" t="str">
        <f>'ORDEN DE CUARENTENA'!AO167</f>
        <v>Ctenobrycon</v>
      </c>
      <c r="AP167" s="65" t="s">
        <v>1891</v>
      </c>
      <c r="AQ167" s="66" t="s">
        <v>1733</v>
      </c>
    </row>
    <row r="168" spans="1:43" ht="15" customHeight="1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18" t="str">
        <f>'ORDEN DE CUARENTENA'!AO168</f>
        <v>Ctenochaetus</v>
      </c>
      <c r="AP168" s="65" t="s">
        <v>1892</v>
      </c>
      <c r="AQ168" s="66" t="s">
        <v>1733</v>
      </c>
    </row>
    <row r="169" spans="1:43" ht="15" customHeight="1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18" t="str">
        <f>'ORDEN DE CUARENTENA'!AO169</f>
        <v>Ctenochateus</v>
      </c>
      <c r="AP169" s="65" t="s">
        <v>1893</v>
      </c>
      <c r="AQ169" s="66" t="s">
        <v>1733</v>
      </c>
    </row>
    <row r="170" spans="1:43" ht="15" customHeight="1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18" t="str">
        <f>'ORDEN DE CUARENTENA'!AO170</f>
        <v>Ctenogobiops</v>
      </c>
      <c r="AP170" s="65" t="s">
        <v>1894</v>
      </c>
      <c r="AQ170" s="66" t="s">
        <v>1733</v>
      </c>
    </row>
    <row r="171" spans="1:43" ht="15" customHeight="1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18" t="str">
        <f>'ORDEN DE CUARENTENA'!AO171</f>
        <v>Ctenolucius</v>
      </c>
      <c r="AP171" s="65" t="s">
        <v>1895</v>
      </c>
      <c r="AQ171" s="66" t="s">
        <v>1733</v>
      </c>
    </row>
    <row r="172" spans="1:43" ht="15" customHeight="1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18" t="str">
        <f>'ORDEN DE CUARENTENA'!AO172</f>
        <v>Ctenopharyngodon</v>
      </c>
      <c r="AP172" s="65" t="s">
        <v>1896</v>
      </c>
      <c r="AQ172" s="66" t="s">
        <v>1733</v>
      </c>
    </row>
    <row r="173" spans="1:43" ht="15" customHeight="1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18" t="str">
        <f>'ORDEN DE CUARENTENA'!AO173</f>
        <v>Ctenopis</v>
      </c>
      <c r="AP173" s="65" t="s">
        <v>1897</v>
      </c>
      <c r="AQ173" s="66" t="s">
        <v>1733</v>
      </c>
    </row>
    <row r="174" spans="1:43" ht="15" customHeight="1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18" t="str">
        <f>'ORDEN DE CUARENTENA'!AO174</f>
        <v>Ctenopoma</v>
      </c>
      <c r="AP174" s="65" t="s">
        <v>1898</v>
      </c>
      <c r="AQ174" s="66" t="s">
        <v>1733</v>
      </c>
    </row>
    <row r="175" spans="1:43" ht="15" customHeight="1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18" t="str">
        <f>'ORDEN DE CUARENTENA'!AO175</f>
        <v>Cyathopharynx</v>
      </c>
      <c r="AP175" s="65" t="s">
        <v>1899</v>
      </c>
      <c r="AQ175" s="66" t="s">
        <v>1733</v>
      </c>
    </row>
    <row r="176" spans="1:43" ht="15" customHeight="1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18" t="str">
        <f>'ORDEN DE CUARENTENA'!AO176</f>
        <v>Cynolebias</v>
      </c>
      <c r="AP176" s="65" t="s">
        <v>1900</v>
      </c>
      <c r="AQ176" s="66" t="s">
        <v>1733</v>
      </c>
    </row>
    <row r="177" spans="1:43" ht="15" customHeight="1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18" t="str">
        <f>'ORDEN DE CUARENTENA'!AO177</f>
        <v>Cynotilapia</v>
      </c>
      <c r="AP177" s="65" t="s">
        <v>1901</v>
      </c>
      <c r="AQ177" s="66" t="s">
        <v>1733</v>
      </c>
    </row>
    <row r="178" spans="1:43" ht="15" customHeight="1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18" t="str">
        <f>'ORDEN DE CUARENTENA'!AO178</f>
        <v>Cyphotilapia</v>
      </c>
      <c r="AP178" s="65" t="s">
        <v>1902</v>
      </c>
      <c r="AQ178" s="66" t="s">
        <v>1733</v>
      </c>
    </row>
    <row r="179" spans="1:43" ht="15" customHeight="1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18" t="str">
        <f>'ORDEN DE CUARENTENA'!AO179</f>
        <v>Cyprichromis</v>
      </c>
      <c r="AP179" s="65" t="s">
        <v>1903</v>
      </c>
      <c r="AQ179" s="66" t="s">
        <v>1733</v>
      </c>
    </row>
    <row r="180" spans="1:43" ht="15" customHeight="1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18" t="str">
        <f>'ORDEN DE CUARENTENA'!AO180</f>
        <v>Cyprinocirrhites</v>
      </c>
      <c r="AP180" s="65" t="s">
        <v>1904</v>
      </c>
      <c r="AQ180" s="66" t="s">
        <v>1733</v>
      </c>
    </row>
    <row r="181" spans="1:43" ht="15" customHeight="1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18" t="str">
        <f>'ORDEN DE CUARENTENA'!AO181</f>
        <v>Cyprinus</v>
      </c>
      <c r="AP181" s="65" t="s">
        <v>1905</v>
      </c>
      <c r="AQ181" s="66" t="s">
        <v>1733</v>
      </c>
    </row>
    <row r="182" spans="1:43" ht="15" customHeight="1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18" t="str">
        <f>'ORDEN DE CUARENTENA'!AO182</f>
        <v>Cyrtocara</v>
      </c>
      <c r="AP182" s="65" t="s">
        <v>1906</v>
      </c>
      <c r="AQ182" s="66" t="s">
        <v>1733</v>
      </c>
    </row>
    <row r="183" spans="1:43" ht="15" customHeight="1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18" t="str">
        <f>'ORDEN DE CUARENTENA'!AO183</f>
        <v>Dactyloptena</v>
      </c>
      <c r="AP183" s="65" t="s">
        <v>1907</v>
      </c>
      <c r="AQ183" s="66" t="s">
        <v>1733</v>
      </c>
    </row>
    <row r="184" spans="1:43" ht="15" customHeight="1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18" t="str">
        <f>'ORDEN DE CUARENTENA'!AO184</f>
        <v>Danio</v>
      </c>
      <c r="AP184" s="65" t="s">
        <v>1908</v>
      </c>
      <c r="AQ184" s="66" t="s">
        <v>1733</v>
      </c>
    </row>
    <row r="185" spans="1:43" ht="15" customHeight="1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18" t="str">
        <f>'ORDEN DE CUARENTENA'!AO185</f>
        <v>Dascyllus</v>
      </c>
      <c r="AP185" s="65" t="s">
        <v>1909</v>
      </c>
      <c r="AQ185" s="66" t="s">
        <v>1733</v>
      </c>
    </row>
    <row r="186" spans="1:43" ht="15" customHeight="1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18" t="str">
        <f>'ORDEN DE CUARENTENA'!AO186</f>
        <v>Datnioides</v>
      </c>
      <c r="AP186" s="65" t="s">
        <v>1910</v>
      </c>
      <c r="AQ186" s="66" t="s">
        <v>1733</v>
      </c>
    </row>
    <row r="187" spans="1:43" ht="15" customHeight="1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18" t="str">
        <f>'ORDEN DE CUARENTENA'!AO187</f>
        <v>Dekeyseria</v>
      </c>
      <c r="AP187" s="65" t="s">
        <v>1911</v>
      </c>
      <c r="AQ187" s="66" t="s">
        <v>1733</v>
      </c>
    </row>
    <row r="188" spans="1:43" ht="15" customHeight="1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18" t="str">
        <f>'ORDEN DE CUARENTENA'!AO188</f>
        <v>Dendrochirus</v>
      </c>
      <c r="AP188" s="65" t="s">
        <v>1912</v>
      </c>
      <c r="AQ188" s="66" t="s">
        <v>1733</v>
      </c>
    </row>
    <row r="189" spans="1:43" ht="15" customHeight="1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18" t="str">
        <f>'ORDEN DE CUARENTENA'!AO189</f>
        <v>Dermogenys</v>
      </c>
      <c r="AP189" s="65" t="s">
        <v>1913</v>
      </c>
      <c r="AQ189" s="66" t="s">
        <v>1733</v>
      </c>
    </row>
    <row r="190" spans="1:43" ht="15" customHeight="1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18" t="str">
        <f>'ORDEN DE CUARENTENA'!AO190</f>
        <v>Devario</v>
      </c>
      <c r="AP190" s="65" t="s">
        <v>1914</v>
      </c>
      <c r="AQ190" s="66" t="s">
        <v>1733</v>
      </c>
    </row>
    <row r="191" spans="1:43" ht="15" customHeight="1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18" t="str">
        <f>'ORDEN DE CUARENTENA'!AO191</f>
        <v>Dianema</v>
      </c>
      <c r="AP191" s="65" t="s">
        <v>1915</v>
      </c>
      <c r="AQ191" s="66" t="s">
        <v>1733</v>
      </c>
    </row>
    <row r="192" spans="1:43" ht="15" customHeight="1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18" t="str">
        <f>'ORDEN DE CUARENTENA'!AO192</f>
        <v>Dicrossus</v>
      </c>
      <c r="AP192" s="65" t="s">
        <v>1916</v>
      </c>
      <c r="AQ192" s="66" t="s">
        <v>1733</v>
      </c>
    </row>
    <row r="193" spans="1:43" ht="15" customHeight="1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18" t="str">
        <f>'ORDEN DE CUARENTENA'!AO193</f>
        <v>Dimidiochromis</v>
      </c>
      <c r="AP193" s="65" t="s">
        <v>1917</v>
      </c>
      <c r="AQ193" s="66" t="s">
        <v>1733</v>
      </c>
    </row>
    <row r="194" spans="1:43" ht="15" customHeight="1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18" t="str">
        <f>'ORDEN DE CUARENTENA'!AO194</f>
        <v>Diodon</v>
      </c>
      <c r="AP194" s="65" t="s">
        <v>1918</v>
      </c>
      <c r="AQ194" s="66" t="s">
        <v>1733</v>
      </c>
    </row>
    <row r="195" spans="1:43" ht="15" customHeight="1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18" t="str">
        <f>'ORDEN DE CUARENTENA'!AO195</f>
        <v>Distichodus</v>
      </c>
      <c r="AP195" s="65" t="s">
        <v>929</v>
      </c>
      <c r="AQ195" s="66" t="s">
        <v>1858</v>
      </c>
    </row>
    <row r="196" spans="1:43" ht="15" customHeight="1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18" t="str">
        <f>'ORDEN DE CUARENTENA'!AO196</f>
        <v>Dunkerocampus</v>
      </c>
      <c r="AP196" s="65" t="s">
        <v>1919</v>
      </c>
      <c r="AQ196" s="66" t="s">
        <v>1733</v>
      </c>
    </row>
    <row r="197" spans="1:43" ht="15" customHeight="1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18" t="str">
        <f>'ORDEN DE CUARENTENA'!AO197</f>
        <v>Echeneis</v>
      </c>
      <c r="AP197" s="65" t="s">
        <v>1920</v>
      </c>
      <c r="AQ197" s="66" t="s">
        <v>1733</v>
      </c>
    </row>
    <row r="198" spans="1:43" ht="15" customHeight="1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18" t="str">
        <f>'ORDEN DE CUARENTENA'!AO198</f>
        <v>Echidna</v>
      </c>
      <c r="AP198" s="65" t="s">
        <v>1921</v>
      </c>
      <c r="AQ198" s="66" t="s">
        <v>1733</v>
      </c>
    </row>
    <row r="199" spans="1:43" ht="15" customHeight="1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18" t="str">
        <f>'ORDEN DE CUARENTENA'!AO199</f>
        <v>Ecsenius</v>
      </c>
      <c r="AP199" s="65" t="s">
        <v>930</v>
      </c>
      <c r="AQ199" s="66" t="s">
        <v>1876</v>
      </c>
    </row>
    <row r="200" spans="1:43" ht="15" customHeight="1">
      <c r="A200" s="14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18" t="str">
        <f>'ORDEN DE CUARENTENA'!AO200</f>
        <v>Eigenmannia</v>
      </c>
      <c r="AP200" s="65" t="s">
        <v>1029</v>
      </c>
      <c r="AQ200" s="66" t="s">
        <v>1876</v>
      </c>
    </row>
    <row r="201" spans="1:43" ht="15" customHeight="1">
      <c r="A201" s="14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18" t="str">
        <f>'ORDEN DE CUARENTENA'!AO201</f>
        <v>Elacatinus</v>
      </c>
      <c r="AP201" s="65" t="s">
        <v>1030</v>
      </c>
      <c r="AQ201" s="66" t="s">
        <v>1876</v>
      </c>
    </row>
    <row r="202" spans="1:43" ht="1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18" t="str">
        <f>'ORDEN DE CUARENTENA'!AO202</f>
        <v>Electrophorus</v>
      </c>
      <c r="AP202" s="65" t="s">
        <v>1922</v>
      </c>
      <c r="AQ202" s="66" t="s">
        <v>1733</v>
      </c>
    </row>
    <row r="203" spans="1:43" ht="1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18" t="str">
        <f>'ORDEN DE CUARENTENA'!AO203</f>
        <v>Emblemaria</v>
      </c>
      <c r="AP203" s="65" t="s">
        <v>1923</v>
      </c>
      <c r="AQ203" s="66" t="s">
        <v>1733</v>
      </c>
    </row>
    <row r="204" spans="1:43" ht="1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18" t="str">
        <f>'ORDEN DE CUARENTENA'!AO204</f>
        <v>Enchelycore</v>
      </c>
      <c r="AP204" s="65" t="s">
        <v>1924</v>
      </c>
      <c r="AQ204" s="66" t="s">
        <v>1733</v>
      </c>
    </row>
    <row r="205" spans="1:43" ht="1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18" t="str">
        <f>'ORDEN DE CUARENTENA'!AO205</f>
        <v>Enneacampus</v>
      </c>
      <c r="AP205" s="65" t="s">
        <v>1925</v>
      </c>
      <c r="AQ205" s="66" t="s">
        <v>1733</v>
      </c>
    </row>
    <row r="206" spans="1:43" ht="1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18" t="str">
        <f>'ORDEN DE CUARENTENA'!AO206</f>
        <v>Enneacanthus</v>
      </c>
      <c r="AP206" s="65" t="s">
        <v>1926</v>
      </c>
      <c r="AQ206" s="66" t="s">
        <v>1733</v>
      </c>
    </row>
    <row r="207" spans="1:43" ht="1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18" t="str">
        <f>'ORDEN DE CUARENTENA'!AO207</f>
        <v>Epalzeorhynchos</v>
      </c>
      <c r="AP207" s="65" t="s">
        <v>1927</v>
      </c>
      <c r="AQ207" s="66" t="s">
        <v>1733</v>
      </c>
    </row>
    <row r="208" spans="1:43" ht="1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18" t="str">
        <f>'ORDEN DE CUARENTENA'!AO208</f>
        <v>Epibulus</v>
      </c>
      <c r="AP208" s="65" t="s">
        <v>1928</v>
      </c>
      <c r="AQ208" s="66" t="s">
        <v>1733</v>
      </c>
    </row>
    <row r="209" spans="1:43" ht="1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18" t="str">
        <f>'ORDEN DE CUARENTENA'!AO209</f>
        <v>Epinephelus</v>
      </c>
      <c r="AP209" s="65" t="s">
        <v>1929</v>
      </c>
      <c r="AQ209" s="66" t="s">
        <v>1733</v>
      </c>
    </row>
    <row r="210" spans="1:43" ht="1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18" t="str">
        <f>'ORDEN DE CUARENTENA'!AO210</f>
        <v>Epiplatys</v>
      </c>
      <c r="AP210" s="65" t="s">
        <v>1930</v>
      </c>
      <c r="AQ210" s="66" t="s">
        <v>1733</v>
      </c>
    </row>
    <row r="211" spans="1:43" ht="1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18" t="str">
        <f>'ORDEN DE CUARENTENA'!AO211</f>
        <v>Equetus</v>
      </c>
      <c r="AP211" s="65" t="s">
        <v>1931</v>
      </c>
      <c r="AQ211" s="66" t="s">
        <v>1733</v>
      </c>
    </row>
    <row r="212" spans="1:43" ht="1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18" t="str">
        <f>'ORDEN DE CUARENTENA'!AO212</f>
        <v>Eremophilus</v>
      </c>
      <c r="AP212" s="65" t="s">
        <v>1932</v>
      </c>
      <c r="AQ212" s="66" t="s">
        <v>1733</v>
      </c>
    </row>
    <row r="213" spans="1:43" ht="1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18" t="str">
        <f>'ORDEN DE CUARENTENA'!AO213</f>
        <v>Eretmodus</v>
      </c>
      <c r="AP213" s="65" t="s">
        <v>1933</v>
      </c>
      <c r="AQ213" s="66" t="s">
        <v>1733</v>
      </c>
    </row>
    <row r="214" spans="1:43" ht="1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18" t="str">
        <f>'ORDEN DE CUARENTENA'!AO214</f>
        <v>Erpetoichthys</v>
      </c>
      <c r="AP214" s="65" t="s">
        <v>1934</v>
      </c>
      <c r="AQ214" s="66" t="s">
        <v>1733</v>
      </c>
    </row>
    <row r="215" spans="1:43" ht="1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18" t="str">
        <f>'ORDEN DE CUARENTENA'!AO215</f>
        <v>Etroplus</v>
      </c>
      <c r="AP215" s="65" t="s">
        <v>1935</v>
      </c>
      <c r="AQ215" s="66" t="s">
        <v>1733</v>
      </c>
    </row>
    <row r="216" spans="1:43" ht="1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18" t="str">
        <f>'ORDEN DE CUARENTENA'!AO216</f>
        <v>Eurypegasus</v>
      </c>
      <c r="AP216" s="65" t="s">
        <v>931</v>
      </c>
      <c r="AQ216" s="66" t="s">
        <v>1827</v>
      </c>
    </row>
    <row r="217" spans="1:43" ht="1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18" t="str">
        <f>'ORDEN DE CUARENTENA'!AO217</f>
        <v>Exallias</v>
      </c>
      <c r="AP217" s="65" t="s">
        <v>1936</v>
      </c>
      <c r="AQ217" s="66" t="s">
        <v>1733</v>
      </c>
    </row>
    <row r="218" spans="1:43" ht="1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18" t="str">
        <f>'ORDEN DE CUARENTENA'!AO218</f>
        <v>Exodon</v>
      </c>
      <c r="AP218" s="65" t="s">
        <v>1937</v>
      </c>
      <c r="AQ218" s="66" t="s">
        <v>1733</v>
      </c>
    </row>
    <row r="219" spans="1:43" ht="1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18" t="str">
        <f>'ORDEN DE CUARENTENA'!AO219</f>
        <v>Farlowella</v>
      </c>
      <c r="AP219" s="65" t="s">
        <v>1938</v>
      </c>
      <c r="AQ219" s="66" t="s">
        <v>1733</v>
      </c>
    </row>
    <row r="220" spans="1:43" ht="1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18" t="str">
        <f>'ORDEN DE CUARENTENA'!AO220</f>
        <v>Forcipiger</v>
      </c>
      <c r="AP220" s="65" t="s">
        <v>1939</v>
      </c>
      <c r="AQ220" s="66" t="s">
        <v>1733</v>
      </c>
    </row>
    <row r="221" spans="1:43" ht="1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18" t="str">
        <f>'ORDEN DE CUARENTENA'!AO221</f>
        <v>Fossorochromis</v>
      </c>
      <c r="AP221" s="65" t="s">
        <v>1940</v>
      </c>
      <c r="AQ221" s="66" t="s">
        <v>1733</v>
      </c>
    </row>
    <row r="222" spans="1:43" ht="1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18" t="str">
        <f>'ORDEN DE CUARENTENA'!AO222</f>
        <v>Fundulopanchax</v>
      </c>
      <c r="AP222" s="65" t="s">
        <v>932</v>
      </c>
      <c r="AQ222" s="66" t="s">
        <v>1858</v>
      </c>
    </row>
    <row r="223" spans="1:43" ht="1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18" t="str">
        <f>'ORDEN DE CUARENTENA'!AO223</f>
        <v>Garra</v>
      </c>
      <c r="AP223" s="65" t="s">
        <v>1941</v>
      </c>
      <c r="AQ223" s="66" t="s">
        <v>1733</v>
      </c>
    </row>
    <row r="224" spans="1:43" ht="1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18" t="str">
        <f>'ORDEN DE CUARENTENA'!AO224</f>
        <v>Gasteropelecus</v>
      </c>
      <c r="AP224" s="65" t="s">
        <v>1942</v>
      </c>
      <c r="AQ224" s="66" t="s">
        <v>1733</v>
      </c>
    </row>
    <row r="225" spans="1:43" ht="1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18" t="str">
        <f>'ORDEN DE CUARENTENA'!AO225</f>
        <v>Gasterosteus</v>
      </c>
      <c r="AP225" s="65" t="s">
        <v>1943</v>
      </c>
      <c r="AQ225" s="66" t="s">
        <v>1733</v>
      </c>
    </row>
    <row r="226" spans="1:43" ht="1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18" t="str">
        <f>'ORDEN DE CUARENTENA'!AO226</f>
        <v>Geophagus</v>
      </c>
      <c r="AP226" s="65" t="s">
        <v>1944</v>
      </c>
      <c r="AQ226" s="66" t="s">
        <v>1733</v>
      </c>
    </row>
    <row r="227" spans="1:43" ht="1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18" t="str">
        <f>'ORDEN DE CUARENTENA'!AO227</f>
        <v>Gephyrocharax</v>
      </c>
      <c r="AP227" s="65" t="s">
        <v>1945</v>
      </c>
      <c r="AQ227" s="66" t="s">
        <v>1733</v>
      </c>
    </row>
    <row r="228" spans="1:43" ht="1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18" t="str">
        <f>'ORDEN DE CUARENTENA'!AO228</f>
        <v>Ginglymostoma</v>
      </c>
      <c r="AP228" s="65" t="s">
        <v>1946</v>
      </c>
      <c r="AQ228" s="66" t="s">
        <v>1733</v>
      </c>
    </row>
    <row r="229" spans="1:43" ht="1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18" t="str">
        <f>'ORDEN DE CUARENTENA'!AO229</f>
        <v>Glossolepis</v>
      </c>
      <c r="AP229" s="65" t="s">
        <v>1947</v>
      </c>
      <c r="AQ229" s="66" t="s">
        <v>1733</v>
      </c>
    </row>
    <row r="230" spans="1:43" ht="1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18" t="str">
        <f>'ORDEN DE CUARENTENA'!AO230</f>
        <v>Glyptoperichthys</v>
      </c>
      <c r="AP230" s="65" t="s">
        <v>933</v>
      </c>
      <c r="AQ230" s="66" t="s">
        <v>1827</v>
      </c>
    </row>
    <row r="231" spans="1:43" ht="1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18" t="str">
        <f>'ORDEN DE CUARENTENA'!AO231</f>
        <v>Gnathochromis</v>
      </c>
      <c r="AP231" s="65" t="s">
        <v>934</v>
      </c>
      <c r="AQ231" s="66" t="s">
        <v>1827</v>
      </c>
    </row>
    <row r="232" spans="1:43" ht="1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18" t="str">
        <f>'ORDEN DE CUARENTENA'!AO232</f>
        <v>Gnatholebias</v>
      </c>
      <c r="AP232" s="65" t="s">
        <v>935</v>
      </c>
      <c r="AQ232" s="66" t="s">
        <v>1827</v>
      </c>
    </row>
    <row r="233" spans="1:43" ht="1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18" t="str">
        <f>'ORDEN DE CUARENTENA'!AO233</f>
        <v>Gnathonemus</v>
      </c>
      <c r="AP233" s="65" t="s">
        <v>1948</v>
      </c>
      <c r="AQ233" s="66" t="s">
        <v>1733</v>
      </c>
    </row>
    <row r="234" spans="1:43" ht="1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18" t="str">
        <f>'ORDEN DE CUARENTENA'!AO234</f>
        <v>Gobiodes</v>
      </c>
      <c r="AP234" s="65" t="s">
        <v>1949</v>
      </c>
      <c r="AQ234" s="66" t="s">
        <v>1733</v>
      </c>
    </row>
    <row r="235" spans="1:43" ht="1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18" t="str">
        <f>'ORDEN DE CUARENTENA'!AO235</f>
        <v>Gobiodon</v>
      </c>
      <c r="AP235" s="65" t="s">
        <v>1950</v>
      </c>
      <c r="AQ235" s="66" t="s">
        <v>1733</v>
      </c>
    </row>
    <row r="236" spans="1:43" ht="1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18" t="str">
        <f>'ORDEN DE CUARENTENA'!AO236</f>
        <v>Gobiosoma</v>
      </c>
      <c r="AP236" s="65" t="s">
        <v>1951</v>
      </c>
      <c r="AQ236" s="66" t="s">
        <v>1733</v>
      </c>
    </row>
    <row r="237" spans="1:43" ht="1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18" t="str">
        <f>'ORDEN DE CUARENTENA'!AO237</f>
        <v>Gomphosus</v>
      </c>
      <c r="AP237" s="65" t="s">
        <v>1952</v>
      </c>
      <c r="AQ237" s="66" t="s">
        <v>1733</v>
      </c>
    </row>
    <row r="238" spans="1:43" ht="1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18" t="str">
        <f>'ORDEN DE CUARENTENA'!AO238</f>
        <v>Goslinia</v>
      </c>
      <c r="AP238" s="65" t="s">
        <v>1953</v>
      </c>
      <c r="AQ238" s="66" t="s">
        <v>1733</v>
      </c>
    </row>
    <row r="239" spans="1:43" ht="1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18" t="str">
        <f>'ORDEN DE CUARENTENA'!AO239</f>
        <v>Gramma</v>
      </c>
      <c r="AP239" s="65" t="s">
        <v>1954</v>
      </c>
      <c r="AQ239" s="66" t="s">
        <v>1733</v>
      </c>
    </row>
    <row r="240" spans="1:43" ht="1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18" t="str">
        <f>'ORDEN DE CUARENTENA'!AO240</f>
        <v>Grammistes</v>
      </c>
      <c r="AP240" s="65" t="s">
        <v>1955</v>
      </c>
      <c r="AQ240" s="66" t="s">
        <v>1733</v>
      </c>
    </row>
    <row r="241" spans="1:43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18" t="str">
        <f>'ORDEN DE CUARENTENA'!AO241</f>
        <v>Greenwoodochromis</v>
      </c>
      <c r="AP241" s="65" t="s">
        <v>1956</v>
      </c>
      <c r="AQ241" s="66" t="s">
        <v>1733</v>
      </c>
    </row>
    <row r="242" spans="1:43" ht="1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18" t="str">
        <f>'ORDEN DE CUARENTENA'!AO242</f>
        <v>Gymnocorymbus</v>
      </c>
      <c r="AP242" s="65" t="s">
        <v>1957</v>
      </c>
      <c r="AQ242" s="66" t="s">
        <v>1733</v>
      </c>
    </row>
    <row r="243" spans="1:43" ht="1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18" t="str">
        <f>'ORDEN DE CUARENTENA'!AO243</f>
        <v>Gymnogeophagus</v>
      </c>
      <c r="AP243" s="65" t="s">
        <v>1958</v>
      </c>
      <c r="AQ243" s="66" t="s">
        <v>1733</v>
      </c>
    </row>
    <row r="244" spans="1:43" ht="1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18" t="str">
        <f>'ORDEN DE CUARENTENA'!AO244</f>
        <v>Gymnomuraena</v>
      </c>
      <c r="AP244" s="65" t="s">
        <v>1959</v>
      </c>
      <c r="AQ244" s="66" t="s">
        <v>1733</v>
      </c>
    </row>
    <row r="245" spans="1:43" ht="1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18" t="str">
        <f>'ORDEN DE CUARENTENA'!AO245</f>
        <v>Gymnothorax</v>
      </c>
      <c r="AP245" s="65" t="s">
        <v>1960</v>
      </c>
      <c r="AQ245" s="66" t="s">
        <v>1733</v>
      </c>
    </row>
    <row r="246" spans="1:43" ht="1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18" t="str">
        <f>'ORDEN DE CUARENTENA'!AO246</f>
        <v>Gymnotus</v>
      </c>
      <c r="AP246" s="65" t="s">
        <v>1961</v>
      </c>
      <c r="AQ246" s="66" t="s">
        <v>1733</v>
      </c>
    </row>
    <row r="247" spans="1:43" ht="1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18" t="str">
        <f>'ORDEN DE CUARENTENA'!AO247</f>
        <v>Gyrinocheilus</v>
      </c>
      <c r="AP247" s="65" t="s">
        <v>1962</v>
      </c>
      <c r="AQ247" s="66" t="s">
        <v>1733</v>
      </c>
    </row>
    <row r="248" spans="1:43" ht="1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18" t="str">
        <f>'ORDEN DE CUARENTENA'!AO248</f>
        <v>Halichoeres</v>
      </c>
      <c r="AP248" s="65" t="s">
        <v>1963</v>
      </c>
      <c r="AQ248" s="66" t="s">
        <v>1733</v>
      </c>
    </row>
    <row r="249" spans="1:43" ht="1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18" t="str">
        <f>'ORDEN DE CUARENTENA'!AO249</f>
        <v>Hampala</v>
      </c>
      <c r="AP249" s="65" t="s">
        <v>1964</v>
      </c>
      <c r="AQ249" s="66" t="s">
        <v>1733</v>
      </c>
    </row>
    <row r="250" spans="1:43" ht="1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18" t="str">
        <f>'ORDEN DE CUARENTENA'!AO250</f>
        <v>Haplochromis</v>
      </c>
      <c r="AP250" s="65" t="s">
        <v>1965</v>
      </c>
      <c r="AQ250" s="66" t="s">
        <v>1733</v>
      </c>
    </row>
    <row r="251" spans="1:43" ht="1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18" t="str">
        <f>'ORDEN DE CUARENTENA'!AO251</f>
        <v>Hasemania</v>
      </c>
      <c r="AP251" s="65" t="s">
        <v>1966</v>
      </c>
      <c r="AQ251" s="66" t="s">
        <v>1733</v>
      </c>
    </row>
    <row r="252" spans="1:43" ht="1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18" t="str">
        <f>'ORDEN DE CUARENTENA'!AO252</f>
        <v>Helostoma</v>
      </c>
      <c r="AP252" s="65" t="s">
        <v>1967</v>
      </c>
      <c r="AQ252" s="66" t="s">
        <v>1733</v>
      </c>
    </row>
    <row r="253" spans="1:43" ht="1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18" t="str">
        <f>'ORDEN DE CUARENTENA'!AO253</f>
        <v>Hemibagrus</v>
      </c>
      <c r="AP253" s="65" t="s">
        <v>1968</v>
      </c>
      <c r="AQ253" s="66" t="s">
        <v>1733</v>
      </c>
    </row>
    <row r="254" spans="1:43" ht="1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18" t="str">
        <f>'ORDEN DE CUARENTENA'!AO254</f>
        <v>Hemichromis</v>
      </c>
      <c r="AP254" s="65" t="s">
        <v>1969</v>
      </c>
      <c r="AQ254" s="66" t="s">
        <v>1733</v>
      </c>
    </row>
    <row r="255" spans="1:43" ht="1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18" t="str">
        <f>'ORDEN DE CUARENTENA'!AO255</f>
        <v>Hemigrammus</v>
      </c>
      <c r="AP255" s="65" t="s">
        <v>1970</v>
      </c>
      <c r="AQ255" s="66" t="s">
        <v>1733</v>
      </c>
    </row>
    <row r="256" spans="1:43" ht="1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18" t="str">
        <f>'ORDEN DE CUARENTENA'!AO256</f>
        <v>Hemiodontichthys</v>
      </c>
      <c r="AP256" s="65" t="s">
        <v>1971</v>
      </c>
      <c r="AQ256" s="66" t="s">
        <v>1733</v>
      </c>
    </row>
    <row r="257" spans="1:43" ht="1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18" t="str">
        <f>'ORDEN DE CUARENTENA'!AO257</f>
        <v>Hemiodus</v>
      </c>
      <c r="AP257" s="65" t="s">
        <v>1972</v>
      </c>
      <c r="AQ257" s="66" t="s">
        <v>1733</v>
      </c>
    </row>
    <row r="258" spans="1:43" ht="1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18" t="str">
        <f>'ORDEN DE CUARENTENA'!AO258</f>
        <v>Hemisorubim</v>
      </c>
      <c r="AP258" s="65" t="s">
        <v>1973</v>
      </c>
      <c r="AQ258" s="66" t="s">
        <v>1733</v>
      </c>
    </row>
    <row r="259" spans="1:43" ht="1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18" t="str">
        <f>'ORDEN DE CUARENTENA'!AO259</f>
        <v>Hemitaurichthys</v>
      </c>
      <c r="AP259" s="65" t="s">
        <v>1974</v>
      </c>
      <c r="AQ259" s="66" t="s">
        <v>1733</v>
      </c>
    </row>
    <row r="260" spans="1:43" ht="1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18" t="str">
        <f>'ORDEN DE CUARENTENA'!AO260</f>
        <v>Heniochus</v>
      </c>
      <c r="AP260" s="65" t="s">
        <v>1975</v>
      </c>
      <c r="AQ260" s="66" t="s">
        <v>1733</v>
      </c>
    </row>
    <row r="261" spans="1:43" ht="1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18" t="str">
        <f>'ORDEN DE CUARENTENA'!AO261</f>
        <v>Heros</v>
      </c>
      <c r="AP261" s="65" t="s">
        <v>1976</v>
      </c>
      <c r="AQ261" s="66" t="s">
        <v>1733</v>
      </c>
    </row>
    <row r="262" spans="1:43" ht="1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18" t="str">
        <f>'ORDEN DE CUARENTENA'!AO262</f>
        <v>Hexanematichthys</v>
      </c>
      <c r="AP262" s="65" t="s">
        <v>1977</v>
      </c>
      <c r="AQ262" s="66" t="s">
        <v>1733</v>
      </c>
    </row>
    <row r="263" spans="1:43" ht="1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18" t="str">
        <f>'ORDEN DE CUARENTENA'!AO263</f>
        <v>Hippocampus</v>
      </c>
      <c r="AP263" s="65" t="s">
        <v>1978</v>
      </c>
      <c r="AQ263" s="66" t="s">
        <v>1733</v>
      </c>
    </row>
    <row r="264" spans="1:43" ht="1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18" t="str">
        <f>'ORDEN DE CUARENTENA'!AO264</f>
        <v>Histrio</v>
      </c>
      <c r="AP264" s="65" t="s">
        <v>1979</v>
      </c>
      <c r="AQ264" s="66" t="s">
        <v>1733</v>
      </c>
    </row>
    <row r="265" spans="1:43" ht="1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18" t="str">
        <f>'ORDEN DE CUARENTENA'!AO265</f>
        <v>Holacanthus</v>
      </c>
      <c r="AP265" s="65" t="s">
        <v>1980</v>
      </c>
      <c r="AQ265" s="66" t="s">
        <v>1733</v>
      </c>
    </row>
    <row r="266" spans="1:43" ht="1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18" t="str">
        <f>'ORDEN DE CUARENTENA'!AO266</f>
        <v>Homaloptera</v>
      </c>
      <c r="AP266" s="65" t="s">
        <v>936</v>
      </c>
      <c r="AQ266" s="66" t="s">
        <v>1876</v>
      </c>
    </row>
    <row r="267" spans="1:43" ht="1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18" t="str">
        <f>'ORDEN DE CUARENTENA'!AO267</f>
        <v>Hoplosternum</v>
      </c>
      <c r="AP267" s="65" t="s">
        <v>937</v>
      </c>
      <c r="AQ267" s="66" t="s">
        <v>1876</v>
      </c>
    </row>
    <row r="268" spans="1:43" ht="1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18" t="str">
        <f>'ORDEN DE CUARENTENA'!AO268</f>
        <v>Horabagrus</v>
      </c>
      <c r="AP268" s="65" t="s">
        <v>1981</v>
      </c>
      <c r="AQ268" s="66" t="s">
        <v>1739</v>
      </c>
    </row>
    <row r="269" spans="1:43" ht="1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18" t="str">
        <f>'ORDEN DE CUARENTENA'!AO269</f>
        <v>Hydrolycus</v>
      </c>
      <c r="AP269" s="65" t="s">
        <v>1982</v>
      </c>
      <c r="AQ269" s="66" t="s">
        <v>1733</v>
      </c>
    </row>
    <row r="270" spans="1:43" ht="1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18" t="str">
        <f>'ORDEN DE CUARENTENA'!AO270</f>
        <v>Hyphessobrycon</v>
      </c>
      <c r="AP270" s="65" t="s">
        <v>1983</v>
      </c>
      <c r="AQ270" s="66" t="s">
        <v>1733</v>
      </c>
    </row>
    <row r="271" spans="1:43" ht="1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18" t="str">
        <f>'ORDEN DE CUARENTENA'!AO271</f>
        <v>Hypoclinemus</v>
      </c>
      <c r="AP271" s="65" t="s">
        <v>1984</v>
      </c>
      <c r="AQ271" s="66" t="s">
        <v>1733</v>
      </c>
    </row>
    <row r="272" spans="1:43" ht="1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18" t="str">
        <f>'ORDEN DE CUARENTENA'!AO272</f>
        <v>Hypoplectrus</v>
      </c>
      <c r="AP272" s="65" t="s">
        <v>1985</v>
      </c>
      <c r="AQ272" s="66" t="s">
        <v>1733</v>
      </c>
    </row>
    <row r="273" spans="1:43" ht="1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18" t="str">
        <f>'ORDEN DE CUARENTENA'!AO273</f>
        <v>Hypoptopoma</v>
      </c>
      <c r="AP273" s="65" t="s">
        <v>1986</v>
      </c>
      <c r="AQ273" s="66" t="s">
        <v>1733</v>
      </c>
    </row>
    <row r="274" spans="1:43" ht="1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18" t="str">
        <f>'ORDEN DE CUARENTENA'!AO274</f>
        <v>Hypostomus</v>
      </c>
      <c r="AP274" s="65" t="s">
        <v>1987</v>
      </c>
      <c r="AQ274" s="66" t="s">
        <v>1733</v>
      </c>
    </row>
    <row r="275" spans="1:43" ht="1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18" t="str">
        <f>'ORDEN DE CUARENTENA'!AO275</f>
        <v>Hypselecara</v>
      </c>
      <c r="AP275" s="65" t="s">
        <v>1988</v>
      </c>
      <c r="AQ275" s="66" t="s">
        <v>1733</v>
      </c>
    </row>
    <row r="276" spans="1:43" ht="1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18" t="str">
        <f>'ORDEN DE CUARENTENA'!AO276</f>
        <v>Iguanodectes</v>
      </c>
      <c r="AP276" s="65" t="s">
        <v>1989</v>
      </c>
      <c r="AQ276" s="66" t="s">
        <v>1733</v>
      </c>
    </row>
    <row r="277" spans="1:43" ht="1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18" t="str">
        <f>'ORDEN DE CUARENTENA'!AO277</f>
        <v>Indostomus</v>
      </c>
      <c r="AP277" s="65" t="s">
        <v>1990</v>
      </c>
      <c r="AQ277" s="66" t="s">
        <v>1739</v>
      </c>
    </row>
    <row r="278" spans="1:43" ht="1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18" t="str">
        <f>'ORDEN DE CUARENTENA'!AO278</f>
        <v>Inlecupris</v>
      </c>
      <c r="AP278" s="65" t="s">
        <v>1991</v>
      </c>
      <c r="AQ278" s="66" t="s">
        <v>1739</v>
      </c>
    </row>
    <row r="279" spans="1:43" ht="1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18" t="str">
        <f>'ORDEN DE CUARENTENA'!AO279</f>
        <v>Inpaichthys</v>
      </c>
      <c r="AP279" s="65" t="s">
        <v>1992</v>
      </c>
      <c r="AQ279" s="66" t="s">
        <v>1739</v>
      </c>
    </row>
    <row r="280" spans="1:43" ht="1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18" t="str">
        <f>'ORDEN DE CUARENTENA'!AO280</f>
        <v>Iodotropheus</v>
      </c>
      <c r="AP280" s="65" t="s">
        <v>1993</v>
      </c>
      <c r="AQ280" s="66" t="s">
        <v>1733</v>
      </c>
    </row>
    <row r="281" spans="1:43" ht="1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18" t="str">
        <f>'ORDEN DE CUARENTENA'!AO281</f>
        <v>Iriatherina</v>
      </c>
      <c r="AP281" s="65" t="s">
        <v>1994</v>
      </c>
      <c r="AQ281" s="66" t="s">
        <v>1733</v>
      </c>
    </row>
    <row r="282" spans="1:43" ht="1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18" t="str">
        <f>'ORDEN DE CUARENTENA'!AO282</f>
        <v>Istiblennius</v>
      </c>
      <c r="AP282" s="65" t="s">
        <v>1995</v>
      </c>
      <c r="AQ282" s="66" t="s">
        <v>1733</v>
      </c>
    </row>
    <row r="283" spans="1:43" ht="1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18" t="str">
        <f>'ORDEN DE CUARENTENA'!AO283</f>
        <v>Jordanella</v>
      </c>
      <c r="AP283" s="65" t="s">
        <v>1996</v>
      </c>
      <c r="AQ283" s="66" t="s">
        <v>1733</v>
      </c>
    </row>
    <row r="284" spans="1:43" ht="1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18" t="str">
        <f>'ORDEN DE CUARENTENA'!AO284</f>
        <v>Julidochromis</v>
      </c>
      <c r="AP284" s="65" t="s">
        <v>1997</v>
      </c>
      <c r="AQ284" s="66" t="s">
        <v>1733</v>
      </c>
    </row>
    <row r="285" spans="1:43" ht="1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18" t="str">
        <f>'ORDEN DE CUARENTENA'!AO285</f>
        <v>Kryptopterus</v>
      </c>
      <c r="AP285" s="65" t="s">
        <v>1998</v>
      </c>
      <c r="AQ285" s="66" t="s">
        <v>1733</v>
      </c>
    </row>
    <row r="286" spans="1:43" ht="1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18" t="str">
        <f>'ORDEN DE CUARENTENA'!AO286</f>
        <v>Labeo</v>
      </c>
      <c r="AP286" s="65" t="s">
        <v>1999</v>
      </c>
      <c r="AQ286" s="66" t="s">
        <v>1733</v>
      </c>
    </row>
    <row r="287" spans="1:43" ht="1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18" t="str">
        <f>'ORDEN DE CUARENTENA'!AO287</f>
        <v>Labeotropheus</v>
      </c>
      <c r="AP287" s="65" t="s">
        <v>2000</v>
      </c>
      <c r="AQ287" s="66" t="s">
        <v>1733</v>
      </c>
    </row>
    <row r="288" spans="1:43" ht="1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18" t="str">
        <f>'ORDEN DE CUARENTENA'!AO288</f>
        <v>Labidochromis</v>
      </c>
      <c r="AP288" s="65" t="s">
        <v>2001</v>
      </c>
      <c r="AQ288" s="66" t="s">
        <v>1733</v>
      </c>
    </row>
    <row r="289" spans="1:43" ht="1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18" t="str">
        <f>'ORDEN DE CUARENTENA'!AO289</f>
        <v>Labrichthys</v>
      </c>
      <c r="AP289" s="65" t="s">
        <v>2002</v>
      </c>
      <c r="AQ289" s="66" t="s">
        <v>1733</v>
      </c>
    </row>
    <row r="290" spans="1:43" ht="1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18" t="str">
        <f>'ORDEN DE CUARENTENA'!AO290</f>
        <v>Labroides</v>
      </c>
      <c r="AP290" s="65" t="s">
        <v>2003</v>
      </c>
      <c r="AQ290" s="66" t="s">
        <v>1733</v>
      </c>
    </row>
    <row r="291" spans="1:43" ht="1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18" t="str">
        <f>'ORDEN DE CUARENTENA'!AO291</f>
        <v>Lactophrys</v>
      </c>
      <c r="AP291" s="65" t="s">
        <v>2004</v>
      </c>
      <c r="AQ291" s="66" t="s">
        <v>1733</v>
      </c>
    </row>
    <row r="292" spans="1:43" ht="1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18" t="str">
        <f>'ORDEN DE CUARENTENA'!AO292</f>
        <v>Lactoria</v>
      </c>
      <c r="AP292" s="65" t="s">
        <v>938</v>
      </c>
      <c r="AQ292" s="66" t="s">
        <v>1876</v>
      </c>
    </row>
    <row r="293" spans="1:43" ht="1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18" t="str">
        <f>'ORDEN DE CUARENTENA'!AO293</f>
        <v>Laetacara</v>
      </c>
      <c r="AP293" s="65" t="s">
        <v>2005</v>
      </c>
      <c r="AQ293" s="66" t="s">
        <v>1733</v>
      </c>
    </row>
    <row r="294" spans="1:43" ht="1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18" t="str">
        <f>'ORDEN DE CUARENTENA'!AO294</f>
        <v>Lamontichthys</v>
      </c>
      <c r="AP294" s="65" t="s">
        <v>2006</v>
      </c>
      <c r="AQ294" s="66" t="s">
        <v>1733</v>
      </c>
    </row>
    <row r="295" spans="1:43" ht="1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18" t="str">
        <f>'ORDEN DE CUARENTENA'!AO295</f>
        <v>Lamprologus</v>
      </c>
      <c r="AP295" s="65" t="s">
        <v>2007</v>
      </c>
      <c r="AQ295" s="66" t="s">
        <v>1733</v>
      </c>
    </row>
    <row r="296" spans="1:43" ht="1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18" t="str">
        <f>'ORDEN DE CUARENTENA'!AO296</f>
        <v>Leiarius</v>
      </c>
      <c r="AP296" s="65" t="s">
        <v>2008</v>
      </c>
      <c r="AQ296" s="66" t="s">
        <v>1733</v>
      </c>
    </row>
    <row r="297" spans="1:43" ht="1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18" t="str">
        <f>'ORDEN DE CUARENTENA'!AO297</f>
        <v>Lepidiolamprologus</v>
      </c>
      <c r="AP297" s="65" t="s">
        <v>2009</v>
      </c>
      <c r="AQ297" s="66" t="s">
        <v>1733</v>
      </c>
    </row>
    <row r="298" spans="1:43" ht="1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18" t="str">
        <f>'ORDEN DE CUARENTENA'!AO298</f>
        <v>Lepidosiren</v>
      </c>
      <c r="AP298" s="65" t="s">
        <v>2010</v>
      </c>
      <c r="AQ298" s="66" t="s">
        <v>1733</v>
      </c>
    </row>
    <row r="299" spans="1:43" ht="1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18" t="str">
        <f>'ORDEN DE CUARENTENA'!AO299</f>
        <v>Lepisosteus</v>
      </c>
      <c r="AP299" s="65" t="s">
        <v>2011</v>
      </c>
      <c r="AQ299" s="66" t="s">
        <v>1733</v>
      </c>
    </row>
    <row r="300" spans="1:43" ht="1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18" t="str">
        <f>'ORDEN DE CUARENTENA'!AO300</f>
        <v>Lepomis</v>
      </c>
      <c r="AP300" s="65" t="s">
        <v>2012</v>
      </c>
      <c r="AQ300" s="66" t="s">
        <v>1733</v>
      </c>
    </row>
    <row r="301" spans="1:43" ht="1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18" t="str">
        <f>'ORDEN DE CUARENTENA'!AO301</f>
        <v>Leporacanthicus</v>
      </c>
      <c r="AP301" s="65" t="s">
        <v>2013</v>
      </c>
      <c r="AQ301" s="66" t="s">
        <v>1733</v>
      </c>
    </row>
    <row r="302" spans="1:43" ht="1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18" t="str">
        <f>'ORDEN DE CUARENTENA'!AO302</f>
        <v>Leporinus</v>
      </c>
      <c r="AP302" s="65" t="s">
        <v>2014</v>
      </c>
      <c r="AQ302" s="66" t="s">
        <v>1733</v>
      </c>
    </row>
    <row r="303" spans="1:43" ht="1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18" t="str">
        <f>'ORDEN DE CUARENTENA'!AO303</f>
        <v>Leptobarbus</v>
      </c>
      <c r="AP303" s="65" t="s">
        <v>2015</v>
      </c>
      <c r="AQ303" s="66" t="s">
        <v>1733</v>
      </c>
    </row>
    <row r="304" spans="1:43" ht="1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18" t="str">
        <f>'ORDEN DE CUARENTENA'!AO304</f>
        <v>Leptobotia</v>
      </c>
      <c r="AP304" s="65" t="s">
        <v>2016</v>
      </c>
      <c r="AQ304" s="66" t="s">
        <v>1733</v>
      </c>
    </row>
    <row r="305" spans="1:43" ht="1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18" t="str">
        <f>'ORDEN DE CUARENTENA'!AO305</f>
        <v>Lethrinops</v>
      </c>
      <c r="AP305" s="65" t="s">
        <v>2017</v>
      </c>
      <c r="AQ305" s="66" t="s">
        <v>1733</v>
      </c>
    </row>
    <row r="306" spans="1:43" ht="1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18" t="str">
        <f>'ORDEN DE CUARENTENA'!AO306</f>
        <v>Limia</v>
      </c>
      <c r="AP306" s="65" t="s">
        <v>2018</v>
      </c>
      <c r="AQ306" s="66" t="s">
        <v>1733</v>
      </c>
    </row>
    <row r="307" spans="1:43" ht="1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18" t="str">
        <f>'ORDEN DE CUARENTENA'!AO307</f>
        <v>Liopropoma</v>
      </c>
      <c r="AP307" s="65" t="s">
        <v>2019</v>
      </c>
      <c r="AQ307" s="66" t="s">
        <v>1733</v>
      </c>
    </row>
    <row r="308" spans="1:43" ht="1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18" t="str">
        <f>'ORDEN DE CUARENTENA'!AO308</f>
        <v>Liosomadoras</v>
      </c>
      <c r="AP308" s="65" t="s">
        <v>2020</v>
      </c>
      <c r="AQ308" s="66" t="s">
        <v>1733</v>
      </c>
    </row>
    <row r="309" spans="1:43" ht="1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18" t="str">
        <f>'ORDEN DE CUARENTENA'!AO309</f>
        <v>Lipophrys</v>
      </c>
      <c r="AP309" s="65" t="s">
        <v>2021</v>
      </c>
      <c r="AQ309" s="66" t="s">
        <v>1733</v>
      </c>
    </row>
    <row r="310" spans="1:43" ht="1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18" t="str">
        <f>'ORDEN DE CUARENTENA'!AO310</f>
        <v>Lo</v>
      </c>
      <c r="AP310" s="65" t="s">
        <v>2022</v>
      </c>
      <c r="AQ310" s="66" t="s">
        <v>1733</v>
      </c>
    </row>
    <row r="311" spans="1:43" ht="1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18" t="str">
        <f>'ORDEN DE CUARENTENA'!AO311</f>
        <v>Lobochilotes</v>
      </c>
      <c r="AP311" s="65" t="s">
        <v>2023</v>
      </c>
      <c r="AQ311" s="66" t="s">
        <v>1733</v>
      </c>
    </row>
    <row r="312" spans="1:43" ht="1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18" t="str">
        <f>'ORDEN DE CUARENTENA'!AO312</f>
        <v>Luciocephalus</v>
      </c>
      <c r="AP312" s="65" t="s">
        <v>2024</v>
      </c>
      <c r="AQ312" s="66" t="s">
        <v>1739</v>
      </c>
    </row>
    <row r="313" spans="1:43" ht="1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18" t="str">
        <f>'ORDEN DE CUARENTENA'!AO313</f>
        <v>Luciosoma</v>
      </c>
      <c r="AP313" s="65" t="s">
        <v>2025</v>
      </c>
      <c r="AQ313" s="66" t="s">
        <v>1733</v>
      </c>
    </row>
    <row r="314" spans="1:43" ht="1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18" t="str">
        <f>'ORDEN DE CUARENTENA'!AO314</f>
        <v>Lutjanus</v>
      </c>
      <c r="AP314" s="65" t="s">
        <v>2026</v>
      </c>
      <c r="AQ314" s="66" t="s">
        <v>1733</v>
      </c>
    </row>
    <row r="315" spans="1:43" ht="1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18" t="str">
        <f>'ORDEN DE CUARENTENA'!AO315</f>
        <v>Lythrypnus</v>
      </c>
      <c r="AP315" s="65" t="s">
        <v>2027</v>
      </c>
      <c r="AQ315" s="66" t="s">
        <v>1733</v>
      </c>
    </row>
    <row r="316" spans="1:43" ht="1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18" t="str">
        <f>'ORDEN DE CUARENTENA'!AO316</f>
        <v>Macrognathus</v>
      </c>
      <c r="AP316" s="65" t="s">
        <v>2028</v>
      </c>
      <c r="AQ316" s="66" t="s">
        <v>1733</v>
      </c>
    </row>
    <row r="317" spans="1:43" ht="1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18" t="str">
        <f>'ORDEN DE CUARENTENA'!AO317</f>
        <v>Macropharyngodon</v>
      </c>
      <c r="AP317" s="65" t="s">
        <v>2029</v>
      </c>
      <c r="AQ317" s="66" t="s">
        <v>1733</v>
      </c>
    </row>
    <row r="318" spans="1:43" ht="1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18" t="str">
        <f>'ORDEN DE CUARENTENA'!AO318</f>
        <v>Macropodus</v>
      </c>
      <c r="AP318" s="65" t="s">
        <v>2030</v>
      </c>
      <c r="AQ318" s="66" t="s">
        <v>1733</v>
      </c>
    </row>
    <row r="319" spans="1:43" ht="1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18" t="str">
        <f>'ORDEN DE CUARENTENA'!AO319</f>
        <v>Malacoctenus</v>
      </c>
      <c r="AP319" s="65" t="s">
        <v>2031</v>
      </c>
      <c r="AQ319" s="66" t="s">
        <v>1733</v>
      </c>
    </row>
    <row r="320" spans="1:43" ht="1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18" t="str">
        <f>'ORDEN DE CUARENTENA'!AO320</f>
        <v>Marosatherina</v>
      </c>
      <c r="AP320" s="65" t="s">
        <v>2032</v>
      </c>
      <c r="AQ320" s="66" t="s">
        <v>1733</v>
      </c>
    </row>
    <row r="321" spans="1:43" ht="1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18" t="str">
        <f>'ORDEN DE CUARENTENA'!AO321</f>
        <v>Mastacembelus</v>
      </c>
      <c r="AP321" s="65" t="s">
        <v>2033</v>
      </c>
      <c r="AQ321" s="66" t="s">
        <v>1733</v>
      </c>
    </row>
    <row r="322" spans="1:43" ht="1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18" t="str">
        <f>'ORDEN DE CUARENTENA'!AO322</f>
        <v>Maylandia</v>
      </c>
      <c r="AP322" s="65" t="s">
        <v>2034</v>
      </c>
      <c r="AQ322" s="66" t="s">
        <v>1733</v>
      </c>
    </row>
    <row r="323" spans="1:43" ht="1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18" t="str">
        <f>'ORDEN DE CUARENTENA'!AO323</f>
        <v>Megalamphodus</v>
      </c>
      <c r="AP323" s="65" t="s">
        <v>939</v>
      </c>
      <c r="AQ323" s="66" t="s">
        <v>1876</v>
      </c>
    </row>
    <row r="324" spans="1:43" ht="1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18" t="str">
        <f>'ORDEN DE CUARENTENA'!AO324</f>
        <v>Megalompodus</v>
      </c>
      <c r="AP324" s="65" t="s">
        <v>1031</v>
      </c>
      <c r="AQ324" s="66" t="s">
        <v>1876</v>
      </c>
    </row>
    <row r="325" spans="1:43" ht="1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18" t="str">
        <f>'ORDEN DE CUARENTENA'!AO325</f>
        <v>Meiacanthus</v>
      </c>
      <c r="AP325" s="65" t="s">
        <v>940</v>
      </c>
      <c r="AQ325" s="66" t="s">
        <v>1876</v>
      </c>
    </row>
    <row r="326" spans="1:43" ht="1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18" t="str">
        <f>'ORDEN DE CUARENTENA'!AO326</f>
        <v>Melanocharacidium</v>
      </c>
      <c r="AP326" s="65" t="s">
        <v>1032</v>
      </c>
      <c r="AQ326" s="66" t="s">
        <v>1876</v>
      </c>
    </row>
    <row r="327" spans="1:43" ht="1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18" t="str">
        <f>'ORDEN DE CUARENTENA'!AO327</f>
        <v>Melanochromis</v>
      </c>
      <c r="AP327" s="65" t="s">
        <v>2035</v>
      </c>
      <c r="AQ327" s="66" t="s">
        <v>1733</v>
      </c>
    </row>
    <row r="328" spans="1:43" ht="1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18" t="str">
        <f>'ORDEN DE CUARENTENA'!AO328</f>
        <v>Melanotaenia</v>
      </c>
      <c r="AP328" s="65" t="s">
        <v>2036</v>
      </c>
      <c r="AQ328" s="66" t="s">
        <v>1733</v>
      </c>
    </row>
    <row r="329" spans="1:43" ht="1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18" t="str">
        <f>'ORDEN DE CUARENTENA'!AO329</f>
        <v>Melichthys</v>
      </c>
      <c r="AP329" s="65" t="s">
        <v>941</v>
      </c>
      <c r="AQ329" s="66" t="s">
        <v>1827</v>
      </c>
    </row>
    <row r="330" spans="1:43" ht="1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18" t="str">
        <f>'ORDEN DE CUARENTENA'!AO330</f>
        <v>Merodontotus</v>
      </c>
      <c r="AP330" s="65" t="s">
        <v>2037</v>
      </c>
      <c r="AQ330" s="66" t="s">
        <v>1733</v>
      </c>
    </row>
    <row r="331" spans="1:43" ht="1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18" t="str">
        <f>'ORDEN DE CUARENTENA'!AO331</f>
        <v>Mesonauta</v>
      </c>
      <c r="AP331" s="65" t="s">
        <v>2038</v>
      </c>
      <c r="AQ331" s="66" t="s">
        <v>1733</v>
      </c>
    </row>
    <row r="332" spans="1:43" ht="1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18" t="str">
        <f>'ORDEN DE CUARENTENA'!AO332</f>
        <v>Mesonoemacheilus</v>
      </c>
      <c r="AP332" s="65" t="s">
        <v>2039</v>
      </c>
      <c r="AQ332" s="66" t="s">
        <v>1733</v>
      </c>
    </row>
    <row r="333" spans="1:43" ht="1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18" t="str">
        <f>'ORDEN DE CUARENTENA'!AO333</f>
        <v>Metynnis</v>
      </c>
      <c r="AP333" s="65" t="s">
        <v>2040</v>
      </c>
      <c r="AQ333" s="66" t="s">
        <v>1733</v>
      </c>
    </row>
    <row r="334" spans="1:43" ht="1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18" t="str">
        <f>'ORDEN DE CUARENTENA'!AO334</f>
        <v>Microctenopoma</v>
      </c>
      <c r="AP334" s="65" t="s">
        <v>2041</v>
      </c>
      <c r="AQ334" s="66" t="s">
        <v>1733</v>
      </c>
    </row>
    <row r="335" spans="1:43" ht="1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18" t="str">
        <f>'ORDEN DE CUARENTENA'!AO335</f>
        <v>Microglanis</v>
      </c>
      <c r="AP335" s="65" t="s">
        <v>2042</v>
      </c>
      <c r="AQ335" s="66" t="s">
        <v>1733</v>
      </c>
    </row>
    <row r="336" spans="1:43" ht="1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18" t="str">
        <f>'ORDEN DE CUARENTENA'!AO336</f>
        <v>Microrasbora</v>
      </c>
      <c r="AP336" s="65" t="s">
        <v>2043</v>
      </c>
      <c r="AQ336" s="66" t="s">
        <v>1733</v>
      </c>
    </row>
    <row r="337" spans="1:43" ht="1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18" t="str">
        <f>'ORDEN DE CUARENTENA'!AO337</f>
        <v>Microspathodon</v>
      </c>
      <c r="AP337" s="65" t="s">
        <v>2044</v>
      </c>
      <c r="AQ337" s="66" t="s">
        <v>1733</v>
      </c>
    </row>
    <row r="338" spans="1:43" ht="1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18" t="str">
        <f>'ORDEN DE CUARENTENA'!AO338</f>
        <v>Mikrogeophagus</v>
      </c>
      <c r="AP338" s="65" t="s">
        <v>2045</v>
      </c>
      <c r="AQ338" s="66" t="s">
        <v>1733</v>
      </c>
    </row>
    <row r="339" spans="1:43" ht="1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18" t="str">
        <f>'ORDEN DE CUARENTENA'!AO339</f>
        <v>Mirolabrichthys</v>
      </c>
      <c r="AP339" s="65" t="s">
        <v>2046</v>
      </c>
      <c r="AQ339" s="66" t="s">
        <v>1733</v>
      </c>
    </row>
    <row r="340" spans="1:43" ht="1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18" t="str">
        <f>'ORDEN DE CUARENTENA'!AO340</f>
        <v>Misgurnus</v>
      </c>
      <c r="AP340" s="65" t="s">
        <v>2047</v>
      </c>
      <c r="AQ340" s="66" t="s">
        <v>1733</v>
      </c>
    </row>
    <row r="341" spans="1:43" ht="1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18" t="str">
        <f>'ORDEN DE CUARENTENA'!AO341</f>
        <v>Moenkhausia</v>
      </c>
      <c r="AP341" s="65" t="s">
        <v>2048</v>
      </c>
      <c r="AQ341" s="66" t="s">
        <v>1733</v>
      </c>
    </row>
    <row r="342" spans="1:43" ht="1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18" t="str">
        <f>'ORDEN DE CUARENTENA'!AO342</f>
        <v>Monacanthus</v>
      </c>
      <c r="AP342" s="65" t="s">
        <v>2049</v>
      </c>
      <c r="AQ342" s="66" t="s">
        <v>1733</v>
      </c>
    </row>
    <row r="343" spans="1:43" ht="1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18" t="str">
        <f>'ORDEN DE CUARENTENA'!AO343</f>
        <v>Monocirrhus</v>
      </c>
      <c r="AP343" s="65" t="s">
        <v>2050</v>
      </c>
      <c r="AQ343" s="66" t="s">
        <v>1733</v>
      </c>
    </row>
    <row r="344" spans="1:43" ht="1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18" t="str">
        <f>'ORDEN DE CUARENTENA'!AO344</f>
        <v>Monodactylus</v>
      </c>
      <c r="AP344" s="65" t="s">
        <v>2051</v>
      </c>
      <c r="AQ344" s="66" t="s">
        <v>1733</v>
      </c>
    </row>
    <row r="345" spans="1:43" ht="1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18" t="str">
        <f>'ORDEN DE CUARENTENA'!AO345</f>
        <v>Monopterus</v>
      </c>
      <c r="AP345" s="65" t="s">
        <v>2052</v>
      </c>
      <c r="AQ345" s="66" t="s">
        <v>1733</v>
      </c>
    </row>
    <row r="346" spans="1:43" ht="1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18" t="str">
        <f>'ORDEN DE CUARENTENA'!AO346</f>
        <v>Myleus</v>
      </c>
      <c r="AP346" s="65" t="s">
        <v>2053</v>
      </c>
      <c r="AQ346" s="66" t="s">
        <v>1733</v>
      </c>
    </row>
    <row r="347" spans="1:43" ht="1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18" t="str">
        <f>'ORDEN DE CUARENTENA'!AO347</f>
        <v>Myloplus</v>
      </c>
      <c r="AP347" s="65" t="s">
        <v>2054</v>
      </c>
      <c r="AQ347" s="66" t="s">
        <v>1733</v>
      </c>
    </row>
    <row r="348" spans="1:43" ht="1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18" t="str">
        <f>'ORDEN DE CUARENTENA'!AO348</f>
        <v>Mylossoma</v>
      </c>
      <c r="AP348" s="65" t="s">
        <v>2055</v>
      </c>
      <c r="AQ348" s="66" t="s">
        <v>1733</v>
      </c>
    </row>
    <row r="349" spans="1:43" ht="1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18" t="str">
        <f>'ORDEN DE CUARENTENA'!AO349</f>
        <v>Myrichthys</v>
      </c>
      <c r="AP349" s="65" t="s">
        <v>2056</v>
      </c>
      <c r="AQ349" s="66" t="s">
        <v>1733</v>
      </c>
    </row>
    <row r="350" spans="1:43" ht="1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18" t="str">
        <f>'ORDEN DE CUARENTENA'!AO350</f>
        <v>Mystus</v>
      </c>
      <c r="AP350" s="65" t="s">
        <v>2057</v>
      </c>
      <c r="AQ350" s="66" t="s">
        <v>1733</v>
      </c>
    </row>
    <row r="351" spans="1:43" ht="1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18" t="str">
        <f>'ORDEN DE CUARENTENA'!AO351</f>
        <v>Nandopsis</v>
      </c>
      <c r="AP351" s="65" t="s">
        <v>2058</v>
      </c>
      <c r="AQ351" s="66" t="s">
        <v>1733</v>
      </c>
    </row>
    <row r="352" spans="1:43" ht="1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18" t="str">
        <f>'ORDEN DE CUARENTENA'!AO352</f>
        <v>Nandus</v>
      </c>
      <c r="AP352" s="65" t="s">
        <v>2059</v>
      </c>
      <c r="AQ352" s="66" t="s">
        <v>1733</v>
      </c>
    </row>
    <row r="353" spans="1:43" ht="1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18" t="str">
        <f>'ORDEN DE CUARENTENA'!AO353</f>
        <v>Nannacara</v>
      </c>
      <c r="AP353" s="65" t="s">
        <v>2060</v>
      </c>
      <c r="AQ353" s="66" t="s">
        <v>1733</v>
      </c>
    </row>
    <row r="354" spans="1:43" ht="1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18" t="str">
        <f>'ORDEN DE CUARENTENA'!AO354</f>
        <v>Nannobrycon</v>
      </c>
      <c r="AP354" s="65" t="s">
        <v>2061</v>
      </c>
      <c r="AQ354" s="66" t="s">
        <v>1733</v>
      </c>
    </row>
    <row r="355" spans="1:43" ht="1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18" t="str">
        <f>'ORDEN DE CUARENTENA'!AO355</f>
        <v>Nannostomus</v>
      </c>
      <c r="AP355" s="65" t="s">
        <v>942</v>
      </c>
      <c r="AQ355" s="66" t="s">
        <v>1827</v>
      </c>
    </row>
    <row r="356" spans="1:43" ht="1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18" t="str">
        <f>'ORDEN DE CUARENTENA'!AO356</f>
        <v>Nanochromis</v>
      </c>
      <c r="AP356" s="65" t="s">
        <v>1033</v>
      </c>
      <c r="AQ356" s="66" t="s">
        <v>1827</v>
      </c>
    </row>
    <row r="357" spans="1:43" ht="1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18" t="str">
        <f>'ORDEN DE CUARENTENA'!AO357</f>
        <v>Narcine</v>
      </c>
      <c r="AP357" s="65" t="s">
        <v>943</v>
      </c>
      <c r="AQ357" s="66" t="s">
        <v>1827</v>
      </c>
    </row>
    <row r="358" spans="1:43" ht="1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18" t="str">
        <f>'ORDEN DE CUARENTENA'!AO358</f>
        <v>Naso</v>
      </c>
      <c r="AP358" s="65" t="s">
        <v>2062</v>
      </c>
      <c r="AQ358" s="66" t="s">
        <v>1733</v>
      </c>
    </row>
    <row r="359" spans="1:43" ht="1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18" t="str">
        <f>'ORDEN DE CUARENTENA'!AO359</f>
        <v>Negaprion</v>
      </c>
      <c r="AP359" s="65" t="s">
        <v>2063</v>
      </c>
      <c r="AQ359" s="66" t="s">
        <v>1733</v>
      </c>
    </row>
    <row r="360" spans="1:43" ht="1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18" t="str">
        <f>'ORDEN DE CUARENTENA'!AO360</f>
        <v>Nemacheilus</v>
      </c>
      <c r="AP360" s="65" t="s">
        <v>2064</v>
      </c>
      <c r="AQ360" s="66" t="s">
        <v>1733</v>
      </c>
    </row>
    <row r="361" spans="1:43" ht="1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18" t="str">
        <f>'ORDEN DE CUARENTENA'!AO361</f>
        <v>Nemadoras</v>
      </c>
      <c r="AP361" s="65" t="s">
        <v>2065</v>
      </c>
      <c r="AQ361" s="66" t="s">
        <v>1739</v>
      </c>
    </row>
    <row r="362" spans="1:43" ht="1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18" t="str">
        <f>'ORDEN DE CUARENTENA'!AO362</f>
        <v>Nemateleotris</v>
      </c>
      <c r="AP362" s="65" t="s">
        <v>2066</v>
      </c>
      <c r="AQ362" s="66" t="s">
        <v>1739</v>
      </c>
    </row>
    <row r="363" spans="1:43" ht="1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18" t="str">
        <f>'ORDEN DE CUARENTENA'!AO363</f>
        <v>Nematobrycon</v>
      </c>
      <c r="AP363" s="65" t="s">
        <v>2067</v>
      </c>
      <c r="AQ363" s="66" t="s">
        <v>1739</v>
      </c>
    </row>
    <row r="364" spans="1:43" ht="1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18" t="str">
        <f>'ORDEN DE CUARENTENA'!AO364</f>
        <v>Nematolebias</v>
      </c>
      <c r="AP364" s="65" t="s">
        <v>2068</v>
      </c>
      <c r="AQ364" s="66" t="s">
        <v>1739</v>
      </c>
    </row>
    <row r="365" spans="1:43" ht="1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18" t="str">
        <f>'ORDEN DE CUARENTENA'!AO365</f>
        <v>Neocirrhites</v>
      </c>
      <c r="AP365" s="65" t="s">
        <v>2069</v>
      </c>
      <c r="AQ365" s="66" t="s">
        <v>1733</v>
      </c>
    </row>
    <row r="366" spans="1:43" ht="1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18" t="str">
        <f>'ORDEN DE CUARENTENA'!AO366</f>
        <v>Neoglyphidodon</v>
      </c>
      <c r="AP366" s="65" t="s">
        <v>2070</v>
      </c>
      <c r="AQ366" s="66" t="s">
        <v>1733</v>
      </c>
    </row>
    <row r="367" spans="1:43" ht="1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18" t="str">
        <f>'ORDEN DE CUARENTENA'!AO367</f>
        <v>Neolamprologus</v>
      </c>
      <c r="AP367" s="65" t="s">
        <v>2071</v>
      </c>
      <c r="AQ367" s="66" t="s">
        <v>1733</v>
      </c>
    </row>
    <row r="368" spans="1:43" ht="1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18" t="str">
        <f>'ORDEN DE CUARENTENA'!AO368</f>
        <v>Neoniphon</v>
      </c>
      <c r="AP368" s="65" t="s">
        <v>2072</v>
      </c>
      <c r="AQ368" s="66" t="s">
        <v>1733</v>
      </c>
    </row>
    <row r="369" spans="1:43" ht="1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18" t="str">
        <f>'ORDEN DE CUARENTENA'!AO369</f>
        <v>Neosynchiropus</v>
      </c>
      <c r="AP369" s="65" t="s">
        <v>2073</v>
      </c>
      <c r="AQ369" s="66" t="s">
        <v>1733</v>
      </c>
    </row>
    <row r="370" spans="1:43" ht="1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18" t="str">
        <f>'ORDEN DE CUARENTENA'!AO370</f>
        <v>Nimbochromis</v>
      </c>
      <c r="AP370" s="65" t="s">
        <v>2074</v>
      </c>
      <c r="AQ370" s="66" t="s">
        <v>1733</v>
      </c>
    </row>
    <row r="371" spans="1:43" ht="1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18" t="str">
        <f>'ORDEN DE CUARENTENA'!AO371</f>
        <v>Nomaphila</v>
      </c>
      <c r="AP371" s="65" t="s">
        <v>2075</v>
      </c>
      <c r="AQ371" s="66" t="s">
        <v>1733</v>
      </c>
    </row>
    <row r="372" spans="1:43" ht="1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18" t="str">
        <f>'ORDEN DE CUARENTENA'!AO372</f>
        <v>Nomorhamphus</v>
      </c>
      <c r="AP372" s="65" t="s">
        <v>2076</v>
      </c>
      <c r="AQ372" s="66" t="s">
        <v>1733</v>
      </c>
    </row>
    <row r="373" spans="1:43" ht="1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18" t="str">
        <f>'ORDEN DE CUARENTENA'!AO373</f>
        <v>Notesthes</v>
      </c>
      <c r="AP373" s="65" t="s">
        <v>2077</v>
      </c>
      <c r="AQ373" s="66" t="s">
        <v>1733</v>
      </c>
    </row>
    <row r="374" spans="1:43" ht="1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18" t="str">
        <f>'ORDEN DE CUARENTENA'!AO374</f>
        <v>Nothobranchius</v>
      </c>
      <c r="AP374" s="65" t="s">
        <v>2078</v>
      </c>
      <c r="AQ374" s="66" t="s">
        <v>1733</v>
      </c>
    </row>
    <row r="375" spans="1:43" ht="1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18" t="str">
        <f>'ORDEN DE CUARENTENA'!AO375</f>
        <v>Notobranchius</v>
      </c>
      <c r="AP375" s="65" t="s">
        <v>2079</v>
      </c>
      <c r="AQ375" s="66" t="s">
        <v>1733</v>
      </c>
    </row>
    <row r="376" spans="1:43" ht="1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18" t="str">
        <f>'ORDEN DE CUARENTENA'!AO376</f>
        <v>Notopterus</v>
      </c>
      <c r="AP376" s="65" t="s">
        <v>2080</v>
      </c>
      <c r="AQ376" s="66" t="s">
        <v>1733</v>
      </c>
    </row>
    <row r="377" spans="1:43" ht="1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18" t="str">
        <f>'ORDEN DE CUARENTENA'!AO377</f>
        <v>Novaculichthys</v>
      </c>
      <c r="AP377" s="65" t="s">
        <v>2081</v>
      </c>
      <c r="AQ377" s="66" t="s">
        <v>1733</v>
      </c>
    </row>
    <row r="378" spans="1:43" ht="1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18" t="str">
        <f>'ORDEN DE CUARENTENA'!AO378</f>
        <v>Odonus</v>
      </c>
      <c r="AP378" s="65" t="s">
        <v>2082</v>
      </c>
      <c r="AQ378" s="66" t="s">
        <v>1733</v>
      </c>
    </row>
    <row r="379" spans="1:43" ht="1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18" t="str">
        <f>'ORDEN DE CUARENTENA'!AO379</f>
        <v>Ompok</v>
      </c>
      <c r="AP379" s="65" t="s">
        <v>2083</v>
      </c>
      <c r="AQ379" s="66" t="s">
        <v>1733</v>
      </c>
    </row>
    <row r="380" spans="1:43" ht="1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18" t="str">
        <f>'ORDEN DE CUARENTENA'!AO380</f>
        <v>Ophthalmotilapia</v>
      </c>
      <c r="AP380" s="65" t="s">
        <v>2084</v>
      </c>
      <c r="AQ380" s="66" t="s">
        <v>1733</v>
      </c>
    </row>
    <row r="381" spans="1:43" ht="1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18" t="str">
        <f>'ORDEN DE CUARENTENA'!AO381</f>
        <v>Opistognathus</v>
      </c>
      <c r="AP381" s="65" t="s">
        <v>944</v>
      </c>
      <c r="AQ381" s="66" t="s">
        <v>1876</v>
      </c>
    </row>
    <row r="382" spans="1:43" ht="1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18" t="str">
        <f>'ORDEN DE CUARENTENA'!AO382</f>
        <v>Oryzias</v>
      </c>
      <c r="AP382" s="65" t="s">
        <v>2085</v>
      </c>
      <c r="AQ382" s="66" t="s">
        <v>1739</v>
      </c>
    </row>
    <row r="383" spans="1:43" ht="1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18" t="str">
        <f>'ORDEN DE CUARENTENA'!AO383</f>
        <v>Osphronemus</v>
      </c>
      <c r="AP383" s="65" t="s">
        <v>945</v>
      </c>
      <c r="AQ383" s="66" t="s">
        <v>1858</v>
      </c>
    </row>
    <row r="384" spans="1:43" ht="1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18" t="str">
        <f>'ORDEN DE CUARENTENA'!AO384</f>
        <v>Osteochilus</v>
      </c>
      <c r="AP384" s="65" t="s">
        <v>2086</v>
      </c>
      <c r="AQ384" s="66" t="s">
        <v>1733</v>
      </c>
    </row>
    <row r="385" spans="1:43" ht="1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18" t="str">
        <f>'ORDEN DE CUARENTENA'!AO385</f>
        <v>Osteoglossum</v>
      </c>
      <c r="AP385" s="65" t="s">
        <v>2087</v>
      </c>
      <c r="AQ385" s="66" t="s">
        <v>1733</v>
      </c>
    </row>
    <row r="386" spans="1:43" ht="1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18" t="str">
        <f>'ORDEN DE CUARENTENA'!AO386</f>
        <v>Ostracion</v>
      </c>
      <c r="AP386" s="65" t="s">
        <v>2088</v>
      </c>
      <c r="AQ386" s="66" t="s">
        <v>1733</v>
      </c>
    </row>
    <row r="387" spans="1:43" ht="1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18" t="str">
        <f>'ORDEN DE CUARENTENA'!AO387</f>
        <v>Otocinclus</v>
      </c>
      <c r="AP387" s="65" t="s">
        <v>2089</v>
      </c>
      <c r="AQ387" s="66" t="s">
        <v>1733</v>
      </c>
    </row>
    <row r="388" spans="1:43" ht="1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18" t="str">
        <f>'ORDEN DE CUARENTENA'!AO388</f>
        <v>Otopharynx</v>
      </c>
      <c r="AP388" s="65" t="s">
        <v>2090</v>
      </c>
      <c r="AQ388" s="66" t="s">
        <v>1733</v>
      </c>
    </row>
    <row r="389" spans="1:43" ht="1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18" t="str">
        <f>'ORDEN DE CUARENTENA'!AO389</f>
        <v>Oxycirrhites</v>
      </c>
      <c r="AP389" s="65" t="s">
        <v>2091</v>
      </c>
      <c r="AQ389" s="66" t="s">
        <v>1733</v>
      </c>
    </row>
    <row r="390" spans="1:43" ht="1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18" t="str">
        <f>'ORDEN DE CUARENTENA'!AO390</f>
        <v>Oxyeleotris</v>
      </c>
      <c r="AP390" s="65" t="s">
        <v>2092</v>
      </c>
      <c r="AQ390" s="66" t="s">
        <v>1733</v>
      </c>
    </row>
    <row r="391" spans="1:43" ht="1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18" t="str">
        <f>'ORDEN DE CUARENTENA'!AO391</f>
        <v>Oxymonacanthus</v>
      </c>
      <c r="AP391" s="65" t="s">
        <v>2093</v>
      </c>
      <c r="AQ391" s="66" t="s">
        <v>1733</v>
      </c>
    </row>
    <row r="392" spans="1:43" ht="1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18" t="str">
        <f>'ORDEN DE CUARENTENA'!AO392</f>
        <v>Panaque</v>
      </c>
      <c r="AP392" s="65" t="s">
        <v>2094</v>
      </c>
      <c r="AQ392" s="66" t="s">
        <v>1733</v>
      </c>
    </row>
    <row r="393" spans="1:43" ht="1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18" t="str">
        <f>'ORDEN DE CUARENTENA'!AO393</f>
        <v>Panchax</v>
      </c>
      <c r="AP393" s="65" t="s">
        <v>2095</v>
      </c>
      <c r="AQ393" s="66" t="s">
        <v>1733</v>
      </c>
    </row>
    <row r="394" spans="1:43" ht="1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18" t="str">
        <f>'ORDEN DE CUARENTENA'!AO394</f>
        <v>Pangasius</v>
      </c>
      <c r="AP394" s="65" t="s">
        <v>2096</v>
      </c>
      <c r="AQ394" s="66" t="s">
        <v>1733</v>
      </c>
    </row>
    <row r="395" spans="1:43" ht="1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18" t="str">
        <f>'ORDEN DE CUARENTENA'!AO395</f>
        <v>Pangio</v>
      </c>
      <c r="AP395" s="65" t="s">
        <v>2097</v>
      </c>
      <c r="AQ395" s="66" t="s">
        <v>1733</v>
      </c>
    </row>
    <row r="396" spans="1:43" ht="1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18" t="str">
        <f>'ORDEN DE CUARENTENA'!AO396</f>
        <v>Pantodon</v>
      </c>
      <c r="AP396" s="65" t="s">
        <v>2098</v>
      </c>
      <c r="AQ396" s="66" t="s">
        <v>1733</v>
      </c>
    </row>
    <row r="397" spans="1:43" ht="1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18" t="str">
        <f>'ORDEN DE CUARENTENA'!AO397</f>
        <v>Parablennius</v>
      </c>
      <c r="AP397" s="65" t="s">
        <v>2099</v>
      </c>
      <c r="AQ397" s="66" t="s">
        <v>1733</v>
      </c>
    </row>
    <row r="398" spans="1:43" ht="1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18" t="str">
        <f>'ORDEN DE CUARENTENA'!AO398</f>
        <v>Paracanthurus</v>
      </c>
      <c r="AP398" s="65" t="s">
        <v>2100</v>
      </c>
      <c r="AQ398" s="66" t="s">
        <v>1733</v>
      </c>
    </row>
    <row r="399" spans="1:43" ht="1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18" t="str">
        <f>'ORDEN DE CUARENTENA'!AO399</f>
        <v>Paracheilinus</v>
      </c>
      <c r="AP399" s="65" t="s">
        <v>2101</v>
      </c>
      <c r="AQ399" s="66" t="s">
        <v>1733</v>
      </c>
    </row>
    <row r="400" spans="1:43" ht="1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18" t="str">
        <f>'ORDEN DE CUARENTENA'!AO400</f>
        <v>Paracheirodon</v>
      </c>
      <c r="AP400" s="65" t="s">
        <v>2102</v>
      </c>
      <c r="AQ400" s="66" t="s">
        <v>1733</v>
      </c>
    </row>
    <row r="401" spans="1:43" ht="1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18" t="str">
        <f>'ORDEN DE CUARENTENA'!AO401</f>
        <v>Parachromis</v>
      </c>
      <c r="AP401" s="65" t="s">
        <v>2103</v>
      </c>
      <c r="AQ401" s="66" t="s">
        <v>1733</v>
      </c>
    </row>
    <row r="402" spans="1:43" ht="1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18" t="str">
        <f>'ORDEN DE CUARENTENA'!AO402</f>
        <v>Paracirrhites</v>
      </c>
      <c r="AP402" s="65" t="s">
        <v>2104</v>
      </c>
      <c r="AQ402" s="66" t="s">
        <v>1733</v>
      </c>
    </row>
    <row r="403" spans="1:43" ht="1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18" t="str">
        <f>'ORDEN DE CUARENTENA'!AO403</f>
        <v>Paracyprichromis</v>
      </c>
      <c r="AP403" s="65" t="s">
        <v>2105</v>
      </c>
      <c r="AQ403" s="66" t="s">
        <v>1733</v>
      </c>
    </row>
    <row r="404" spans="1:43" ht="1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18" t="str">
        <f>'ORDEN DE CUARENTENA'!AO404</f>
        <v>Paragobiodon</v>
      </c>
      <c r="AP404" s="65" t="s">
        <v>2106</v>
      </c>
      <c r="AQ404" s="66" t="s">
        <v>1733</v>
      </c>
    </row>
    <row r="405" spans="1:43" ht="1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18" t="str">
        <f>'ORDEN DE CUARENTENA'!AO405</f>
        <v>Parambassis</v>
      </c>
      <c r="AP405" s="65" t="s">
        <v>2107</v>
      </c>
      <c r="AQ405" s="66" t="s">
        <v>1733</v>
      </c>
    </row>
    <row r="406" spans="1:43" ht="1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18" t="str">
        <f>'ORDEN DE CUARENTENA'!AO406</f>
        <v>Parasphaerichthys</v>
      </c>
      <c r="AP406" s="65" t="s">
        <v>2108</v>
      </c>
      <c r="AQ406" s="66" t="s">
        <v>1733</v>
      </c>
    </row>
    <row r="407" spans="1:43" ht="1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18" t="str">
        <f>'ORDEN DE CUARENTENA'!AO407</f>
        <v>Paratheraps</v>
      </c>
      <c r="AP407" s="65" t="s">
        <v>2109</v>
      </c>
      <c r="AQ407" s="66" t="s">
        <v>1733</v>
      </c>
    </row>
    <row r="408" spans="1:43" ht="1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18" t="str">
        <f>'ORDEN DE CUARENTENA'!AO408</f>
        <v>Paratilapia</v>
      </c>
      <c r="AP408" s="65" t="s">
        <v>2110</v>
      </c>
      <c r="AQ408" s="66" t="s">
        <v>1733</v>
      </c>
    </row>
    <row r="409" spans="1:43" ht="1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18" t="str">
        <f>'ORDEN DE CUARENTENA'!AO409</f>
        <v>Paratrygon</v>
      </c>
      <c r="AP409" s="65" t="s">
        <v>2111</v>
      </c>
      <c r="AQ409" s="66" t="s">
        <v>1733</v>
      </c>
    </row>
    <row r="410" spans="1:43" ht="1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18" t="str">
        <f>'ORDEN DE CUARENTENA'!AO410</f>
        <v>Parauchenipterus</v>
      </c>
      <c r="AP410" s="65" t="s">
        <v>2112</v>
      </c>
      <c r="AQ410" s="66" t="s">
        <v>1733</v>
      </c>
    </row>
    <row r="411" spans="1:43" ht="1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18" t="str">
        <f>'ORDEN DE CUARENTENA'!AO411</f>
        <v>Pareques</v>
      </c>
      <c r="AP411" s="65" t="s">
        <v>2113</v>
      </c>
      <c r="AQ411" s="66" t="s">
        <v>1733</v>
      </c>
    </row>
    <row r="412" spans="1:43" ht="1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18" t="str">
        <f>'ORDEN DE CUARENTENA'!AO412</f>
        <v>Parosphromenus</v>
      </c>
      <c r="AP412" s="65" t="s">
        <v>2114</v>
      </c>
      <c r="AQ412" s="66" t="s">
        <v>1733</v>
      </c>
    </row>
    <row r="413" spans="1:43" ht="1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18" t="str">
        <f>'ORDEN DE CUARENTENA'!AO413</f>
        <v>Paulicea</v>
      </c>
      <c r="AP413" s="65" t="s">
        <v>2115</v>
      </c>
      <c r="AQ413" s="66" t="s">
        <v>1733</v>
      </c>
    </row>
    <row r="414" spans="1:43" ht="1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18" t="str">
        <f>'ORDEN DE CUARENTENA'!AO414</f>
        <v>Peckoltia</v>
      </c>
      <c r="AP414" s="65" t="s">
        <v>2116</v>
      </c>
      <c r="AQ414" s="66" t="s">
        <v>1733</v>
      </c>
    </row>
    <row r="415" spans="1:43" ht="1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18" t="str">
        <f>'ORDEN DE CUARENTENA'!AO415</f>
        <v>Pelmatochromis</v>
      </c>
      <c r="AP415" s="65" t="s">
        <v>2117</v>
      </c>
      <c r="AQ415" s="66" t="s">
        <v>1733</v>
      </c>
    </row>
    <row r="416" spans="1:43" ht="1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18" t="str">
        <f>'ORDEN DE CUARENTENA'!AO416</f>
        <v>Pelvicachromis</v>
      </c>
      <c r="AP416" s="65" t="s">
        <v>2118</v>
      </c>
      <c r="AQ416" s="66" t="s">
        <v>1733</v>
      </c>
    </row>
    <row r="417" spans="1:43" ht="1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18" t="str">
        <f>'ORDEN DE CUARENTENA'!AO417</f>
        <v>Periophthalmus</v>
      </c>
      <c r="AP417" s="65" t="s">
        <v>2119</v>
      </c>
      <c r="AQ417" s="66" t="s">
        <v>1733</v>
      </c>
    </row>
    <row r="418" spans="1:43" ht="1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18" t="str">
        <f>'ORDEN DE CUARENTENA'!AO418</f>
        <v>Perrunichthys</v>
      </c>
      <c r="AP418" s="65" t="s">
        <v>2120</v>
      </c>
      <c r="AQ418" s="66" t="s">
        <v>1733</v>
      </c>
    </row>
    <row r="419" spans="1:43" ht="1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18" t="str">
        <f>'ORDEN DE CUARENTENA'!AO419</f>
        <v>Pervagor</v>
      </c>
      <c r="AP419" s="65" t="s">
        <v>2121</v>
      </c>
      <c r="AQ419" s="66" t="s">
        <v>1733</v>
      </c>
    </row>
    <row r="420" spans="1:43" ht="1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18" t="str">
        <f>'ORDEN DE CUARENTENA'!AO420</f>
        <v>Pesaunthias</v>
      </c>
      <c r="AP420" s="65" t="s">
        <v>2122</v>
      </c>
      <c r="AQ420" s="66" t="s">
        <v>1733</v>
      </c>
    </row>
    <row r="421" spans="1:43" ht="1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18" t="str">
        <f>'ORDEN DE CUARENTENA'!AO421</f>
        <v>Petitella</v>
      </c>
      <c r="AP421" s="65" t="s">
        <v>2123</v>
      </c>
      <c r="AQ421" s="66" t="s">
        <v>1733</v>
      </c>
    </row>
    <row r="422" spans="1:43" ht="1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18" t="str">
        <f>'ORDEN DE CUARENTENA'!AO422</f>
        <v>Petrochromis</v>
      </c>
      <c r="AP422" s="65" t="s">
        <v>2124</v>
      </c>
      <c r="AQ422" s="66" t="s">
        <v>1733</v>
      </c>
    </row>
    <row r="423" spans="1:43" ht="1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18" t="str">
        <f>'ORDEN DE CUARENTENA'!AO423</f>
        <v>Petrotilapia</v>
      </c>
      <c r="AP423" s="65" t="s">
        <v>2125</v>
      </c>
      <c r="AQ423" s="66" t="s">
        <v>1733</v>
      </c>
    </row>
    <row r="424" spans="1:43" ht="1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18" t="str">
        <f>'ORDEN DE CUARENTENA'!AO424</f>
        <v>Phenacogaster</v>
      </c>
      <c r="AP424" s="65" t="s">
        <v>2126</v>
      </c>
      <c r="AQ424" s="66" t="s">
        <v>1733</v>
      </c>
    </row>
    <row r="425" spans="1:43" ht="1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18" t="str">
        <f>'ORDEN DE CUARENTENA'!AO425</f>
        <v>Phenacogrammus</v>
      </c>
      <c r="AP425" s="65" t="s">
        <v>2127</v>
      </c>
      <c r="AQ425" s="66" t="s">
        <v>1733</v>
      </c>
    </row>
    <row r="426" spans="1:43" ht="1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18" t="str">
        <f>'ORDEN DE CUARENTENA'!AO426</f>
        <v>Pholidichthys</v>
      </c>
      <c r="AP426" s="65" t="s">
        <v>2128</v>
      </c>
      <c r="AQ426" s="66" t="s">
        <v>1733</v>
      </c>
    </row>
    <row r="427" spans="1:43" ht="1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18" t="str">
        <f>'ORDEN DE CUARENTENA'!AO427</f>
        <v>Phractocephalus</v>
      </c>
      <c r="AP427" s="65" t="s">
        <v>2129</v>
      </c>
      <c r="AQ427" s="66" t="s">
        <v>1733</v>
      </c>
    </row>
    <row r="428" spans="1:43" ht="1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18" t="str">
        <f>'ORDEN DE CUARENTENA'!AO428</f>
        <v>Piabucina</v>
      </c>
      <c r="AP428" s="65" t="s">
        <v>2130</v>
      </c>
      <c r="AQ428" s="66" t="s">
        <v>1733</v>
      </c>
    </row>
    <row r="429" spans="1:43" ht="1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18" t="str">
        <f>'ORDEN DE CUARENTENA'!AO429</f>
        <v>Piabucus</v>
      </c>
      <c r="AP429" s="65" t="s">
        <v>2131</v>
      </c>
      <c r="AQ429" s="66" t="s">
        <v>1733</v>
      </c>
    </row>
    <row r="430" spans="1:43" ht="1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18" t="str">
        <f>'ORDEN DE CUARENTENA'!AO430</f>
        <v>Piaractus</v>
      </c>
      <c r="AP430" s="65" t="s">
        <v>2132</v>
      </c>
      <c r="AQ430" s="66" t="s">
        <v>1733</v>
      </c>
    </row>
    <row r="431" spans="1:43" ht="1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18" t="str">
        <f>'ORDEN DE CUARENTENA'!AO431</f>
        <v>Pimelodella</v>
      </c>
      <c r="AP431" s="65" t="s">
        <v>946</v>
      </c>
      <c r="AQ431" s="66" t="s">
        <v>2133</v>
      </c>
    </row>
    <row r="432" spans="1:43" ht="1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18" t="str">
        <f>'ORDEN DE CUARENTENA'!AO432</f>
        <v>Pimelodus</v>
      </c>
      <c r="AP432" s="65" t="s">
        <v>2134</v>
      </c>
      <c r="AQ432" s="66" t="s">
        <v>1733</v>
      </c>
    </row>
    <row r="433" spans="1:43" ht="1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18" t="str">
        <f>'ORDEN DE CUARENTENA'!AO433</f>
        <v>Placidochromis</v>
      </c>
      <c r="AP433" s="65" t="s">
        <v>2135</v>
      </c>
      <c r="AQ433" s="66" t="s">
        <v>1733</v>
      </c>
    </row>
    <row r="434" spans="1:43" ht="1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18" t="str">
        <f>'ORDEN DE CUARENTENA'!AO434</f>
        <v>Platax</v>
      </c>
      <c r="AP434" s="65" t="s">
        <v>2136</v>
      </c>
      <c r="AQ434" s="66" t="s">
        <v>1733</v>
      </c>
    </row>
    <row r="435" spans="1:43" ht="1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18" t="str">
        <f>'ORDEN DE CUARENTENA'!AO435</f>
        <v>Platydoras</v>
      </c>
      <c r="AP435" s="65" t="s">
        <v>2137</v>
      </c>
      <c r="AQ435" s="66" t="s">
        <v>1733</v>
      </c>
    </row>
    <row r="436" spans="1:43" ht="1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18" t="str">
        <f>'ORDEN DE CUARENTENA'!AO436</f>
        <v>Platynematichthys</v>
      </c>
      <c r="AP436" s="65" t="s">
        <v>2138</v>
      </c>
      <c r="AQ436" s="66" t="s">
        <v>1733</v>
      </c>
    </row>
    <row r="437" spans="1:43" ht="1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18" t="str">
        <f>'ORDEN DE CUARENTENA'!AO437</f>
        <v>Platysilurus</v>
      </c>
      <c r="AP437" s="65" t="s">
        <v>2139</v>
      </c>
      <c r="AQ437" s="66" t="s">
        <v>1733</v>
      </c>
    </row>
    <row r="438" spans="1:43" ht="1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18" t="str">
        <f>'ORDEN DE CUARENTENA'!AO438</f>
        <v>Platystomatichthys</v>
      </c>
      <c r="AP438" s="65" t="s">
        <v>2140</v>
      </c>
      <c r="AQ438" s="66" t="s">
        <v>1733</v>
      </c>
    </row>
    <row r="439" spans="1:43" ht="1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18" t="str">
        <f>'ORDEN DE CUARENTENA'!AO439</f>
        <v>Plesiotrygon</v>
      </c>
      <c r="AP439" s="65" t="s">
        <v>2141</v>
      </c>
      <c r="AQ439" s="66" t="s">
        <v>1733</v>
      </c>
    </row>
    <row r="440" spans="1:43" ht="1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18" t="str">
        <f>'ORDEN DE CUARENTENA'!AO440</f>
        <v>Plotosus</v>
      </c>
      <c r="AP440" s="65" t="s">
        <v>2142</v>
      </c>
      <c r="AQ440" s="66" t="s">
        <v>1733</v>
      </c>
    </row>
    <row r="441" spans="1:43" ht="1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18" t="str">
        <f>'ORDEN DE CUARENTENA'!AO441</f>
        <v>Poecilia</v>
      </c>
      <c r="AP441" s="65" t="s">
        <v>2143</v>
      </c>
      <c r="AQ441" s="66" t="s">
        <v>1733</v>
      </c>
    </row>
    <row r="442" spans="1:43" ht="1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18" t="str">
        <f>'ORDEN DE CUARENTENA'!AO442</f>
        <v>Polycentrus</v>
      </c>
      <c r="AP442" s="65" t="s">
        <v>2144</v>
      </c>
      <c r="AQ442" s="66" t="s">
        <v>1733</v>
      </c>
    </row>
    <row r="443" spans="1:43" ht="1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18" t="str">
        <f>'ORDEN DE CUARENTENA'!AO443</f>
        <v>Polypterus</v>
      </c>
      <c r="AP443" s="65" t="s">
        <v>2145</v>
      </c>
      <c r="AQ443" s="66" t="s">
        <v>1733</v>
      </c>
    </row>
    <row r="444" spans="1:43" ht="1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18" t="str">
        <f>'ORDEN DE CUARENTENA'!AO444</f>
        <v>Pomacanthus</v>
      </c>
      <c r="AP444" s="65" t="s">
        <v>2146</v>
      </c>
      <c r="AQ444" s="66" t="s">
        <v>1733</v>
      </c>
    </row>
    <row r="445" spans="1:43" ht="1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18" t="str">
        <f>'ORDEN DE CUARENTENA'!AO445</f>
        <v>Pomacentrus</v>
      </c>
      <c r="AP445" s="65" t="s">
        <v>2147</v>
      </c>
      <c r="AQ445" s="66" t="s">
        <v>1733</v>
      </c>
    </row>
    <row r="446" spans="1:43" ht="1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18" t="str">
        <f>'ORDEN DE CUARENTENA'!AO446</f>
        <v>Poptella</v>
      </c>
      <c r="AP446" s="65" t="s">
        <v>2148</v>
      </c>
      <c r="AQ446" s="66" t="s">
        <v>1733</v>
      </c>
    </row>
    <row r="447" spans="1:43" ht="1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18" t="str">
        <f>'ORDEN DE CUARENTENA'!AO447</f>
        <v>Potamotrygon</v>
      </c>
      <c r="AP447" s="65" t="s">
        <v>2149</v>
      </c>
      <c r="AQ447" s="66" t="s">
        <v>1733</v>
      </c>
    </row>
    <row r="448" spans="1:43" ht="1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18" t="str">
        <f>'ORDEN DE CUARENTENA'!AO448</f>
        <v>Premnas</v>
      </c>
      <c r="AP448" s="65" t="s">
        <v>2150</v>
      </c>
      <c r="AQ448" s="66" t="s">
        <v>1733</v>
      </c>
    </row>
    <row r="449" spans="1:43" ht="1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18" t="str">
        <f>'ORDEN DE CUARENTENA'!AO449</f>
        <v>Prionobrama</v>
      </c>
      <c r="AP449" s="65" t="s">
        <v>2151</v>
      </c>
      <c r="AQ449" s="66" t="s">
        <v>1733</v>
      </c>
    </row>
    <row r="450" spans="1:43" ht="1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18" t="str">
        <f>'ORDEN DE CUARENTENA'!AO450</f>
        <v>Pristella</v>
      </c>
      <c r="AP450" s="65" t="s">
        <v>2152</v>
      </c>
      <c r="AQ450" s="66" t="s">
        <v>1733</v>
      </c>
    </row>
    <row r="451" spans="1:43" ht="1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18" t="str">
        <f>'ORDEN DE CUARENTENA'!AO451</f>
        <v>Procatopus</v>
      </c>
      <c r="AP451" s="65" t="s">
        <v>2153</v>
      </c>
      <c r="AQ451" s="66" t="s">
        <v>1733</v>
      </c>
    </row>
    <row r="452" spans="1:43" ht="1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18" t="str">
        <f>'ORDEN DE CUARENTENA'!AO452</f>
        <v>Protomelas</v>
      </c>
      <c r="AP452" s="65" t="s">
        <v>2154</v>
      </c>
      <c r="AQ452" s="66" t="s">
        <v>1733</v>
      </c>
    </row>
    <row r="453" spans="1:43" ht="1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18" t="str">
        <f>'ORDEN DE CUARENTENA'!AO453</f>
        <v>Protopterus</v>
      </c>
      <c r="AP453" s="65" t="s">
        <v>2155</v>
      </c>
      <c r="AQ453" s="66" t="s">
        <v>1733</v>
      </c>
    </row>
    <row r="454" spans="1:43" ht="1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18" t="str">
        <f>'ORDEN DE CUARENTENA'!AO454</f>
        <v>Pseudambassis</v>
      </c>
      <c r="AP454" s="65" t="s">
        <v>2156</v>
      </c>
      <c r="AQ454" s="66" t="s">
        <v>1733</v>
      </c>
    </row>
    <row r="455" spans="1:43" ht="1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18" t="str">
        <f>'ORDEN DE CUARENTENA'!AO455</f>
        <v>Pseudanos</v>
      </c>
      <c r="AP455" s="65" t="s">
        <v>2157</v>
      </c>
      <c r="AQ455" s="66" t="s">
        <v>1733</v>
      </c>
    </row>
    <row r="456" spans="1:43" ht="1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18" t="str">
        <f>'ORDEN DE CUARENTENA'!AO456</f>
        <v>Pseudanthias</v>
      </c>
      <c r="AP456" s="65" t="s">
        <v>2158</v>
      </c>
      <c r="AQ456" s="66" t="s">
        <v>1733</v>
      </c>
    </row>
    <row r="457" spans="1:43" ht="1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18" t="str">
        <f>'ORDEN DE CUARENTENA'!AO457</f>
        <v>Pseudepiplatys</v>
      </c>
      <c r="AP457" s="65" t="s">
        <v>2159</v>
      </c>
      <c r="AQ457" s="66" t="s">
        <v>1733</v>
      </c>
    </row>
    <row r="458" spans="1:43" ht="1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18" t="str">
        <f>'ORDEN DE CUARENTENA'!AO458</f>
        <v>Pseudocheilinus</v>
      </c>
      <c r="AP458" s="65" t="s">
        <v>2160</v>
      </c>
      <c r="AQ458" s="66" t="s">
        <v>1733</v>
      </c>
    </row>
    <row r="459" spans="1:43" ht="1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18" t="str">
        <f>'ORDEN DE CUARENTENA'!AO459</f>
        <v>Pseudochromis</v>
      </c>
      <c r="AP459" s="65" t="s">
        <v>2161</v>
      </c>
      <c r="AQ459" s="66" t="s">
        <v>1733</v>
      </c>
    </row>
    <row r="460" spans="1:43" ht="1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18" t="str">
        <f>'ORDEN DE CUARENTENA'!AO460</f>
        <v>Pseudogastromyzon</v>
      </c>
      <c r="AP460" s="65" t="s">
        <v>2162</v>
      </c>
      <c r="AQ460" s="66" t="s">
        <v>1733</v>
      </c>
    </row>
    <row r="461" spans="1:43" ht="1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18" t="str">
        <f>'ORDEN DE CUARENTENA'!AO461</f>
        <v>Pseudohemiodon</v>
      </c>
      <c r="AP461" s="65" t="s">
        <v>2163</v>
      </c>
      <c r="AQ461" s="66" t="s">
        <v>1733</v>
      </c>
    </row>
    <row r="462" spans="1:43" ht="1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18" t="str">
        <f>'ORDEN DE CUARENTENA'!AO462</f>
        <v>Pseudomystus</v>
      </c>
      <c r="AP462" s="65" t="s">
        <v>2164</v>
      </c>
      <c r="AQ462" s="66" t="s">
        <v>1733</v>
      </c>
    </row>
    <row r="463" spans="1:43" ht="1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18" t="str">
        <f>'ORDEN DE CUARENTENA'!AO463</f>
        <v>Pseudopimelodus</v>
      </c>
      <c r="AP463" s="65" t="s">
        <v>2165</v>
      </c>
      <c r="AQ463" s="66" t="s">
        <v>1733</v>
      </c>
    </row>
    <row r="464" spans="1:43" ht="1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18" t="str">
        <f>'ORDEN DE CUARENTENA'!AO464</f>
        <v>Pseudoplatystoma</v>
      </c>
      <c r="AP464" s="65" t="s">
        <v>2166</v>
      </c>
      <c r="AQ464" s="66" t="s">
        <v>1733</v>
      </c>
    </row>
    <row r="465" spans="1:43" ht="1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18" t="str">
        <f>'ORDEN DE CUARENTENA'!AO465</f>
        <v>Pseudotropheus</v>
      </c>
      <c r="AP465" s="65" t="s">
        <v>2167</v>
      </c>
      <c r="AQ465" s="66" t="s">
        <v>1733</v>
      </c>
    </row>
    <row r="466" spans="1:43" ht="1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18" t="str">
        <f>'ORDEN DE CUARENTENA'!AO466</f>
        <v>Pterapogon</v>
      </c>
      <c r="AP466" s="65" t="s">
        <v>2168</v>
      </c>
      <c r="AQ466" s="66" t="s">
        <v>1733</v>
      </c>
    </row>
    <row r="467" spans="1:43" ht="1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18" t="str">
        <f>'ORDEN DE CUARENTENA'!AO467</f>
        <v>Ptereleotris</v>
      </c>
      <c r="AP467" s="65" t="s">
        <v>2169</v>
      </c>
      <c r="AQ467" s="66" t="s">
        <v>1733</v>
      </c>
    </row>
    <row r="468" spans="1:43" ht="1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18" t="str">
        <f>'ORDEN DE CUARENTENA'!AO468</f>
        <v>Pterois</v>
      </c>
      <c r="AP468" s="65" t="s">
        <v>2170</v>
      </c>
      <c r="AQ468" s="66" t="s">
        <v>1733</v>
      </c>
    </row>
    <row r="469" spans="1:43" ht="1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18" t="str">
        <f>'ORDEN DE CUARENTENA'!AO469</f>
        <v>Pterophyllum</v>
      </c>
      <c r="AP469" s="65" t="s">
        <v>2171</v>
      </c>
      <c r="AQ469" s="66" t="s">
        <v>1733</v>
      </c>
    </row>
    <row r="470" spans="1:43" ht="1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18" t="str">
        <f>'ORDEN DE CUARENTENA'!AO470</f>
        <v>Pundamilia</v>
      </c>
      <c r="AP470" s="65" t="s">
        <v>2172</v>
      </c>
      <c r="AQ470" s="66" t="s">
        <v>1733</v>
      </c>
    </row>
    <row r="471" spans="1:43" ht="1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18" t="str">
        <f>'ORDEN DE CUARENTENA'!AO471</f>
        <v>Puntius</v>
      </c>
      <c r="AP471" s="65" t="s">
        <v>2173</v>
      </c>
      <c r="AQ471" s="66" t="s">
        <v>1733</v>
      </c>
    </row>
    <row r="472" spans="1:43" ht="1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18" t="str">
        <f>'ORDEN DE CUARENTENA'!AO472</f>
        <v>Pygoplites</v>
      </c>
      <c r="AP472" s="65" t="s">
        <v>2174</v>
      </c>
      <c r="AQ472" s="66" t="s">
        <v>1733</v>
      </c>
    </row>
    <row r="473" spans="1:43" ht="1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18" t="str">
        <f>'ORDEN DE CUARENTENA'!AO473</f>
        <v>Pyrrhulina</v>
      </c>
      <c r="AP473" s="65" t="s">
        <v>2175</v>
      </c>
      <c r="AQ473" s="66" t="s">
        <v>1733</v>
      </c>
    </row>
    <row r="474" spans="1:43" ht="1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18" t="str">
        <f>'ORDEN DE CUARENTENA'!AO474</f>
        <v>Rasbora</v>
      </c>
      <c r="AP474" s="65" t="s">
        <v>2176</v>
      </c>
      <c r="AQ474" s="66" t="s">
        <v>1733</v>
      </c>
    </row>
    <row r="475" spans="1:43" ht="1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18" t="str">
        <f>'ORDEN DE CUARENTENA'!AO475</f>
        <v>Reganochromis</v>
      </c>
      <c r="AP475" s="65" t="s">
        <v>2177</v>
      </c>
      <c r="AQ475" s="66" t="s">
        <v>1733</v>
      </c>
    </row>
    <row r="476" spans="1:43" ht="1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18" t="str">
        <f>'ORDEN DE CUARENTENA'!AO476</f>
        <v>Rhamphichthys</v>
      </c>
      <c r="AP476" s="65" t="s">
        <v>2178</v>
      </c>
      <c r="AQ476" s="66" t="s">
        <v>1733</v>
      </c>
    </row>
    <row r="477" spans="1:43" ht="1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18" t="str">
        <f>'ORDEN DE CUARENTENA'!AO477</f>
        <v>Rhinecanthus</v>
      </c>
      <c r="AP477" s="65" t="s">
        <v>947</v>
      </c>
      <c r="AQ477" s="66" t="s">
        <v>1827</v>
      </c>
    </row>
    <row r="478" spans="1:43" ht="1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18" t="str">
        <f>'ORDEN DE CUARENTENA'!AO478</f>
        <v>Rhinomuraena</v>
      </c>
      <c r="AP478" s="65" t="s">
        <v>2179</v>
      </c>
      <c r="AQ478" s="66" t="s">
        <v>1733</v>
      </c>
    </row>
    <row r="479" spans="1:43" ht="1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18" t="str">
        <f>'ORDEN DE CUARENTENA'!AO479</f>
        <v>Rineloricaria</v>
      </c>
      <c r="AP479" s="65" t="s">
        <v>2180</v>
      </c>
      <c r="AQ479" s="66" t="s">
        <v>1733</v>
      </c>
    </row>
    <row r="480" spans="1:43" ht="1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18" t="str">
        <f>'ORDEN DE CUARENTENA'!AO480</f>
        <v>Rivulus</v>
      </c>
      <c r="AP480" s="65" t="s">
        <v>2181</v>
      </c>
      <c r="AQ480" s="66" t="s">
        <v>1733</v>
      </c>
    </row>
    <row r="481" spans="1:43" ht="1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18" t="str">
        <f>'ORDEN DE CUARENTENA'!AO481</f>
        <v>Salarias</v>
      </c>
      <c r="AP481" s="65" t="s">
        <v>2182</v>
      </c>
      <c r="AQ481" s="66" t="s">
        <v>1733</v>
      </c>
    </row>
    <row r="482" spans="1:43" ht="1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18" t="str">
        <f>'ORDEN DE CUARENTENA'!AO482</f>
        <v>Sargocentron</v>
      </c>
      <c r="AP482" s="65" t="s">
        <v>2183</v>
      </c>
      <c r="AQ482" s="66" t="s">
        <v>1733</v>
      </c>
    </row>
    <row r="483" spans="1:43" ht="1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18" t="str">
        <f>'ORDEN DE CUARENTENA'!AO483</f>
        <v>Satanoperca</v>
      </c>
      <c r="AP483" s="65" t="s">
        <v>2184</v>
      </c>
      <c r="AQ483" s="66" t="s">
        <v>1733</v>
      </c>
    </row>
    <row r="484" spans="1:43" ht="1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18" t="str">
        <f>'ORDEN DE CUARENTENA'!AO484</f>
        <v>Scartella</v>
      </c>
      <c r="AP484" s="65" t="s">
        <v>2185</v>
      </c>
      <c r="AQ484" s="66" t="s">
        <v>1733</v>
      </c>
    </row>
    <row r="485" spans="1:43" ht="1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18" t="str">
        <f>'ORDEN DE CUARENTENA'!AO485</f>
        <v>Scarus</v>
      </c>
      <c r="AP485" s="65" t="s">
        <v>2186</v>
      </c>
      <c r="AQ485" s="66" t="s">
        <v>1733</v>
      </c>
    </row>
    <row r="486" spans="1:43" ht="1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18" t="str">
        <f>'ORDEN DE CUARENTENA'!AO486</f>
        <v>Scatophagus</v>
      </c>
      <c r="AP486" s="65" t="s">
        <v>2187</v>
      </c>
      <c r="AQ486" s="66" t="s">
        <v>1733</v>
      </c>
    </row>
    <row r="487" spans="1:43" ht="1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18" t="str">
        <f>'ORDEN DE CUARENTENA'!AO487</f>
        <v>Sciaenochromis</v>
      </c>
      <c r="AP487" s="65" t="s">
        <v>2188</v>
      </c>
      <c r="AQ487" s="66" t="s">
        <v>1733</v>
      </c>
    </row>
    <row r="488" spans="1:43" ht="1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18" t="str">
        <f>'ORDEN DE CUARENTENA'!AO488</f>
        <v>Selene</v>
      </c>
      <c r="AP488" s="65" t="s">
        <v>2189</v>
      </c>
      <c r="AQ488" s="66" t="s">
        <v>1733</v>
      </c>
    </row>
    <row r="489" spans="1:43" ht="1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18" t="str">
        <f>'ORDEN DE CUARENTENA'!AO489</f>
        <v>Selenotoca</v>
      </c>
      <c r="AP489" s="65" t="s">
        <v>2190</v>
      </c>
      <c r="AQ489" s="66" t="s">
        <v>1733</v>
      </c>
    </row>
    <row r="490" spans="1:43" ht="1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18" t="str">
        <f>'ORDEN DE CUARENTENA'!AO490</f>
        <v>Semaprochilodus</v>
      </c>
      <c r="AP490" s="65" t="s">
        <v>2191</v>
      </c>
      <c r="AQ490" s="66" t="s">
        <v>1733</v>
      </c>
    </row>
    <row r="491" spans="1:43" ht="1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18" t="str">
        <f>'ORDEN DE CUARENTENA'!AO491</f>
        <v>Serranus</v>
      </c>
      <c r="AP491" s="65" t="s">
        <v>2192</v>
      </c>
      <c r="AQ491" s="66" t="s">
        <v>1733</v>
      </c>
    </row>
    <row r="492" spans="1:43" ht="1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18" t="str">
        <f>'ORDEN DE CUARENTENA'!AO492</f>
        <v>Siganus</v>
      </c>
      <c r="AP492" s="65" t="s">
        <v>2193</v>
      </c>
      <c r="AQ492" s="66" t="s">
        <v>1733</v>
      </c>
    </row>
    <row r="493" spans="1:43" ht="1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18" t="str">
        <f>'ORDEN DE CUARENTENA'!AO493</f>
        <v>Signigobius</v>
      </c>
      <c r="AP493" s="65" t="s">
        <v>2194</v>
      </c>
      <c r="AQ493" s="66" t="s">
        <v>1733</v>
      </c>
    </row>
    <row r="494" spans="1:43" ht="1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18" t="str">
        <f>'ORDEN DE CUARENTENA'!AO494</f>
        <v>Silurichthys</v>
      </c>
      <c r="AP494" s="65" t="s">
        <v>2195</v>
      </c>
      <c r="AQ494" s="66" t="s">
        <v>1733</v>
      </c>
    </row>
    <row r="495" spans="1:43" ht="1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18" t="str">
        <f>'ORDEN DE CUARENTENA'!AO495</f>
        <v>Simochromis</v>
      </c>
      <c r="AP495" s="65" t="s">
        <v>2196</v>
      </c>
      <c r="AQ495" s="66" t="s">
        <v>1739</v>
      </c>
    </row>
    <row r="496" spans="1:43" ht="1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18" t="str">
        <f>'ORDEN DE CUARENTENA'!AO496</f>
        <v>Simpsonichthys</v>
      </c>
      <c r="AP496" s="65" t="s">
        <v>2197</v>
      </c>
      <c r="AQ496" s="66" t="s">
        <v>1739</v>
      </c>
    </row>
    <row r="497" spans="1:43" ht="1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18" t="str">
        <f>'ORDEN DE CUARENTENA'!AO497</f>
        <v>Sorubim</v>
      </c>
      <c r="AP497" s="65" t="s">
        <v>2198</v>
      </c>
      <c r="AQ497" s="66" t="s">
        <v>1739</v>
      </c>
    </row>
    <row r="498" spans="1:43" ht="1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18" t="str">
        <f>'ORDEN DE CUARENTENA'!AO498</f>
        <v>Sparisoma</v>
      </c>
      <c r="AP498" s="65" t="s">
        <v>2199</v>
      </c>
      <c r="AQ498" s="66" t="s">
        <v>1739</v>
      </c>
    </row>
    <row r="499" spans="1:43" ht="1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18" t="str">
        <f>'ORDEN DE CUARENTENA'!AO499</f>
        <v>Spatuloricaria</v>
      </c>
      <c r="AP499" s="65" t="s">
        <v>2200</v>
      </c>
      <c r="AQ499" s="66" t="s">
        <v>1733</v>
      </c>
    </row>
    <row r="500" spans="1:43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18" t="str">
        <f>'ORDEN DE CUARENTENA'!AO500</f>
        <v>Sphaeramia</v>
      </c>
      <c r="AP500" s="65" t="s">
        <v>948</v>
      </c>
      <c r="AQ500" s="66" t="s">
        <v>1827</v>
      </c>
    </row>
    <row r="501" spans="1:43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18" t="str">
        <f>'ORDEN DE CUARENTENA'!AO501</f>
        <v>Sphaerichthys</v>
      </c>
      <c r="AP501" s="65" t="s">
        <v>2201</v>
      </c>
      <c r="AQ501" s="66" t="s">
        <v>1739</v>
      </c>
    </row>
    <row r="502" spans="1:43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18" t="str">
        <f>'ORDEN DE CUARENTENA'!AO502</f>
        <v>Sphoeroides</v>
      </c>
      <c r="AP502" s="65" t="s">
        <v>2202</v>
      </c>
      <c r="AQ502" s="66" t="s">
        <v>1733</v>
      </c>
    </row>
    <row r="503" spans="1:43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18" t="str">
        <f>'ORDEN DE CUARENTENA'!AO503</f>
        <v>Sphyrna</v>
      </c>
      <c r="AP503" s="65" t="s">
        <v>2203</v>
      </c>
      <c r="AQ503" s="66" t="s">
        <v>1733</v>
      </c>
    </row>
    <row r="504" spans="1:43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18" t="str">
        <f>'ORDEN DE CUARENTENA'!AO504</f>
        <v>Steatocranus</v>
      </c>
      <c r="AP504" s="65" t="s">
        <v>2204</v>
      </c>
      <c r="AQ504" s="66" t="s">
        <v>1733</v>
      </c>
    </row>
    <row r="505" spans="1:43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18" t="str">
        <f>'ORDEN DE CUARENTENA'!AO505</f>
        <v>Steatogenys</v>
      </c>
      <c r="AP505" s="65" t="s">
        <v>2205</v>
      </c>
      <c r="AQ505" s="66" t="s">
        <v>1733</v>
      </c>
    </row>
    <row r="506" spans="1:43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18" t="str">
        <f>'ORDEN DE CUARENTENA'!AO506</f>
        <v>Stegastes</v>
      </c>
      <c r="AP506" s="65" t="s">
        <v>2206</v>
      </c>
      <c r="AQ506" s="66" t="s">
        <v>1733</v>
      </c>
    </row>
    <row r="507" spans="1:43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18" t="str">
        <f>'ORDEN DE CUARENTENA'!AO507</f>
        <v>Sternopygus</v>
      </c>
      <c r="AP507" s="65" t="s">
        <v>2207</v>
      </c>
      <c r="AQ507" s="66" t="s">
        <v>1733</v>
      </c>
    </row>
    <row r="508" spans="1:43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18" t="str">
        <f>'ORDEN DE CUARENTENA'!AO508</f>
        <v>Stonogobiops</v>
      </c>
      <c r="AP508" s="65" t="s">
        <v>2208</v>
      </c>
      <c r="AQ508" s="66" t="s">
        <v>1733</v>
      </c>
    </row>
    <row r="509" spans="1:43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18" t="str">
        <f>'ORDEN DE CUARENTENA'!AO509</f>
        <v>Sturisomatichthys</v>
      </c>
      <c r="AP509" s="65" t="s">
        <v>2209</v>
      </c>
      <c r="AQ509" s="66" t="s">
        <v>1733</v>
      </c>
    </row>
    <row r="510" spans="1:43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18" t="str">
        <f>'ORDEN DE CUARENTENA'!AO510</f>
        <v>Sufflamen</v>
      </c>
      <c r="AP510" s="65" t="s">
        <v>2210</v>
      </c>
      <c r="AQ510" s="66" t="s">
        <v>1733</v>
      </c>
    </row>
    <row r="511" spans="1:43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18" t="str">
        <f>'ORDEN DE CUARENTENA'!AO511</f>
        <v>Sundadanio</v>
      </c>
      <c r="AP511" s="65" t="s">
        <v>2211</v>
      </c>
      <c r="AQ511" s="66" t="s">
        <v>1739</v>
      </c>
    </row>
    <row r="512" spans="1:43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18" t="str">
        <f>'ORDEN DE CUARENTENA'!AO512</f>
        <v>Symphysodon</v>
      </c>
      <c r="AP512" s="65" t="s">
        <v>2212</v>
      </c>
      <c r="AQ512" s="66" t="s">
        <v>1739</v>
      </c>
    </row>
    <row r="513" spans="1:43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18" t="str">
        <f>'ORDEN DE CUARENTENA'!AO513</f>
        <v>Synbranchus</v>
      </c>
      <c r="AP513" s="65" t="s">
        <v>2213</v>
      </c>
      <c r="AQ513" s="66" t="s">
        <v>1733</v>
      </c>
    </row>
    <row r="514" spans="1:43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18" t="str">
        <f>'ORDEN DE CUARENTENA'!AO514</f>
        <v>Synchiropus</v>
      </c>
      <c r="AP514" s="65" t="s">
        <v>2214</v>
      </c>
      <c r="AQ514" s="66" t="s">
        <v>1733</v>
      </c>
    </row>
    <row r="515" spans="1:43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18" t="str">
        <f>'ORDEN DE CUARENTENA'!AO515</f>
        <v>Syncrossus</v>
      </c>
      <c r="AP515" s="65" t="s">
        <v>2215</v>
      </c>
      <c r="AQ515" s="66" t="s">
        <v>1733</v>
      </c>
    </row>
    <row r="516" spans="1:43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18" t="str">
        <f>'ORDEN DE CUARENTENA'!AO516</f>
        <v>Synodontis</v>
      </c>
      <c r="AP516" s="65" t="s">
        <v>2216</v>
      </c>
      <c r="AQ516" s="66" t="s">
        <v>1733</v>
      </c>
    </row>
    <row r="517" spans="1:43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18" t="str">
        <f>'ORDEN DE CUARENTENA'!AO517</f>
        <v>Taeniacara</v>
      </c>
      <c r="AP517" s="65" t="s">
        <v>2217</v>
      </c>
      <c r="AQ517" s="66" t="s">
        <v>1733</v>
      </c>
    </row>
    <row r="518" spans="1:43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18" t="str">
        <f>'ORDEN DE CUARENTENA'!AO518</f>
        <v>Taenianotus</v>
      </c>
      <c r="AP518" s="65" t="s">
        <v>2218</v>
      </c>
      <c r="AQ518" s="66" t="s">
        <v>1733</v>
      </c>
    </row>
    <row r="519" spans="1:43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18" t="str">
        <f>'ORDEN DE CUARENTENA'!AO519</f>
        <v>Taeniura</v>
      </c>
      <c r="AP519" s="65" t="s">
        <v>2219</v>
      </c>
      <c r="AQ519" s="66" t="s">
        <v>1733</v>
      </c>
    </row>
    <row r="520" spans="1:43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18" t="str">
        <f>'ORDEN DE CUARENTENA'!AO520</f>
        <v>Tanganicodus</v>
      </c>
      <c r="AP520" s="65" t="s">
        <v>2220</v>
      </c>
      <c r="AQ520" s="66" t="s">
        <v>1733</v>
      </c>
    </row>
    <row r="521" spans="1:43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18" t="str">
        <f>'ORDEN DE CUARENTENA'!AO521</f>
        <v>Tanichthys</v>
      </c>
      <c r="AP521" s="65" t="s">
        <v>2221</v>
      </c>
      <c r="AQ521" s="66" t="s">
        <v>1733</v>
      </c>
    </row>
    <row r="522" spans="1:43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18" t="str">
        <f>'ORDEN DE CUARENTENA'!AO522</f>
        <v>Tatia</v>
      </c>
      <c r="AP522" s="65" t="s">
        <v>2222</v>
      </c>
      <c r="AQ522" s="66" t="s">
        <v>1733</v>
      </c>
    </row>
    <row r="523" spans="1:43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18" t="str">
        <f>'ORDEN DE CUARENTENA'!AO523</f>
        <v>Telmatherina</v>
      </c>
      <c r="AP523" s="65" t="s">
        <v>2223</v>
      </c>
      <c r="AQ523" s="66" t="s">
        <v>1733</v>
      </c>
    </row>
    <row r="524" spans="1:43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18" t="str">
        <f>'ORDEN DE CUARENTENA'!AO524</f>
        <v>Telmatochromis</v>
      </c>
      <c r="AP524" s="65" t="s">
        <v>2224</v>
      </c>
      <c r="AQ524" s="66" t="s">
        <v>1733</v>
      </c>
    </row>
    <row r="525" spans="1:43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18" t="str">
        <f>'ORDEN DE CUARENTENA'!AO525</f>
        <v>Terapon</v>
      </c>
      <c r="AP525" s="65" t="s">
        <v>2225</v>
      </c>
      <c r="AQ525" s="66" t="s">
        <v>1733</v>
      </c>
    </row>
    <row r="526" spans="1:43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18" t="str">
        <f>'ORDEN DE CUARENTENA'!AO526</f>
        <v>Tetragonopterus</v>
      </c>
      <c r="AP526" s="65" t="s">
        <v>2226</v>
      </c>
      <c r="AQ526" s="66" t="s">
        <v>1733</v>
      </c>
    </row>
    <row r="527" spans="1:43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18" t="str">
        <f>'ORDEN DE CUARENTENA'!AO527</f>
        <v>Tetraodon</v>
      </c>
      <c r="AP527" s="65" t="s">
        <v>2227</v>
      </c>
      <c r="AQ527" s="66" t="s">
        <v>1733</v>
      </c>
    </row>
    <row r="528" spans="1:43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18" t="str">
        <f>'ORDEN DE CUARENTENA'!AO528</f>
        <v>Thalassoma</v>
      </c>
      <c r="AP528" s="65" t="s">
        <v>2228</v>
      </c>
      <c r="AQ528" s="66" t="s">
        <v>1733</v>
      </c>
    </row>
    <row r="529" spans="1:43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18" t="str">
        <f>'ORDEN DE CUARENTENA'!AO529</f>
        <v>Thayeria</v>
      </c>
      <c r="AP529" s="65" t="s">
        <v>2229</v>
      </c>
      <c r="AQ529" s="66" t="s">
        <v>1733</v>
      </c>
    </row>
    <row r="530" spans="1:43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18" t="str">
        <f>'ORDEN DE CUARENTENA'!AO530</f>
        <v>Thoracocharax</v>
      </c>
      <c r="AP530" s="65" t="s">
        <v>2230</v>
      </c>
      <c r="AQ530" s="66" t="s">
        <v>1733</v>
      </c>
    </row>
    <row r="531" spans="1:43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18" t="str">
        <f>'ORDEN DE CUARENTENA'!AO531</f>
        <v>Thorichthys</v>
      </c>
      <c r="AP531" s="65" t="s">
        <v>2231</v>
      </c>
      <c r="AQ531" s="66" t="s">
        <v>1733</v>
      </c>
    </row>
    <row r="532" spans="1:43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18" t="str">
        <f>'ORDEN DE CUARENTENA'!AO532</f>
        <v>Tilapia</v>
      </c>
      <c r="AP532" s="65" t="s">
        <v>2232</v>
      </c>
      <c r="AQ532" s="66" t="s">
        <v>1733</v>
      </c>
    </row>
    <row r="533" spans="1:43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18" t="str">
        <f>'ORDEN DE CUARENTENA'!AO533</f>
        <v>Toxotes</v>
      </c>
      <c r="AP533" s="65" t="s">
        <v>2233</v>
      </c>
      <c r="AQ533" s="66" t="s">
        <v>1733</v>
      </c>
    </row>
    <row r="534" spans="1:43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18" t="str">
        <f>'ORDEN DE CUARENTENA'!AO534</f>
        <v>Triaenodon</v>
      </c>
      <c r="AP534" s="65" t="s">
        <v>2234</v>
      </c>
      <c r="AQ534" s="66" t="s">
        <v>1733</v>
      </c>
    </row>
    <row r="535" spans="1:43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18" t="str">
        <f>'ORDEN DE CUARENTENA'!AO535</f>
        <v>Trichogaster</v>
      </c>
      <c r="AP535" s="65" t="s">
        <v>2235</v>
      </c>
      <c r="AQ535" s="66" t="s">
        <v>1733</v>
      </c>
    </row>
    <row r="536" spans="1:43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18" t="str">
        <f>'ORDEN DE CUARENTENA'!AO536</f>
        <v>Trichopsis</v>
      </c>
      <c r="AP536" s="65" t="s">
        <v>2236</v>
      </c>
      <c r="AQ536" s="66" t="s">
        <v>1733</v>
      </c>
    </row>
    <row r="537" spans="1:43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18" t="str">
        <f>'ORDEN DE CUARENTENA'!AO537</f>
        <v>Triglachromis</v>
      </c>
      <c r="AP537" s="65" t="s">
        <v>2237</v>
      </c>
      <c r="AQ537" s="66" t="s">
        <v>1733</v>
      </c>
    </row>
    <row r="538" spans="1:43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18" t="str">
        <f>'ORDEN DE CUARENTENA'!AO538</f>
        <v>Trigonostigma</v>
      </c>
      <c r="AP538" s="65" t="s">
        <v>2238</v>
      </c>
      <c r="AQ538" s="66" t="s">
        <v>1733</v>
      </c>
    </row>
    <row r="539" spans="1:43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18" t="str">
        <f>'ORDEN DE CUARENTENA'!AO539</f>
        <v>Trinectes</v>
      </c>
      <c r="AP539" s="65" t="s">
        <v>2239</v>
      </c>
      <c r="AQ539" s="66" t="s">
        <v>1733</v>
      </c>
    </row>
    <row r="540" spans="1:43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18" t="str">
        <f>'ORDEN DE CUARENTENA'!AO540</f>
        <v>Triportheus</v>
      </c>
      <c r="AP540" s="65" t="s">
        <v>2240</v>
      </c>
      <c r="AQ540" s="66" t="s">
        <v>1733</v>
      </c>
    </row>
    <row r="541" spans="1:43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18" t="str">
        <f>'ORDEN DE CUARENTENA'!AO541</f>
        <v>Tropheus</v>
      </c>
      <c r="AP541" s="65" t="s">
        <v>2241</v>
      </c>
      <c r="AQ541" s="66" t="s">
        <v>1733</v>
      </c>
    </row>
    <row r="542" spans="1:43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18" t="str">
        <f>'ORDEN DE CUARENTENA'!AO542</f>
        <v>Tylochromis</v>
      </c>
      <c r="AP542" s="65" t="s">
        <v>2242</v>
      </c>
      <c r="AQ542" s="66" t="s">
        <v>1733</v>
      </c>
    </row>
    <row r="543" spans="1:43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18" t="str">
        <f>'ORDEN DE CUARENTENA'!AO543</f>
        <v>Tyrannochromis</v>
      </c>
      <c r="AP543" s="65" t="s">
        <v>2243</v>
      </c>
      <c r="AQ543" s="66" t="s">
        <v>1733</v>
      </c>
    </row>
    <row r="544" spans="1:43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18" t="str">
        <f>'ORDEN DE CUARENTENA'!AO544</f>
        <v>Uaru</v>
      </c>
      <c r="AP544" s="65" t="s">
        <v>2244</v>
      </c>
      <c r="AQ544" s="66" t="s">
        <v>1733</v>
      </c>
    </row>
    <row r="545" spans="1:43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18" t="str">
        <f>'ORDEN DE CUARENTENA'!AO545</f>
        <v>Urobatis</v>
      </c>
      <c r="AP545" s="65" t="s">
        <v>2245</v>
      </c>
      <c r="AQ545" s="66" t="s">
        <v>1733</v>
      </c>
    </row>
    <row r="546" spans="1:43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18" t="str">
        <f>'ORDEN DE CUARENTENA'!AO546</f>
        <v>Valenciennea</v>
      </c>
      <c r="AP546" s="65" t="s">
        <v>2246</v>
      </c>
      <c r="AQ546" s="66" t="s">
        <v>1733</v>
      </c>
    </row>
    <row r="547" spans="1:43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18" t="str">
        <f>'ORDEN DE CUARENTENA'!AO547</f>
        <v>Variabilichromis</v>
      </c>
      <c r="AP547" s="65" t="s">
        <v>2247</v>
      </c>
      <c r="AQ547" s="66" t="s">
        <v>1733</v>
      </c>
    </row>
    <row r="548" spans="1:43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18" t="str">
        <f>'ORDEN DE CUARENTENA'!AO548</f>
        <v>Vieja</v>
      </c>
      <c r="AP548" s="65" t="s">
        <v>2248</v>
      </c>
      <c r="AQ548" s="66" t="s">
        <v>1733</v>
      </c>
    </row>
    <row r="549" spans="1:43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18" t="str">
        <f>'ORDEN DE CUARENTENA'!AO549</f>
        <v>Wallago</v>
      </c>
      <c r="AP549" s="65" t="s">
        <v>2249</v>
      </c>
      <c r="AQ549" s="66" t="s">
        <v>1733</v>
      </c>
    </row>
    <row r="550" spans="1:43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18" t="str">
        <f>'ORDEN DE CUARENTENA'!AO550</f>
        <v>Xanthichthys</v>
      </c>
      <c r="AP550" s="65" t="s">
        <v>2250</v>
      </c>
      <c r="AQ550" s="66" t="s">
        <v>1733</v>
      </c>
    </row>
    <row r="551" spans="1:43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18" t="str">
        <f>'ORDEN DE CUARENTENA'!AO551</f>
        <v>Xenentodon</v>
      </c>
      <c r="AP551" s="65" t="s">
        <v>2251</v>
      </c>
      <c r="AQ551" s="66" t="s">
        <v>1733</v>
      </c>
    </row>
    <row r="552" spans="1:43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18" t="str">
        <f>'ORDEN DE CUARENTENA'!AO552</f>
        <v>Xenotilapia</v>
      </c>
      <c r="AP552" s="65" t="s">
        <v>2252</v>
      </c>
      <c r="AQ552" s="66" t="s">
        <v>1733</v>
      </c>
    </row>
    <row r="553" spans="1:43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18" t="str">
        <f>'ORDEN DE CUARENTENA'!AO553</f>
        <v>Xiphophorus</v>
      </c>
      <c r="AP553" s="65" t="s">
        <v>2253</v>
      </c>
      <c r="AQ553" s="66" t="s">
        <v>1733</v>
      </c>
    </row>
    <row r="554" spans="1:43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18" t="str">
        <f>'ORDEN DE CUARENTENA'!AO554</f>
        <v>Xyrichtys</v>
      </c>
      <c r="AP554" s="65" t="s">
        <v>2254</v>
      </c>
      <c r="AQ554" s="66" t="s">
        <v>1733</v>
      </c>
    </row>
    <row r="555" spans="1:43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18" t="str">
        <f>'ORDEN DE CUARENTENA'!AO555</f>
        <v>Yasuhikotakia</v>
      </c>
      <c r="AP555" s="65" t="s">
        <v>2255</v>
      </c>
      <c r="AQ555" s="66" t="s">
        <v>1733</v>
      </c>
    </row>
    <row r="556" spans="1:43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18" t="str">
        <f>'ORDEN DE CUARENTENA'!AO556</f>
        <v>Zanclus</v>
      </c>
      <c r="AP556" s="65" t="s">
        <v>2256</v>
      </c>
      <c r="AQ556" s="66" t="s">
        <v>1733</v>
      </c>
    </row>
    <row r="557" spans="1:43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18" t="str">
        <f>'ORDEN DE CUARENTENA'!AO557</f>
        <v>Zebrasoma</v>
      </c>
      <c r="AP557" s="65" t="s">
        <v>2257</v>
      </c>
      <c r="AQ557" s="66" t="s">
        <v>1733</v>
      </c>
    </row>
    <row r="558" spans="1:43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18" t="str">
        <f>'ORDEN DE CUARENTENA'!AO558</f>
        <v>Zungaro</v>
      </c>
      <c r="AP558" s="65" t="s">
        <v>2258</v>
      </c>
      <c r="AQ558" s="66" t="s">
        <v>1733</v>
      </c>
    </row>
    <row r="559" spans="1:43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18" t="str">
        <f>'ORDEN DE CUARENTENA'!AO559</f>
        <v>*** Grupo Celenterados (géneros) ***</v>
      </c>
      <c r="AP559" s="65" t="s">
        <v>2259</v>
      </c>
      <c r="AQ559" s="66" t="s">
        <v>1733</v>
      </c>
    </row>
    <row r="560" spans="1:43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18" t="str">
        <f>'ORDEN DE CUARENTENA'!AO560</f>
        <v>Acanthastrea</v>
      </c>
      <c r="AP560" s="65" t="s">
        <v>2260</v>
      </c>
      <c r="AQ560" s="66" t="s">
        <v>1733</v>
      </c>
    </row>
    <row r="561" spans="1:43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18" t="str">
        <f>'ORDEN DE CUARENTENA'!AO561</f>
        <v>Acanthella</v>
      </c>
      <c r="AP561" s="65" t="s">
        <v>2261</v>
      </c>
      <c r="AQ561" s="66" t="s">
        <v>1733</v>
      </c>
    </row>
    <row r="562" spans="1:43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18" t="str">
        <f>'ORDEN DE CUARENTENA'!AO562</f>
        <v>Acropora</v>
      </c>
      <c r="AP562" s="65" t="s">
        <v>2262</v>
      </c>
      <c r="AQ562" s="66" t="s">
        <v>1733</v>
      </c>
    </row>
    <row r="563" spans="1:43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18" t="str">
        <f>'ORDEN DE CUARENTENA'!AO563</f>
        <v>Actinodiscus</v>
      </c>
      <c r="AP563" s="65" t="s">
        <v>2263</v>
      </c>
      <c r="AQ563" s="66" t="s">
        <v>1733</v>
      </c>
    </row>
    <row r="564" spans="1:43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18" t="str">
        <f>'ORDEN DE CUARENTENA'!AO564</f>
        <v>Actinoporus</v>
      </c>
      <c r="AP564" s="65" t="s">
        <v>2264</v>
      </c>
      <c r="AQ564" s="66" t="s">
        <v>1733</v>
      </c>
    </row>
    <row r="565" spans="1:43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18" t="str">
        <f>'ORDEN DE CUARENTENA'!AO565</f>
        <v>Alcyonium</v>
      </c>
      <c r="AP565" s="65" t="s">
        <v>2265</v>
      </c>
      <c r="AQ565" s="66" t="s">
        <v>1733</v>
      </c>
    </row>
    <row r="566" spans="1:43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18" t="str">
        <f>'ORDEN DE CUARENTENA'!AO566</f>
        <v>Alveopora</v>
      </c>
      <c r="AP566" s="65" t="s">
        <v>2266</v>
      </c>
      <c r="AQ566" s="66" t="s">
        <v>1733</v>
      </c>
    </row>
    <row r="567" spans="1:43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18" t="str">
        <f>'ORDEN DE CUARENTENA'!AO567</f>
        <v>Anthelia</v>
      </c>
      <c r="AP567" s="65" t="s">
        <v>2267</v>
      </c>
      <c r="AQ567" s="66" t="s">
        <v>1733</v>
      </c>
    </row>
    <row r="568" spans="1:43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18" t="str">
        <f>'ORDEN DE CUARENTENA'!AO568</f>
        <v>Bartholomea</v>
      </c>
      <c r="AP568" s="65" t="s">
        <v>2268</v>
      </c>
      <c r="AQ568" s="66" t="s">
        <v>1733</v>
      </c>
    </row>
    <row r="569" spans="1:43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18" t="str">
        <f>'ORDEN DE CUARENTENA'!AO569</f>
        <v>Bispira</v>
      </c>
      <c r="AP569" s="65" t="s">
        <v>2269</v>
      </c>
      <c r="AQ569" s="66" t="s">
        <v>1733</v>
      </c>
    </row>
    <row r="570" spans="1:43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18" t="str">
        <f>'ORDEN DE CUARENTENA'!AO570</f>
        <v>Blastomussa</v>
      </c>
      <c r="AP570" s="65" t="s">
        <v>2270</v>
      </c>
      <c r="AQ570" s="66" t="s">
        <v>1733</v>
      </c>
    </row>
    <row r="571" spans="1:43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18" t="str">
        <f>'ORDEN DE CUARENTENA'!AO571</f>
        <v>Briareum</v>
      </c>
      <c r="AP571" s="65" t="s">
        <v>2271</v>
      </c>
      <c r="AQ571" s="66" t="s">
        <v>1733</v>
      </c>
    </row>
    <row r="572" spans="1:43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18" t="str">
        <f>'ORDEN DE CUARENTENA'!AO572</f>
        <v>Catalaphyllia</v>
      </c>
      <c r="AP572" s="65" t="s">
        <v>2272</v>
      </c>
      <c r="AQ572" s="66" t="s">
        <v>1733</v>
      </c>
    </row>
    <row r="573" spans="1:43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18" t="str">
        <f>'ORDEN DE CUARENTENA'!AO573</f>
        <v>Caulastrea</v>
      </c>
      <c r="AP573" s="65" t="s">
        <v>2273</v>
      </c>
      <c r="AQ573" s="66" t="s">
        <v>1733</v>
      </c>
    </row>
    <row r="574" spans="1:43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18" t="str">
        <f>'ORDEN DE CUARENTENA'!AO574</f>
        <v>Cerianthus</v>
      </c>
      <c r="AP574" s="65" t="s">
        <v>2274</v>
      </c>
      <c r="AQ574" s="66" t="s">
        <v>1733</v>
      </c>
    </row>
    <row r="575" spans="1:43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18" t="str">
        <f>'ORDEN DE CUARENTENA'!AO575</f>
        <v>Cladiella</v>
      </c>
      <c r="AP575" s="65" t="s">
        <v>2275</v>
      </c>
      <c r="AQ575" s="66" t="s">
        <v>1733</v>
      </c>
    </row>
    <row r="576" spans="1:43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18" t="str">
        <f>'ORDEN DE CUARENTENA'!AO576</f>
        <v>Clavularia</v>
      </c>
      <c r="AP576" s="65" t="s">
        <v>2276</v>
      </c>
      <c r="AQ576" s="66" t="s">
        <v>1739</v>
      </c>
    </row>
    <row r="577" spans="1:43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18" t="str">
        <f>'ORDEN DE CUARENTENA'!AO577</f>
        <v>Cliona</v>
      </c>
      <c r="AP577" s="65" t="s">
        <v>2277</v>
      </c>
      <c r="AQ577" s="66" t="s">
        <v>1733</v>
      </c>
    </row>
    <row r="578" spans="1:43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18" t="str">
        <f>'ORDEN DE CUARENTENA'!AO578</f>
        <v>Condylactis</v>
      </c>
      <c r="AP578" s="65" t="s">
        <v>2278</v>
      </c>
      <c r="AQ578" s="66" t="s">
        <v>1733</v>
      </c>
    </row>
    <row r="579" spans="1:43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18" t="str">
        <f>'ORDEN DE CUARENTENA'!AO579</f>
        <v>Corynactis</v>
      </c>
      <c r="AP579" s="65" t="s">
        <v>2279</v>
      </c>
      <c r="AQ579" s="66" t="s">
        <v>1733</v>
      </c>
    </row>
    <row r="580" spans="1:43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18" t="str">
        <f>'ORDEN DE CUARENTENA'!AO580</f>
        <v>Cynarina</v>
      </c>
      <c r="AP580" s="65" t="s">
        <v>2280</v>
      </c>
      <c r="AQ580" s="66" t="s">
        <v>1733</v>
      </c>
    </row>
    <row r="581" spans="1:43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18" t="str">
        <f>'ORDEN DE CUARENTENA'!AO581</f>
        <v>Dendronephthya</v>
      </c>
      <c r="AP581" s="65" t="s">
        <v>2281</v>
      </c>
      <c r="AQ581" s="66" t="s">
        <v>1733</v>
      </c>
    </row>
    <row r="582" spans="1:43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18" t="str">
        <f>'ORDEN DE CUARENTENA'!AO582</f>
        <v>Diodogorgia</v>
      </c>
      <c r="AP582" s="65" t="s">
        <v>2282</v>
      </c>
      <c r="AQ582" s="66" t="s">
        <v>1733</v>
      </c>
    </row>
    <row r="583" spans="1:43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18" t="str">
        <f>'ORDEN DE CUARENTENA'!AO583</f>
        <v>Discosoma</v>
      </c>
      <c r="AP583" s="65" t="s">
        <v>2283</v>
      </c>
      <c r="AQ583" s="66" t="s">
        <v>1733</v>
      </c>
    </row>
    <row r="584" spans="1:43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18" t="str">
        <f>'ORDEN DE CUARENTENA'!AO584</f>
        <v>Duncanopsammia</v>
      </c>
      <c r="AP584" s="65" t="s">
        <v>949</v>
      </c>
      <c r="AQ584" s="66" t="s">
        <v>1876</v>
      </c>
    </row>
    <row r="585" spans="1:43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18" t="str">
        <f>'ORDEN DE CUARENTENA'!AO585</f>
        <v>Entacmaea</v>
      </c>
      <c r="AP585" s="65" t="s">
        <v>1034</v>
      </c>
      <c r="AQ585" s="66" t="s">
        <v>1876</v>
      </c>
    </row>
    <row r="586" spans="1:43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18" t="str">
        <f>'ORDEN DE CUARENTENA'!AO586</f>
        <v>Euphyllia</v>
      </c>
      <c r="AP586" s="65" t="s">
        <v>2284</v>
      </c>
      <c r="AQ586" s="66" t="s">
        <v>1733</v>
      </c>
    </row>
    <row r="587" spans="1:43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18" t="str">
        <f>'ORDEN DE CUARENTENA'!AO587</f>
        <v>Favia</v>
      </c>
      <c r="AP587" s="65" t="s">
        <v>2285</v>
      </c>
      <c r="AQ587" s="66" t="s">
        <v>1733</v>
      </c>
    </row>
    <row r="588" spans="1:43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18" t="str">
        <f>'ORDEN DE CUARENTENA'!AO588</f>
        <v>Favites</v>
      </c>
      <c r="AP588" s="65" t="s">
        <v>2286</v>
      </c>
      <c r="AQ588" s="66" t="s">
        <v>1733</v>
      </c>
    </row>
    <row r="589" spans="1:43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18" t="str">
        <f>'ORDEN DE CUARENTENA'!AO589</f>
        <v>Fungia</v>
      </c>
      <c r="AP589" s="65" t="s">
        <v>2287</v>
      </c>
      <c r="AQ589" s="66" t="s">
        <v>1733</v>
      </c>
    </row>
    <row r="590" spans="1:43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18" t="str">
        <f>'ORDEN DE CUARENTENA'!AO590</f>
        <v>Galaxea</v>
      </c>
      <c r="AP590" s="65" t="s">
        <v>1035</v>
      </c>
      <c r="AQ590" s="66" t="s">
        <v>1876</v>
      </c>
    </row>
    <row r="591" spans="1:43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18" t="str">
        <f>'ORDEN DE CUARENTENA'!AO591</f>
        <v>Goniopora</v>
      </c>
      <c r="AP591" s="65" t="s">
        <v>950</v>
      </c>
      <c r="AQ591" s="66" t="s">
        <v>1876</v>
      </c>
    </row>
    <row r="592" spans="1:43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18" t="str">
        <f>'ORDEN DE CUARENTENA'!AO592</f>
        <v>Gorgonia</v>
      </c>
      <c r="AP592" s="65" t="s">
        <v>1036</v>
      </c>
      <c r="AQ592" s="66" t="s">
        <v>1876</v>
      </c>
    </row>
    <row r="593" spans="1:43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18" t="str">
        <f>'ORDEN DE CUARENTENA'!AO593</f>
        <v>Heliofungia</v>
      </c>
      <c r="AP593" s="65" t="s">
        <v>951</v>
      </c>
      <c r="AQ593" s="66" t="s">
        <v>1876</v>
      </c>
    </row>
    <row r="594" spans="1:43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18" t="str">
        <f>'ORDEN DE CUARENTENA'!AO594</f>
        <v>Heliopora</v>
      </c>
      <c r="AP594" s="65" t="s">
        <v>952</v>
      </c>
      <c r="AQ594" s="66" t="s">
        <v>1876</v>
      </c>
    </row>
    <row r="595" spans="1:43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18" t="str">
        <f>'ORDEN DE CUARENTENA'!AO595</f>
        <v>Herpolitha</v>
      </c>
      <c r="AP595" s="65" t="s">
        <v>953</v>
      </c>
      <c r="AQ595" s="66" t="s">
        <v>1876</v>
      </c>
    </row>
    <row r="596" spans="1:43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18" t="str">
        <f>'ORDEN DE CUARENTENA'!AO596</f>
        <v>Heteractis</v>
      </c>
      <c r="AP596" s="65" t="s">
        <v>954</v>
      </c>
      <c r="AQ596" s="66" t="s">
        <v>1876</v>
      </c>
    </row>
    <row r="597" spans="1:43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18" t="str">
        <f>'ORDEN DE CUARENTENA'!AO597</f>
        <v>Hydnophora</v>
      </c>
      <c r="AP597" s="65" t="s">
        <v>955</v>
      </c>
      <c r="AQ597" s="66" t="s">
        <v>1876</v>
      </c>
    </row>
    <row r="598" spans="1:43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18" t="str">
        <f>'ORDEN DE CUARENTENA'!AO598</f>
        <v>Lemnalia</v>
      </c>
      <c r="AP598" s="65" t="s">
        <v>1037</v>
      </c>
      <c r="AQ598" s="66" t="s">
        <v>1876</v>
      </c>
    </row>
    <row r="599" spans="1:43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18" t="str">
        <f>'ORDEN DE CUARENTENA'!AO599</f>
        <v>Leptoria</v>
      </c>
      <c r="AP599" s="65" t="s">
        <v>956</v>
      </c>
      <c r="AQ599" s="66" t="s">
        <v>1876</v>
      </c>
    </row>
    <row r="600" spans="1:43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18" t="str">
        <f>'ORDEN DE CUARENTENA'!AO600</f>
        <v>Litophyton</v>
      </c>
      <c r="AP600" s="65" t="s">
        <v>957</v>
      </c>
      <c r="AQ600" s="66" t="s">
        <v>1876</v>
      </c>
    </row>
    <row r="601" spans="1:43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18" t="str">
        <f>'ORDEN DE CUARENTENA'!AO601</f>
        <v>Lobophyllia</v>
      </c>
      <c r="AP601" s="65" t="s">
        <v>958</v>
      </c>
      <c r="AQ601" s="66" t="s">
        <v>1876</v>
      </c>
    </row>
    <row r="602" spans="1:43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18" t="str">
        <f>'ORDEN DE CUARENTENA'!AO602</f>
        <v>Lobophytum</v>
      </c>
      <c r="AP602" s="65" t="s">
        <v>1038</v>
      </c>
      <c r="AQ602" s="66" t="s">
        <v>1876</v>
      </c>
    </row>
    <row r="603" spans="1:43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18" t="str">
        <f>'ORDEN DE CUARENTENA'!AO603</f>
        <v>Merulina</v>
      </c>
      <c r="AP603" s="65" t="s">
        <v>2288</v>
      </c>
      <c r="AQ603" s="66" t="s">
        <v>1733</v>
      </c>
    </row>
    <row r="604" spans="1:43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18" t="str">
        <f>'ORDEN DE CUARENTENA'!AO604</f>
        <v>Millepora</v>
      </c>
      <c r="AP604" s="65" t="s">
        <v>2289</v>
      </c>
      <c r="AQ604" s="66" t="s">
        <v>1733</v>
      </c>
    </row>
    <row r="605" spans="1:43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18" t="str">
        <f>'ORDEN DE CUARENTENA'!AO605</f>
        <v>Montastrea</v>
      </c>
      <c r="AP605" s="65" t="s">
        <v>2290</v>
      </c>
      <c r="AQ605" s="66" t="s">
        <v>1733</v>
      </c>
    </row>
    <row r="606" spans="1:43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18" t="str">
        <f>'ORDEN DE CUARENTENA'!AO606</f>
        <v>Montipora</v>
      </c>
      <c r="AP606" s="65" t="s">
        <v>2291</v>
      </c>
      <c r="AQ606" s="66" t="s">
        <v>1733</v>
      </c>
    </row>
    <row r="607" spans="1:43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18" t="str">
        <f>'ORDEN DE CUARENTENA'!AO607</f>
        <v>Muricea</v>
      </c>
      <c r="AP607" s="65" t="s">
        <v>2292</v>
      </c>
      <c r="AQ607" s="66" t="s">
        <v>1733</v>
      </c>
    </row>
    <row r="608" spans="1:43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18" t="str">
        <f>'ORDEN DE CUARENTENA'!AO608</f>
        <v>Mycedium</v>
      </c>
      <c r="AP608" s="65" t="s">
        <v>2293</v>
      </c>
      <c r="AQ608" s="66" t="s">
        <v>1733</v>
      </c>
    </row>
    <row r="609" spans="1:43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18" t="str">
        <f>'ORDEN DE CUARENTENA'!AO609</f>
        <v>Nemenzophyllia</v>
      </c>
      <c r="AP609" s="65" t="s">
        <v>2294</v>
      </c>
      <c r="AQ609" s="66" t="s">
        <v>1733</v>
      </c>
    </row>
    <row r="610" spans="1:43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18" t="str">
        <f>'ORDEN DE CUARENTENA'!AO610</f>
        <v>Niphates</v>
      </c>
      <c r="AP610" s="65" t="s">
        <v>2295</v>
      </c>
      <c r="AQ610" s="66" t="s">
        <v>1733</v>
      </c>
    </row>
    <row r="611" spans="1:43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18" t="str">
        <f>'ORDEN DE CUARENTENA'!AO611</f>
        <v>Oulophyllia</v>
      </c>
      <c r="AP611" s="65" t="s">
        <v>2296</v>
      </c>
      <c r="AQ611" s="66" t="s">
        <v>1733</v>
      </c>
    </row>
    <row r="612" spans="1:43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18" t="str">
        <f>'ORDEN DE CUARENTENA'!AO612</f>
        <v>Palythoa</v>
      </c>
      <c r="AP612" s="65" t="s">
        <v>2297</v>
      </c>
      <c r="AQ612" s="66" t="s">
        <v>1733</v>
      </c>
    </row>
    <row r="613" spans="1:43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18" t="str">
        <f>'ORDEN DE CUARENTENA'!AO613</f>
        <v>Pavona</v>
      </c>
      <c r="AP613" s="65" t="s">
        <v>2298</v>
      </c>
      <c r="AQ613" s="66" t="s">
        <v>1739</v>
      </c>
    </row>
    <row r="614" spans="1:43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18" t="str">
        <f>'ORDEN DE CUARENTENA'!AO614</f>
        <v>Pectinia</v>
      </c>
      <c r="AP614" s="65" t="s">
        <v>2299</v>
      </c>
      <c r="AQ614" s="66" t="s">
        <v>1739</v>
      </c>
    </row>
    <row r="615" spans="1:43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18" t="str">
        <f>'ORDEN DE CUARENTENA'!AO615</f>
        <v>Phymanthus</v>
      </c>
      <c r="AP615" s="65" t="s">
        <v>2300</v>
      </c>
      <c r="AQ615" s="66" t="s">
        <v>1733</v>
      </c>
    </row>
    <row r="616" spans="1:43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18" t="str">
        <f>'ORDEN DE CUARENTENA'!AO616</f>
        <v>Physogyra</v>
      </c>
      <c r="AP616" s="65" t="s">
        <v>2301</v>
      </c>
      <c r="AQ616" s="66" t="s">
        <v>1733</v>
      </c>
    </row>
    <row r="617" spans="1:43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18" t="str">
        <f>'ORDEN DE CUARENTENA'!AO617</f>
        <v>Plerogyra</v>
      </c>
      <c r="AP617" s="65" t="s">
        <v>2302</v>
      </c>
      <c r="AQ617" s="66" t="s">
        <v>1733</v>
      </c>
    </row>
    <row r="618" spans="1:43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18" t="str">
        <f>'ORDEN DE CUARENTENA'!AO618</f>
        <v>Plexaura</v>
      </c>
      <c r="AP618" s="65" t="s">
        <v>959</v>
      </c>
      <c r="AQ618" s="66" t="s">
        <v>1876</v>
      </c>
    </row>
    <row r="619" spans="1:43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18" t="str">
        <f>'ORDEN DE CUARENTENA'!AO619</f>
        <v>Pocillopora</v>
      </c>
      <c r="AP619" s="65" t="s">
        <v>2303</v>
      </c>
      <c r="AQ619" s="66" t="s">
        <v>1733</v>
      </c>
    </row>
    <row r="620" spans="1:43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18" t="str">
        <f>'ORDEN DE CUARENTENA'!AO620</f>
        <v>Porites</v>
      </c>
      <c r="AP620" s="65" t="s">
        <v>2304</v>
      </c>
      <c r="AQ620" s="66" t="s">
        <v>1733</v>
      </c>
    </row>
    <row r="621" spans="1:43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18" t="str">
        <f>'ORDEN DE CUARENTENA'!AO621</f>
        <v>Pseudoceratina</v>
      </c>
      <c r="AP621" s="65" t="s">
        <v>2305</v>
      </c>
      <c r="AQ621" s="66" t="s">
        <v>1733</v>
      </c>
    </row>
    <row r="622" spans="1:43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18" t="str">
        <f>'ORDEN DE CUARENTENA'!AO622</f>
        <v>Pseudoplexaura</v>
      </c>
      <c r="AP622" s="65" t="s">
        <v>2306</v>
      </c>
      <c r="AQ622" s="66" t="s">
        <v>1733</v>
      </c>
    </row>
    <row r="623" spans="1:43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18" t="str">
        <f>'ORDEN DE CUARENTENA'!AO623</f>
        <v>Pseudopterogorgia</v>
      </c>
      <c r="AP623" s="65" t="s">
        <v>2307</v>
      </c>
      <c r="AQ623" s="66" t="s">
        <v>1733</v>
      </c>
    </row>
    <row r="624" spans="1:43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18" t="str">
        <f>'ORDEN DE CUARENTENA'!AO624</f>
        <v>Pterogorgia</v>
      </c>
      <c r="AP624" s="65" t="s">
        <v>2308</v>
      </c>
      <c r="AQ624" s="66" t="s">
        <v>1733</v>
      </c>
    </row>
    <row r="625" spans="1:43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18" t="str">
        <f>'ORDEN DE CUARENTENA'!AO625</f>
        <v>Pterogorgoa</v>
      </c>
      <c r="AP625" s="65" t="s">
        <v>2309</v>
      </c>
      <c r="AQ625" s="66" t="s">
        <v>1733</v>
      </c>
    </row>
    <row r="626" spans="1:43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18" t="str">
        <f>'ORDEN DE CUARENTENA'!AO626</f>
        <v>Ricordea</v>
      </c>
      <c r="AP626" s="65" t="s">
        <v>2310</v>
      </c>
      <c r="AQ626" s="66" t="s">
        <v>1733</v>
      </c>
    </row>
    <row r="627" spans="1:43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18" t="str">
        <f>'ORDEN DE CUARENTENA'!AO627</f>
        <v>Sarcophyton</v>
      </c>
      <c r="AP627" s="65" t="s">
        <v>2311</v>
      </c>
      <c r="AQ627" s="66" t="s">
        <v>1733</v>
      </c>
    </row>
    <row r="628" spans="1:43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18" t="str">
        <f>'ORDEN DE CUARENTENA'!AO628</f>
        <v>Scolymia</v>
      </c>
      <c r="AP628" s="65" t="s">
        <v>2312</v>
      </c>
      <c r="AQ628" s="66" t="s">
        <v>1733</v>
      </c>
    </row>
    <row r="629" spans="1:43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18" t="str">
        <f>'ORDEN DE CUARENTENA'!AO629</f>
        <v>Seriatopora</v>
      </c>
      <c r="AP629" s="65" t="s">
        <v>2313</v>
      </c>
      <c r="AQ629" s="66" t="s">
        <v>1733</v>
      </c>
    </row>
    <row r="630" spans="1:43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18" t="str">
        <f>'ORDEN DE CUARENTENA'!AO630</f>
        <v>Sinularia</v>
      </c>
      <c r="AP630" s="65" t="s">
        <v>2314</v>
      </c>
      <c r="AQ630" s="66" t="s">
        <v>1733</v>
      </c>
    </row>
    <row r="631" spans="1:43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18" t="str">
        <f>'ORDEN DE CUARENTENA'!AO631</f>
        <v>Skamnarium</v>
      </c>
      <c r="AP631" s="65" t="s">
        <v>960</v>
      </c>
      <c r="AQ631" s="66" t="s">
        <v>1827</v>
      </c>
    </row>
    <row r="632" spans="1:43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18" t="str">
        <f>'ORDEN DE CUARENTENA'!AO632</f>
        <v>Stichodactyla</v>
      </c>
      <c r="AP632" s="65" t="s">
        <v>961</v>
      </c>
      <c r="AQ632" s="66" t="s">
        <v>1827</v>
      </c>
    </row>
    <row r="633" spans="1:43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18" t="str">
        <f>'ORDEN DE CUARENTENA'!AO633</f>
        <v>Stylophora</v>
      </c>
      <c r="AP633" s="65" t="s">
        <v>2315</v>
      </c>
      <c r="AQ633" s="66" t="s">
        <v>1733</v>
      </c>
    </row>
    <row r="634" spans="1:43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18" t="str">
        <f>'ORDEN DE CUARENTENA'!AO634</f>
        <v>Symphyllia</v>
      </c>
      <c r="AP634" s="65" t="s">
        <v>2316</v>
      </c>
      <c r="AQ634" s="66" t="s">
        <v>1733</v>
      </c>
    </row>
    <row r="635" spans="1:43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18" t="str">
        <f>'ORDEN DE CUARENTENA'!AO635</f>
        <v>Trachyphyllia</v>
      </c>
      <c r="AP635" s="65" t="s">
        <v>2317</v>
      </c>
      <c r="AQ635" s="66" t="s">
        <v>1733</v>
      </c>
    </row>
    <row r="636" spans="1:43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18" t="str">
        <f>'ORDEN DE CUARENTENA'!AO636</f>
        <v>Tubastrea</v>
      </c>
      <c r="AP636" s="65" t="s">
        <v>2318</v>
      </c>
      <c r="AQ636" s="66" t="s">
        <v>1733</v>
      </c>
    </row>
    <row r="637" spans="1:43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18" t="str">
        <f>'ORDEN DE CUARENTENA'!AO637</f>
        <v>Tubipora</v>
      </c>
      <c r="AP637" s="65" t="s">
        <v>2319</v>
      </c>
      <c r="AQ637" s="66" t="s">
        <v>1733</v>
      </c>
    </row>
    <row r="638" spans="1:43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18" t="str">
        <f>'ORDEN DE CUARENTENA'!AO638</f>
        <v>Turbinaria</v>
      </c>
      <c r="AP638" s="65" t="s">
        <v>2320</v>
      </c>
      <c r="AQ638" s="66" t="s">
        <v>1733</v>
      </c>
    </row>
    <row r="639" spans="1:43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18" t="str">
        <f>'ORDEN DE CUARENTENA'!AO639</f>
        <v>Xenia</v>
      </c>
      <c r="AP639" s="65" t="s">
        <v>2321</v>
      </c>
      <c r="AQ639" s="66" t="s">
        <v>1733</v>
      </c>
    </row>
    <row r="640" spans="1:43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18" t="str">
        <f>'ORDEN DE CUARENTENA'!AO640</f>
        <v>Zoanthus</v>
      </c>
      <c r="AP640" s="65" t="s">
        <v>2322</v>
      </c>
      <c r="AQ640" s="66" t="s">
        <v>1733</v>
      </c>
    </row>
    <row r="641" spans="1:43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18" t="str">
        <f>'ORDEN DE CUARENTENA'!AO641</f>
        <v>*** Grupo Algas ***</v>
      </c>
      <c r="AP641" s="65" t="s">
        <v>2323</v>
      </c>
      <c r="AQ641" s="66" t="s">
        <v>1733</v>
      </c>
    </row>
    <row r="642" spans="1:43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18" t="str">
        <f>'ORDEN DE CUARENTENA'!AO642</f>
        <v>Chaetomorpha linum</v>
      </c>
      <c r="AP642" s="65" t="s">
        <v>2324</v>
      </c>
      <c r="AQ642" s="66" t="s">
        <v>1733</v>
      </c>
    </row>
    <row r="643" spans="1:43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18" t="str">
        <f>'ORDEN DE CUARENTENA'!AO643</f>
        <v>Halimeda discoidea</v>
      </c>
      <c r="AP643" s="65" t="s">
        <v>2325</v>
      </c>
      <c r="AQ643" s="66" t="s">
        <v>1733</v>
      </c>
    </row>
    <row r="644" spans="1:43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18" t="str">
        <f>'ORDEN DE CUARENTENA'!AO644</f>
        <v>Halimeda goreaui</v>
      </c>
      <c r="AP644" s="65" t="s">
        <v>2326</v>
      </c>
      <c r="AQ644" s="66" t="s">
        <v>1733</v>
      </c>
    </row>
    <row r="645" spans="1:43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18" t="str">
        <f>'ORDEN DE CUARENTENA'!AO645</f>
        <v xml:space="preserve">Penicillus capitatus </v>
      </c>
      <c r="AP645" s="65" t="s">
        <v>2327</v>
      </c>
      <c r="AQ645" s="66" t="s">
        <v>1733</v>
      </c>
    </row>
    <row r="646" spans="1:43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18" t="str">
        <f>'ORDEN DE CUARENTENA'!AO646</f>
        <v>Udotea conglutinata</v>
      </c>
      <c r="AP646" s="65" t="s">
        <v>2328</v>
      </c>
      <c r="AQ646" s="66" t="s">
        <v>1733</v>
      </c>
    </row>
    <row r="647" spans="1:43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18" t="str">
        <f>'ORDEN DE CUARENTENA'!AO647</f>
        <v>*** Grupo Crustáceos ***</v>
      </c>
      <c r="AP647" s="65" t="s">
        <v>2329</v>
      </c>
      <c r="AQ647" s="66" t="s">
        <v>1739</v>
      </c>
    </row>
    <row r="648" spans="1:43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18" t="str">
        <f>'ORDEN DE CUARENTENA'!AO648</f>
        <v>Alpheus armatus</v>
      </c>
      <c r="AP648" s="65" t="s">
        <v>2330</v>
      </c>
      <c r="AQ648" s="66" t="s">
        <v>1739</v>
      </c>
    </row>
    <row r="649" spans="1:43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18" t="str">
        <f>'ORDEN DE CUARENTENA'!AO649</f>
        <v>Artemia salina</v>
      </c>
      <c r="AP649" s="65" t="s">
        <v>2331</v>
      </c>
      <c r="AQ649" s="66" t="s">
        <v>1733</v>
      </c>
    </row>
    <row r="650" spans="1:43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18" t="str">
        <f>'ORDEN DE CUARENTENA'!AO650</f>
        <v>Atya spinipes</v>
      </c>
      <c r="AP650" s="65" t="s">
        <v>2332</v>
      </c>
      <c r="AQ650" s="66" t="s">
        <v>1733</v>
      </c>
    </row>
    <row r="651" spans="1:43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18" t="str">
        <f>'ORDEN DE CUARENTENA'!AO651</f>
        <v>Atyopsis moluccensis</v>
      </c>
      <c r="AP651" s="65" t="s">
        <v>2333</v>
      </c>
      <c r="AQ651" s="66" t="s">
        <v>1733</v>
      </c>
    </row>
    <row r="652" spans="1:43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18" t="str">
        <f>'ORDEN DE CUARENTENA'!AO652</f>
        <v>Atyopsis spinipes</v>
      </c>
      <c r="AP652" s="65" t="s">
        <v>2334</v>
      </c>
      <c r="AQ652" s="66" t="s">
        <v>1733</v>
      </c>
    </row>
    <row r="653" spans="1:43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18" t="str">
        <f>'ORDEN DE CUARENTENA'!AO653</f>
        <v>Calcinus tibicen</v>
      </c>
      <c r="AP653" s="65" t="s">
        <v>962</v>
      </c>
      <c r="AQ653" s="66" t="s">
        <v>2335</v>
      </c>
    </row>
    <row r="654" spans="1:43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18" t="str">
        <f>'ORDEN DE CUARENTENA'!AO654</f>
        <v>Caridina gracilirostris</v>
      </c>
      <c r="AP654" s="65" t="s">
        <v>2336</v>
      </c>
      <c r="AQ654" s="66" t="s">
        <v>1733</v>
      </c>
    </row>
    <row r="655" spans="1:43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18" t="str">
        <f>'ORDEN DE CUARENTENA'!AO655</f>
        <v>Caridina japonica</v>
      </c>
      <c r="AP655" s="65" t="s">
        <v>2337</v>
      </c>
      <c r="AQ655" s="66" t="s">
        <v>1733</v>
      </c>
    </row>
    <row r="656" spans="1:43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18" t="str">
        <f>'ORDEN DE CUARENTENA'!AO656</f>
        <v>Caridina multidentata</v>
      </c>
      <c r="AP656" s="65" t="s">
        <v>2338</v>
      </c>
      <c r="AQ656" s="66" t="s">
        <v>1733</v>
      </c>
    </row>
    <row r="657" spans="1:43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18" t="str">
        <f>'ORDEN DE CUARENTENA'!AO657</f>
        <v>Ciliopagurus strigatus</v>
      </c>
      <c r="AP657" s="65" t="s">
        <v>2339</v>
      </c>
      <c r="AQ657" s="66" t="s">
        <v>1733</v>
      </c>
    </row>
    <row r="658" spans="1:43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18" t="str">
        <f>'ORDEN DE CUARENTENA'!AO658</f>
        <v>Clibanarius tricolor</v>
      </c>
      <c r="AP658" s="65" t="s">
        <v>963</v>
      </c>
      <c r="AQ658" s="66" t="s">
        <v>1876</v>
      </c>
    </row>
    <row r="659" spans="1:43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18" t="str">
        <f>'ORDEN DE CUARENTENA'!AO659</f>
        <v>Dardanus calidus</v>
      </c>
      <c r="AP659" s="65" t="s">
        <v>2340</v>
      </c>
      <c r="AQ659" s="66" t="s">
        <v>1733</v>
      </c>
    </row>
    <row r="660" spans="1:43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18" t="str">
        <f>'ORDEN DE CUARENTENA'!AO660</f>
        <v xml:space="preserve">Dardanus pedunculatus </v>
      </c>
      <c r="AP660" s="65" t="s">
        <v>2341</v>
      </c>
      <c r="AQ660" s="66" t="s">
        <v>1739</v>
      </c>
    </row>
    <row r="661" spans="1:43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18" t="str">
        <f>'ORDEN DE CUARENTENA'!AO661</f>
        <v>Hymenocera picta</v>
      </c>
      <c r="AP661" s="65" t="s">
        <v>2342</v>
      </c>
      <c r="AQ661" s="66" t="s">
        <v>1733</v>
      </c>
    </row>
    <row r="662" spans="1:43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18" t="str">
        <f>'ORDEN DE CUARENTENA'!AO662</f>
        <v>Limulus polyphemus</v>
      </c>
      <c r="AP662" s="65" t="s">
        <v>2343</v>
      </c>
      <c r="AQ662" s="66" t="s">
        <v>1733</v>
      </c>
    </row>
    <row r="663" spans="1:43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18" t="str">
        <f>'ORDEN DE CUARENTENA'!AO663</f>
        <v xml:space="preserve">Litopenaeus vannamei </v>
      </c>
      <c r="AP663" s="65" t="s">
        <v>2344</v>
      </c>
      <c r="AQ663" s="66" t="s">
        <v>1739</v>
      </c>
    </row>
    <row r="664" spans="1:43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18" t="str">
        <f>'ORDEN DE CUARENTENA'!AO664</f>
        <v>Lysmata amboinensis</v>
      </c>
      <c r="AP664" s="65" t="s">
        <v>2345</v>
      </c>
      <c r="AQ664" s="66" t="s">
        <v>1739</v>
      </c>
    </row>
    <row r="665" spans="1:43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18" t="str">
        <f>'ORDEN DE CUARENTENA'!AO665</f>
        <v>Lysmata debelius</v>
      </c>
      <c r="AP665" s="65" t="s">
        <v>2346</v>
      </c>
      <c r="AQ665" s="66" t="s">
        <v>1739</v>
      </c>
    </row>
    <row r="666" spans="1:43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18" t="str">
        <f>'ORDEN DE CUARENTENA'!AO666</f>
        <v>Lysmata grabhami</v>
      </c>
      <c r="AP666" s="65" t="s">
        <v>2347</v>
      </c>
      <c r="AQ666" s="66" t="s">
        <v>1739</v>
      </c>
    </row>
    <row r="667" spans="1:43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18" t="str">
        <f>'ORDEN DE CUARENTENA'!AO667</f>
        <v>Lysmata wurdemanni</v>
      </c>
      <c r="AP667" s="65" t="s">
        <v>2348</v>
      </c>
      <c r="AQ667" s="66" t="s">
        <v>1739</v>
      </c>
    </row>
    <row r="668" spans="1:43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18" t="str">
        <f>'ORDEN DE CUARENTENA'!AO668</f>
        <v>Macrobrachium assamense</v>
      </c>
      <c r="AP668" s="65" t="s">
        <v>2349</v>
      </c>
      <c r="AQ668" s="66" t="s">
        <v>1739</v>
      </c>
    </row>
    <row r="669" spans="1:43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18" t="str">
        <f>'ORDEN DE CUARENTENA'!AO669</f>
        <v>Macrobrachium carcinus</v>
      </c>
      <c r="AP669" s="65" t="s">
        <v>2350</v>
      </c>
      <c r="AQ669" s="66" t="s">
        <v>1733</v>
      </c>
    </row>
    <row r="670" spans="1:43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18" t="str">
        <f>'ORDEN DE CUARENTENA'!AO670</f>
        <v xml:space="preserve">Macrobrachium nipponense </v>
      </c>
      <c r="AP670" s="65" t="s">
        <v>2351</v>
      </c>
      <c r="AQ670" s="66" t="s">
        <v>1733</v>
      </c>
    </row>
    <row r="671" spans="1:43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18" t="str">
        <f>'ORDEN DE CUARENTENA'!AO671</f>
        <v>Macrobrachium rosenbergii</v>
      </c>
      <c r="AP671" s="65" t="s">
        <v>2352</v>
      </c>
      <c r="AQ671" s="66" t="s">
        <v>1739</v>
      </c>
    </row>
    <row r="672" spans="1:43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18" t="str">
        <f>'ORDEN DE CUARENTENA'!AO672</f>
        <v>Neocaridina heteropoda</v>
      </c>
      <c r="AP672" s="65" t="s">
        <v>2353</v>
      </c>
      <c r="AQ672" s="66" t="s">
        <v>1733</v>
      </c>
    </row>
    <row r="673" spans="1:43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18" t="str">
        <f>'ORDEN DE CUARENTENA'!AO673</f>
        <v>Paguristes anomalus</v>
      </c>
      <c r="AP673" s="65" t="s">
        <v>2354</v>
      </c>
      <c r="AQ673" s="66" t="s">
        <v>1733</v>
      </c>
    </row>
    <row r="674" spans="1:43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18" t="str">
        <f>'ORDEN DE CUARENTENA'!AO674</f>
        <v>Paguristes cadenati</v>
      </c>
      <c r="AP674" s="65" t="s">
        <v>2355</v>
      </c>
      <c r="AQ674" s="66" t="s">
        <v>1733</v>
      </c>
    </row>
    <row r="675" spans="1:43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18" t="str">
        <f>'ORDEN DE CUARENTENA'!AO675</f>
        <v>Periclimenes brevicarpalis</v>
      </c>
      <c r="AP675" s="65" t="s">
        <v>2356</v>
      </c>
      <c r="AQ675" s="66" t="s">
        <v>1733</v>
      </c>
    </row>
    <row r="676" spans="1:43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18" t="str">
        <f>'ORDEN DE CUARENTENA'!AO676</f>
        <v xml:space="preserve">Periclimenes pedersoni </v>
      </c>
      <c r="AP676" s="65" t="s">
        <v>964</v>
      </c>
      <c r="AQ676" s="66" t="s">
        <v>1876</v>
      </c>
    </row>
    <row r="677" spans="1:43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18" t="str">
        <f>'ORDEN DE CUARENTENA'!AO677</f>
        <v>Periclimenes yucatanicus</v>
      </c>
      <c r="AP677" s="65" t="s">
        <v>965</v>
      </c>
      <c r="AQ677" s="66" t="s">
        <v>1876</v>
      </c>
    </row>
    <row r="678" spans="1:43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18" t="str">
        <f>'ORDEN DE CUARENTENA'!AO678</f>
        <v xml:space="preserve">Saron marmoratus </v>
      </c>
      <c r="AP678" s="65" t="s">
        <v>966</v>
      </c>
      <c r="AQ678" s="66" t="s">
        <v>1876</v>
      </c>
    </row>
    <row r="679" spans="1:43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18" t="str">
        <f>'ORDEN DE CUARENTENA'!AO679</f>
        <v>Stenopus hispidus</v>
      </c>
      <c r="AP679" s="65" t="s">
        <v>1039</v>
      </c>
      <c r="AQ679" s="66" t="s">
        <v>1876</v>
      </c>
    </row>
    <row r="680" spans="1:43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18" t="str">
        <f>'ORDEN DE CUARENTENA'!AO680</f>
        <v>Stenopus scutellatus</v>
      </c>
      <c r="AP680" s="65" t="s">
        <v>967</v>
      </c>
      <c r="AQ680" s="66" t="s">
        <v>1876</v>
      </c>
    </row>
    <row r="681" spans="1:43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18" t="str">
        <f>'ORDEN DE CUARENTENA'!AO681</f>
        <v>Stenopus zanzibaricus</v>
      </c>
      <c r="AP681" s="65" t="s">
        <v>968</v>
      </c>
      <c r="AQ681" s="66" t="s">
        <v>1876</v>
      </c>
    </row>
    <row r="682" spans="1:43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18" t="str">
        <f>'ORDEN DE CUARENTENA'!AO682</f>
        <v>Stenorhynchus seticornis</v>
      </c>
      <c r="AP682" s="65" t="s">
        <v>969</v>
      </c>
      <c r="AQ682" s="66" t="s">
        <v>1876</v>
      </c>
    </row>
    <row r="683" spans="1:43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18" t="str">
        <f>'ORDEN DE CUARENTENA'!AO683</f>
        <v>Thor amboinensis</v>
      </c>
      <c r="AP683" s="65" t="s">
        <v>970</v>
      </c>
      <c r="AQ683" s="66" t="s">
        <v>1876</v>
      </c>
    </row>
    <row r="684" spans="1:43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18" t="str">
        <f>'ORDEN DE CUARENTENA'!AO684</f>
        <v>Uca pugnax</v>
      </c>
      <c r="AP684" s="65" t="s">
        <v>971</v>
      </c>
      <c r="AQ684" s="66" t="s">
        <v>1876</v>
      </c>
    </row>
    <row r="685" spans="1:43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18" t="str">
        <f>'ORDEN DE CUARENTENA'!AO685</f>
        <v>*** Grupo Poliquetos ***</v>
      </c>
      <c r="AP685" s="65" t="s">
        <v>972</v>
      </c>
      <c r="AQ685" s="66" t="s">
        <v>1876</v>
      </c>
    </row>
    <row r="686" spans="1:43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18" t="str">
        <f>'ORDEN DE CUARENTENA'!AO686</f>
        <v>Protula bispiralis</v>
      </c>
      <c r="AP686" s="65" t="s">
        <v>973</v>
      </c>
      <c r="AQ686" s="66" t="s">
        <v>1876</v>
      </c>
    </row>
    <row r="687" spans="1:43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18" t="str">
        <f>'ORDEN DE CUARENTENA'!AO687</f>
        <v>Sabella penicillus</v>
      </c>
      <c r="AP687" s="65" t="s">
        <v>974</v>
      </c>
      <c r="AQ687" s="66" t="s">
        <v>1876</v>
      </c>
    </row>
    <row r="688" spans="1:43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18" t="str">
        <f>'ORDEN DE CUARENTENA'!AO688</f>
        <v>Sabellastarte magnifica</v>
      </c>
      <c r="AP688" s="65" t="s">
        <v>975</v>
      </c>
      <c r="AQ688" s="66" t="s">
        <v>1876</v>
      </c>
    </row>
    <row r="689" spans="1:43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18" t="str">
        <f>'ORDEN DE CUARENTENA'!AO689</f>
        <v>Spirobranchus giganteus</v>
      </c>
      <c r="AP689" s="65" t="s">
        <v>976</v>
      </c>
      <c r="AQ689" s="66" t="s">
        <v>1876</v>
      </c>
    </row>
    <row r="690" spans="1:43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18" t="str">
        <f>'ORDEN DE CUARENTENA'!AO690</f>
        <v>*** Grupo Moluscos ***</v>
      </c>
      <c r="AP690" s="65" t="s">
        <v>1040</v>
      </c>
      <c r="AQ690" s="66" t="s">
        <v>1876</v>
      </c>
    </row>
    <row r="691" spans="1:43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18" t="str">
        <f>'ORDEN DE CUARENTENA'!AO691</f>
        <v>Ampullaria cuprina</v>
      </c>
      <c r="AP691" s="65" t="s">
        <v>977</v>
      </c>
      <c r="AQ691" s="66" t="s">
        <v>2335</v>
      </c>
    </row>
    <row r="692" spans="1:43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18" t="str">
        <f>'ORDEN DE CUARENTENA'!AO692</f>
        <v>Aplysia dactylomela</v>
      </c>
      <c r="AP692" s="65" t="s">
        <v>978</v>
      </c>
      <c r="AQ692" s="66" t="s">
        <v>2335</v>
      </c>
    </row>
    <row r="693" spans="1:43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18" t="str">
        <f>'ORDEN DE CUARENTENA'!AO693</f>
        <v>Astrea tecta</v>
      </c>
      <c r="AP693" s="65" t="s">
        <v>2357</v>
      </c>
      <c r="AQ693" s="66" t="s">
        <v>1733</v>
      </c>
    </row>
    <row r="694" spans="1:43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18" t="str">
        <f>'ORDEN DE CUARENTENA'!AO694</f>
        <v>Cerithium litteratum</v>
      </c>
      <c r="AP694" s="65" t="s">
        <v>2358</v>
      </c>
      <c r="AQ694" s="66" t="s">
        <v>1733</v>
      </c>
    </row>
    <row r="695" spans="1:43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18" t="str">
        <f>'ORDEN DE CUARENTENA'!AO695</f>
        <v>Lima scabra</v>
      </c>
      <c r="AP695" s="65" t="s">
        <v>2359</v>
      </c>
      <c r="AQ695" s="66" t="s">
        <v>1733</v>
      </c>
    </row>
    <row r="696" spans="1:43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18" t="str">
        <f>'ORDEN DE CUARENTENA'!AO696</f>
        <v xml:space="preserve">Lithopoma tectum </v>
      </c>
      <c r="AP696" s="65" t="s">
        <v>2360</v>
      </c>
      <c r="AQ696" s="66" t="s">
        <v>1733</v>
      </c>
    </row>
    <row r="697" spans="1:43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18" t="str">
        <f>'ORDEN DE CUARENTENA'!AO697</f>
        <v>Marisa cornuarietis</v>
      </c>
      <c r="AP697" s="65" t="s">
        <v>2361</v>
      </c>
      <c r="AQ697" s="66" t="s">
        <v>1733</v>
      </c>
    </row>
    <row r="698" spans="1:43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18" t="str">
        <f>'ORDEN DE CUARENTENA'!AO698</f>
        <v>Octopus bimaculoides</v>
      </c>
      <c r="AP698" s="65" t="s">
        <v>979</v>
      </c>
      <c r="AQ698" s="66" t="s">
        <v>1820</v>
      </c>
    </row>
    <row r="699" spans="1:43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18" t="str">
        <f>'ORDEN DE CUARENTENA'!AO699</f>
        <v>Octopus vulgaris</v>
      </c>
      <c r="AP699" s="65" t="s">
        <v>2362</v>
      </c>
      <c r="AQ699" s="66" t="s">
        <v>1733</v>
      </c>
    </row>
    <row r="700" spans="1:43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18" t="str">
        <f>'ORDEN DE CUARENTENA'!AO700</f>
        <v>Pomacea bridgesi</v>
      </c>
      <c r="AP700" s="65" t="s">
        <v>2363</v>
      </c>
      <c r="AQ700" s="66" t="s">
        <v>1733</v>
      </c>
    </row>
    <row r="701" spans="1:43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18" t="str">
        <f>'ORDEN DE CUARENTENA'!AO701</f>
        <v>Pomacea canaliculata</v>
      </c>
      <c r="AP701" s="65" t="s">
        <v>2364</v>
      </c>
      <c r="AQ701" s="66" t="s">
        <v>1733</v>
      </c>
    </row>
    <row r="702" spans="1:43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18" t="str">
        <f>'ORDEN DE CUARENTENA'!AO702</f>
        <v>Pomacea paludosa</v>
      </c>
      <c r="AP702" s="65" t="s">
        <v>2365</v>
      </c>
      <c r="AQ702" s="66" t="s">
        <v>1733</v>
      </c>
    </row>
    <row r="703" spans="1:43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18" t="str">
        <f>'ORDEN DE CUARENTENA'!AO703</f>
        <v xml:space="preserve">Tridachia crispata </v>
      </c>
      <c r="AP703" s="65" t="s">
        <v>2366</v>
      </c>
      <c r="AQ703" s="66" t="s">
        <v>1733</v>
      </c>
    </row>
    <row r="704" spans="1:43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18" t="str">
        <f>'ORDEN DE CUARENTENA'!AO704</f>
        <v>Tridacna crocea</v>
      </c>
      <c r="AP704" s="65" t="s">
        <v>2367</v>
      </c>
      <c r="AQ704" s="66" t="s">
        <v>1733</v>
      </c>
    </row>
    <row r="705" spans="1:43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18" t="str">
        <f>'ORDEN DE CUARENTENA'!AO705</f>
        <v>Tridacna derasa</v>
      </c>
      <c r="AP705" s="65" t="s">
        <v>2368</v>
      </c>
      <c r="AQ705" s="66" t="s">
        <v>1733</v>
      </c>
    </row>
    <row r="706" spans="1:43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18" t="str">
        <f>'ORDEN DE CUARENTENA'!AO706</f>
        <v>Tridacna maxima</v>
      </c>
      <c r="AP706" s="65" t="s">
        <v>2369</v>
      </c>
      <c r="AQ706" s="66" t="s">
        <v>1733</v>
      </c>
    </row>
    <row r="707" spans="1:43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18" t="str">
        <f>'ORDEN DE CUARENTENA'!AO707</f>
        <v>Tridacna squamosa</v>
      </c>
      <c r="AP707" s="65" t="s">
        <v>2370</v>
      </c>
      <c r="AQ707" s="66" t="s">
        <v>1733</v>
      </c>
    </row>
    <row r="708" spans="1:43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18" t="str">
        <f>'ORDEN DE CUARENTENA'!AO708</f>
        <v>Turbo fluctuosa</v>
      </c>
      <c r="AP708" s="65" t="s">
        <v>2371</v>
      </c>
      <c r="AQ708" s="66" t="s">
        <v>1733</v>
      </c>
    </row>
    <row r="709" spans="1:43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18" t="str">
        <f>'ORDEN DE CUARENTENA'!AO709</f>
        <v>*** Grupo Plantas Acuáticas ***</v>
      </c>
      <c r="AP709" s="65" t="s">
        <v>2372</v>
      </c>
      <c r="AQ709" s="66" t="s">
        <v>1733</v>
      </c>
    </row>
    <row r="710" spans="1:43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18" t="str">
        <f>'ORDEN DE CUARENTENA'!AO710</f>
        <v>Anubias barteri</v>
      </c>
      <c r="AP710" s="65" t="s">
        <v>2373</v>
      </c>
      <c r="AQ710" s="66" t="s">
        <v>1733</v>
      </c>
    </row>
    <row r="711" spans="1:43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18" t="str">
        <f>'ORDEN DE CUARENTENA'!AO711</f>
        <v>Aponogeton rigidifolius</v>
      </c>
      <c r="AP711" s="65" t="s">
        <v>2374</v>
      </c>
      <c r="AQ711" s="66" t="s">
        <v>1739</v>
      </c>
    </row>
    <row r="712" spans="1:43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18" t="str">
        <f>'ORDEN DE CUARENTENA'!AO712</f>
        <v>Aponogeton ulvaceus</v>
      </c>
      <c r="AP712" s="65" t="s">
        <v>2375</v>
      </c>
      <c r="AQ712" s="66" t="s">
        <v>1733</v>
      </c>
    </row>
    <row r="713" spans="1:43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18" t="str">
        <f>'ORDEN DE CUARENTENA'!AO713</f>
        <v>Aponogeton undulatus</v>
      </c>
      <c r="AP713" s="65" t="s">
        <v>2376</v>
      </c>
      <c r="AQ713" s="66" t="s">
        <v>1733</v>
      </c>
    </row>
    <row r="714" spans="1:43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18" t="str">
        <f>'ORDEN DE CUARENTENA'!AO714</f>
        <v>Barclaya longifolia</v>
      </c>
      <c r="AP714" s="65" t="s">
        <v>2377</v>
      </c>
      <c r="AQ714" s="66" t="s">
        <v>1733</v>
      </c>
    </row>
    <row r="715" spans="1:43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18" t="str">
        <f>'ORDEN DE CUARENTENA'!AO715</f>
        <v>Barclaya motleyi</v>
      </c>
      <c r="AP715" s="65" t="s">
        <v>2378</v>
      </c>
      <c r="AQ715" s="66" t="s">
        <v>1733</v>
      </c>
    </row>
    <row r="716" spans="1:43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18" t="str">
        <f>'ORDEN DE CUARENTENA'!AO716</f>
        <v>Bolbitis heudelotii</v>
      </c>
      <c r="AP716" s="65" t="s">
        <v>2379</v>
      </c>
      <c r="AQ716" s="66" t="s">
        <v>1733</v>
      </c>
    </row>
    <row r="717" spans="1:43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18" t="str">
        <f>'ORDEN DE CUARENTENA'!AO717</f>
        <v>Cabomba aquatica</v>
      </c>
      <c r="AP717" s="65" t="s">
        <v>2380</v>
      </c>
      <c r="AQ717" s="66" t="s">
        <v>1733</v>
      </c>
    </row>
    <row r="718" spans="1:43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18" t="str">
        <f>'ORDEN DE CUARENTENA'!AO718</f>
        <v>Cabomba caroliniana</v>
      </c>
      <c r="AP718" s="65" t="s">
        <v>2381</v>
      </c>
      <c r="AQ718" s="66" t="s">
        <v>1733</v>
      </c>
    </row>
    <row r="719" spans="1:43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18" t="str">
        <f>'ORDEN DE CUARENTENA'!AO719</f>
        <v>Cabomba furcata</v>
      </c>
      <c r="AP719" s="65" t="s">
        <v>2382</v>
      </c>
      <c r="AQ719" s="66" t="s">
        <v>1733</v>
      </c>
    </row>
    <row r="720" spans="1:43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18" t="str">
        <f>'ORDEN DE CUARENTENA'!AO720</f>
        <v>Cabomba piauhyensis</v>
      </c>
      <c r="AP720" s="65" t="s">
        <v>2383</v>
      </c>
      <c r="AQ720" s="66" t="s">
        <v>1733</v>
      </c>
    </row>
    <row r="721" spans="1:43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18" t="str">
        <f>'ORDEN DE CUARENTENA'!AO721</f>
        <v>Ceratopteris thalictroides</v>
      </c>
      <c r="AP721" s="65" t="s">
        <v>2384</v>
      </c>
      <c r="AQ721" s="66" t="s">
        <v>1733</v>
      </c>
    </row>
    <row r="722" spans="1:43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18" t="str">
        <f>'ORDEN DE CUARENTENA'!AO722</f>
        <v>Crinum calamistratum</v>
      </c>
      <c r="AP722" s="65" t="s">
        <v>2385</v>
      </c>
      <c r="AQ722" s="66" t="s">
        <v>1733</v>
      </c>
    </row>
    <row r="723" spans="1:43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18" t="str">
        <f>'ORDEN DE CUARENTENA'!AO723</f>
        <v>Crinum natans</v>
      </c>
      <c r="AP723" s="65" t="s">
        <v>2386</v>
      </c>
      <c r="AQ723" s="66" t="s">
        <v>1733</v>
      </c>
    </row>
    <row r="724" spans="1:43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18" t="str">
        <f>'ORDEN DE CUARENTENA'!AO724</f>
        <v>Cryptocoryne affinis</v>
      </c>
      <c r="AP724" s="65" t="s">
        <v>2387</v>
      </c>
      <c r="AQ724" s="66" t="s">
        <v>1733</v>
      </c>
    </row>
    <row r="725" spans="1:43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18" t="str">
        <f>'ORDEN DE CUARENTENA'!AO725</f>
        <v>Cryptocoryne albida</v>
      </c>
      <c r="AP725" s="65" t="s">
        <v>2388</v>
      </c>
      <c r="AQ725" s="66" t="s">
        <v>1733</v>
      </c>
    </row>
    <row r="726" spans="1:43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18" t="str">
        <f>'ORDEN DE CUARENTENA'!AO726</f>
        <v>Cryptocoryne beckettii</v>
      </c>
      <c r="AP726" s="65" t="s">
        <v>2389</v>
      </c>
      <c r="AQ726" s="66" t="s">
        <v>1733</v>
      </c>
    </row>
    <row r="727" spans="1:43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18" t="str">
        <f>'ORDEN DE CUARENTENA'!AO727</f>
        <v>Cryptocoryne ciliata</v>
      </c>
      <c r="AP727" s="65" t="s">
        <v>2390</v>
      </c>
      <c r="AQ727" s="66" t="s">
        <v>1733</v>
      </c>
    </row>
    <row r="728" spans="1:43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18" t="str">
        <f>'ORDEN DE CUARENTENA'!AO728</f>
        <v>Cryptocoryne cordata</v>
      </c>
      <c r="AP728" s="65" t="s">
        <v>2391</v>
      </c>
      <c r="AQ728" s="66" t="s">
        <v>1733</v>
      </c>
    </row>
    <row r="729" spans="1:43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18" t="str">
        <f>'ORDEN DE CUARENTENA'!AO729</f>
        <v>Cryptocoryne crispatula</v>
      </c>
      <c r="AP729" s="65" t="s">
        <v>2392</v>
      </c>
      <c r="AQ729" s="66" t="s">
        <v>1733</v>
      </c>
    </row>
    <row r="730" spans="1:43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18" t="str">
        <f>'ORDEN DE CUARENTENA'!AO730</f>
        <v xml:space="preserve">Cryptocoryne longicauda </v>
      </c>
      <c r="AP730" s="65" t="s">
        <v>981</v>
      </c>
      <c r="AQ730" s="66" t="s">
        <v>2335</v>
      </c>
    </row>
    <row r="731" spans="1:43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18" t="str">
        <f>'ORDEN DE CUARENTENA'!AO731</f>
        <v>Cryptocoryne parva</v>
      </c>
      <c r="AP731" s="65" t="s">
        <v>2393</v>
      </c>
      <c r="AQ731" s="66" t="s">
        <v>1739</v>
      </c>
    </row>
    <row r="732" spans="1:43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18" t="str">
        <f>'ORDEN DE CUARENTENA'!AO732</f>
        <v>Cryptocoryne pontederiifolia</v>
      </c>
      <c r="AP732" s="65" t="s">
        <v>2394</v>
      </c>
      <c r="AQ732" s="66" t="s">
        <v>1739</v>
      </c>
    </row>
    <row r="733" spans="1:43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18" t="str">
        <f>'ORDEN DE CUARENTENA'!AO733</f>
        <v>Cryptocoryne undulata</v>
      </c>
      <c r="AP733" s="65" t="s">
        <v>2395</v>
      </c>
      <c r="AQ733" s="66" t="s">
        <v>1739</v>
      </c>
    </row>
    <row r="734" spans="1:43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18" t="str">
        <f>'ORDEN DE CUARENTENA'!AO734</f>
        <v>Cryptocoryne walkeri</v>
      </c>
      <c r="AP734" s="65" t="s">
        <v>2396</v>
      </c>
      <c r="AQ734" s="66" t="s">
        <v>1739</v>
      </c>
    </row>
    <row r="735" spans="1:43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18" t="str">
        <f>'ORDEN DE CUARENTENA'!AO735</f>
        <v>Cryptocoryne wendtii</v>
      </c>
      <c r="AP735" s="65" t="s">
        <v>2397</v>
      </c>
      <c r="AQ735" s="66" t="s">
        <v>1739</v>
      </c>
    </row>
    <row r="736" spans="1:43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18" t="str">
        <f>'ORDEN DE CUARENTENA'!AO736</f>
        <v>Cryptocoryne willisii</v>
      </c>
      <c r="AP736" s="65" t="s">
        <v>2398</v>
      </c>
      <c r="AQ736" s="66" t="s">
        <v>1739</v>
      </c>
    </row>
    <row r="737" spans="1:43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18" t="str">
        <f>'ORDEN DE CUARENTENA'!AO737</f>
        <v>Cyperus helferi</v>
      </c>
      <c r="AP737" s="65" t="s">
        <v>2399</v>
      </c>
      <c r="AQ737" s="66" t="s">
        <v>1733</v>
      </c>
    </row>
    <row r="738" spans="1:43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18" t="str">
        <f>'ORDEN DE CUARENTENA'!AO738</f>
        <v>Didiplis diandra</v>
      </c>
      <c r="AP738" s="65" t="s">
        <v>982</v>
      </c>
      <c r="AQ738" s="66" t="s">
        <v>1876</v>
      </c>
    </row>
    <row r="739" spans="1:43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18" t="str">
        <f>'ORDEN DE CUARENTENA'!AO739</f>
        <v>Echinodorus amazonicus</v>
      </c>
      <c r="AP739" s="65" t="s">
        <v>2400</v>
      </c>
      <c r="AQ739" s="66" t="s">
        <v>1733</v>
      </c>
    </row>
    <row r="740" spans="1:43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18" t="str">
        <f>'ORDEN DE CUARENTENA'!AO740</f>
        <v>Echinodorus angustifolius</v>
      </c>
      <c r="AP740" s="65" t="s">
        <v>2401</v>
      </c>
      <c r="AQ740" s="66" t="s">
        <v>1733</v>
      </c>
    </row>
    <row r="741" spans="1:43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18" t="str">
        <f>'ORDEN DE CUARENTENA'!AO741</f>
        <v>Echinodorus bleheri</v>
      </c>
      <c r="AP741" s="65" t="s">
        <v>2402</v>
      </c>
      <c r="AQ741" s="66" t="s">
        <v>1733</v>
      </c>
    </row>
    <row r="742" spans="1:43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18" t="str">
        <f>'ORDEN DE CUARENTENA'!AO742</f>
        <v>Echinodorus cordifolius</v>
      </c>
      <c r="AP742" s="65" t="s">
        <v>2403</v>
      </c>
      <c r="AQ742" s="66" t="s">
        <v>1733</v>
      </c>
    </row>
    <row r="743" spans="1:43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18" t="str">
        <f>'ORDEN DE CUARENTENA'!AO743</f>
        <v>Echinodorus grandiloflorus</v>
      </c>
      <c r="AP743" s="65" t="s">
        <v>2404</v>
      </c>
      <c r="AQ743" s="66" t="s">
        <v>1733</v>
      </c>
    </row>
    <row r="744" spans="1:43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18" t="str">
        <f>'ORDEN DE CUARENTENA'!AO744</f>
        <v>Echinodorus horizontalis</v>
      </c>
      <c r="AP744" s="65" t="s">
        <v>2405</v>
      </c>
      <c r="AQ744" s="66" t="s">
        <v>1739</v>
      </c>
    </row>
    <row r="745" spans="1:43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18" t="str">
        <f>'ORDEN DE CUARENTENA'!AO745</f>
        <v>Echinodorus macrophyllus</v>
      </c>
      <c r="AP745" s="65" t="s">
        <v>2406</v>
      </c>
      <c r="AQ745" s="66" t="s">
        <v>1739</v>
      </c>
    </row>
    <row r="746" spans="1:43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18" t="str">
        <f>'ORDEN DE CUARENTENA'!AO746</f>
        <v>Echinodorus oriental</v>
      </c>
      <c r="AP746" s="65" t="s">
        <v>2407</v>
      </c>
      <c r="AQ746" s="66" t="s">
        <v>1739</v>
      </c>
    </row>
    <row r="747" spans="1:43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5"/>
      <c r="Y747" s="15"/>
      <c r="Z747" s="15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18" t="str">
        <f>'ORDEN DE CUARENTENA'!AO747</f>
        <v>Echinodorus paleofolius</v>
      </c>
      <c r="AP747" s="65" t="s">
        <v>2408</v>
      </c>
      <c r="AQ747" s="66" t="s">
        <v>1739</v>
      </c>
    </row>
    <row r="748" spans="1:43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18" t="str">
        <f>'ORDEN DE CUARENTENA'!AO748</f>
        <v>Echinodorus parviflorus</v>
      </c>
      <c r="AP748" s="65" t="s">
        <v>2409</v>
      </c>
      <c r="AQ748" s="66" t="s">
        <v>1739</v>
      </c>
    </row>
    <row r="749" spans="1:43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O749" s="18" t="str">
        <f>'ORDEN DE CUARENTENA'!AO749</f>
        <v>Echinodorus peruensis</v>
      </c>
      <c r="AP749" s="65" t="s">
        <v>2410</v>
      </c>
      <c r="AQ749" s="66" t="s">
        <v>1739</v>
      </c>
    </row>
    <row r="750" spans="1:43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18" t="str">
        <f>'ORDEN DE CUARENTENA'!AO750</f>
        <v>Echinodorus quadricostatus</v>
      </c>
      <c r="AP750" s="65" t="s">
        <v>2411</v>
      </c>
      <c r="AQ750" s="66" t="s">
        <v>1739</v>
      </c>
    </row>
    <row r="751" spans="1:43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O751" s="18" t="str">
        <f>'ORDEN DE CUARENTENA'!AO751</f>
        <v>Echinodorus rose</v>
      </c>
      <c r="AP751" s="65" t="s">
        <v>2412</v>
      </c>
      <c r="AQ751" s="66" t="s">
        <v>1739</v>
      </c>
    </row>
    <row r="752" spans="1:43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18" t="str">
        <f>'ORDEN DE CUARENTENA'!AO752</f>
        <v>Echinodorus schlueteri</v>
      </c>
      <c r="AP752" s="65" t="s">
        <v>2413</v>
      </c>
      <c r="AQ752" s="66" t="s">
        <v>1733</v>
      </c>
    </row>
    <row r="753" spans="1:43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18" t="str">
        <f>'ORDEN DE CUARENTENA'!AO753</f>
        <v>Echinodorus tenellus</v>
      </c>
      <c r="AP753" s="65" t="s">
        <v>2414</v>
      </c>
      <c r="AQ753" s="66" t="s">
        <v>1733</v>
      </c>
    </row>
    <row r="754" spans="1:43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18" t="str">
        <f>'ORDEN DE CUARENTENA'!AO754</f>
        <v>Eusteralis stellata</v>
      </c>
      <c r="AP754" s="65" t="s">
        <v>2415</v>
      </c>
      <c r="AQ754" s="66" t="s">
        <v>1733</v>
      </c>
    </row>
    <row r="755" spans="1:43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18" t="str">
        <f>'ORDEN DE CUARENTENA'!AO755</f>
        <v>Hemianthus micranthemoides</v>
      </c>
      <c r="AP755" s="65" t="s">
        <v>2416</v>
      </c>
      <c r="AQ755" s="66" t="s">
        <v>1733</v>
      </c>
    </row>
    <row r="756" spans="1:43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18" t="str">
        <f>'ORDEN DE CUARENTENA'!AO756</f>
        <v>Hygrophila corymbosa</v>
      </c>
      <c r="AP756" s="65" t="s">
        <v>2417</v>
      </c>
      <c r="AQ756" s="66" t="s">
        <v>1733</v>
      </c>
    </row>
    <row r="757" spans="1:43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18" t="str">
        <f>'ORDEN DE CUARENTENA'!AO757</f>
        <v>Hygrophila difformis</v>
      </c>
      <c r="AP757" s="65" t="s">
        <v>2418</v>
      </c>
      <c r="AQ757" s="66" t="s">
        <v>1733</v>
      </c>
    </row>
    <row r="758" spans="1:43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18" t="str">
        <f>'ORDEN DE CUARENTENA'!AO758</f>
        <v>Hygrophila guianensis</v>
      </c>
      <c r="AP758" s="65" t="s">
        <v>2419</v>
      </c>
      <c r="AQ758" s="66" t="s">
        <v>1733</v>
      </c>
    </row>
    <row r="759" spans="1:43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18" t="str">
        <f>'ORDEN DE CUARENTENA'!AO759</f>
        <v>Hygrophila polyesperma</v>
      </c>
      <c r="AP759" s="65" t="s">
        <v>2420</v>
      </c>
      <c r="AQ759" s="66" t="s">
        <v>1739</v>
      </c>
    </row>
    <row r="760" spans="1:43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18" t="str">
        <f>'ORDEN DE CUARENTENA'!AO760</f>
        <v>Hygroryza aristata</v>
      </c>
      <c r="AP760" s="65" t="s">
        <v>2421</v>
      </c>
      <c r="AQ760" s="66" t="s">
        <v>1739</v>
      </c>
    </row>
    <row r="761" spans="1:43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18" t="str">
        <f>'ORDEN DE CUARENTENA'!AO761</f>
        <v>Limnophila aquatica</v>
      </c>
      <c r="AP761" s="65" t="s">
        <v>2422</v>
      </c>
      <c r="AQ761" s="66" t="s">
        <v>1739</v>
      </c>
    </row>
    <row r="762" spans="1:43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18" t="str">
        <f>'ORDEN DE CUARENTENA'!AO762</f>
        <v>Limnophila aromatica</v>
      </c>
      <c r="AP762" s="65" t="s">
        <v>2423</v>
      </c>
      <c r="AQ762" s="66" t="s">
        <v>1739</v>
      </c>
    </row>
    <row r="763" spans="1:43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18" t="str">
        <f>'ORDEN DE CUARENTENA'!AO763</f>
        <v>Limnophila sessiliflora</v>
      </c>
      <c r="AP763" s="65" t="s">
        <v>2424</v>
      </c>
      <c r="AQ763" s="66" t="s">
        <v>1739</v>
      </c>
    </row>
    <row r="764" spans="1:43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18" t="str">
        <f>'ORDEN DE CUARENTENA'!AO764</f>
        <v>Ludwigia arcuata</v>
      </c>
      <c r="AP764" s="65" t="s">
        <v>2425</v>
      </c>
      <c r="AQ764" s="66" t="s">
        <v>1739</v>
      </c>
    </row>
    <row r="765" spans="1:43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18" t="str">
        <f>'ORDEN DE CUARENTENA'!AO765</f>
        <v>Ludwigia grandulosa</v>
      </c>
      <c r="AP765" s="65" t="s">
        <v>2426</v>
      </c>
      <c r="AQ765" s="66" t="s">
        <v>1739</v>
      </c>
    </row>
    <row r="766" spans="1:43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18" t="str">
        <f>'ORDEN DE CUARENTENA'!AO766</f>
        <v>Ludwigia inclinata</v>
      </c>
      <c r="AP766" s="65" t="s">
        <v>2427</v>
      </c>
      <c r="AQ766" s="66" t="s">
        <v>1739</v>
      </c>
    </row>
    <row r="767" spans="1:43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5"/>
      <c r="Y767" s="15"/>
      <c r="Z767" s="15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18" t="str">
        <f>'ORDEN DE CUARENTENA'!AO767</f>
        <v>Ludwigia repens</v>
      </c>
      <c r="AP767" s="65" t="s">
        <v>2428</v>
      </c>
      <c r="AQ767" s="66" t="s">
        <v>1739</v>
      </c>
    </row>
    <row r="768" spans="1:43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18" t="str">
        <f>'ORDEN DE CUARENTENA'!AO768</f>
        <v>Micranthemum umbrosum</v>
      </c>
      <c r="AP768" s="65" t="s">
        <v>2429</v>
      </c>
      <c r="AQ768" s="66" t="s">
        <v>1739</v>
      </c>
    </row>
    <row r="769" spans="1:43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O769" s="18" t="str">
        <f>'ORDEN DE CUARENTENA'!AO769</f>
        <v>Myriophyllum aquaticum</v>
      </c>
      <c r="AP769" s="65" t="s">
        <v>2430</v>
      </c>
      <c r="AQ769" s="66" t="s">
        <v>1733</v>
      </c>
    </row>
    <row r="770" spans="1:43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18" t="str">
        <f>'ORDEN DE CUARENTENA'!AO770</f>
        <v>Myriophyllum matogrossense</v>
      </c>
      <c r="AP770" s="65" t="s">
        <v>2431</v>
      </c>
      <c r="AQ770" s="66" t="s">
        <v>1733</v>
      </c>
    </row>
    <row r="771" spans="1:43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O771" s="18" t="str">
        <f>'ORDEN DE CUARENTENA'!AO771</f>
        <v>Nesaea crassicaulis</v>
      </c>
      <c r="AP771" s="65" t="s">
        <v>2432</v>
      </c>
      <c r="AQ771" s="66" t="s">
        <v>1733</v>
      </c>
    </row>
    <row r="772" spans="1:43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18" t="str">
        <f>'ORDEN DE CUARENTENA'!AO772</f>
        <v>Nomaphila corymbosa</v>
      </c>
      <c r="AP772" s="65" t="s">
        <v>2433</v>
      </c>
      <c r="AQ772" s="66" t="s">
        <v>1733</v>
      </c>
    </row>
    <row r="773" spans="1:43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18" t="str">
        <f>'ORDEN DE CUARENTENA'!AO773</f>
        <v>Nymphaea lotus</v>
      </c>
      <c r="AP773" s="65" t="s">
        <v>2434</v>
      </c>
      <c r="AQ773" s="66" t="s">
        <v>1733</v>
      </c>
    </row>
    <row r="774" spans="1:43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18" t="str">
        <f>'ORDEN DE CUARENTENA'!AO774</f>
        <v>Nymphaea mexicana</v>
      </c>
      <c r="AP774" s="65" t="s">
        <v>2435</v>
      </c>
      <c r="AQ774" s="66" t="s">
        <v>1733</v>
      </c>
    </row>
    <row r="775" spans="1:43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18" t="str">
        <f>'ORDEN DE CUARENTENA'!AO775</f>
        <v>Nymphaea pubescens</v>
      </c>
      <c r="AP775" s="65" t="s">
        <v>2436</v>
      </c>
      <c r="AQ775" s="66" t="s">
        <v>1733</v>
      </c>
    </row>
    <row r="776" spans="1:43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18" t="str">
        <f>'ORDEN DE CUARENTENA'!AO776</f>
        <v>Nymphaea rubra</v>
      </c>
      <c r="AP776" s="65" t="s">
        <v>2437</v>
      </c>
      <c r="AQ776" s="66" t="s">
        <v>1733</v>
      </c>
    </row>
    <row r="777" spans="1:43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18" t="str">
        <f>'ORDEN DE CUARENTENA'!AO777</f>
        <v>Nymphaea stellata</v>
      </c>
      <c r="AP777" s="65" t="s">
        <v>2438</v>
      </c>
      <c r="AQ777" s="66" t="s">
        <v>1733</v>
      </c>
    </row>
    <row r="778" spans="1:43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18" t="str">
        <f>'ORDEN DE CUARENTENA'!AO778</f>
        <v>Nymphaea zenkeri</v>
      </c>
      <c r="AP778" s="65" t="s">
        <v>2439</v>
      </c>
      <c r="AQ778" s="66" t="s">
        <v>1733</v>
      </c>
    </row>
    <row r="779" spans="1:43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18" t="str">
        <f>'ORDEN DE CUARENTENA'!AO779</f>
        <v>Phyllanthus fluitans</v>
      </c>
      <c r="AP779" s="65" t="s">
        <v>2440</v>
      </c>
      <c r="AQ779" s="66" t="s">
        <v>1733</v>
      </c>
    </row>
    <row r="780" spans="1:43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18" t="str">
        <f>'ORDEN DE CUARENTENA'!AO780</f>
        <v>Rhizophora mangle</v>
      </c>
      <c r="AP780" s="65" t="s">
        <v>2441</v>
      </c>
      <c r="AQ780" s="66" t="s">
        <v>1733</v>
      </c>
    </row>
    <row r="781" spans="1:43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18" t="str">
        <f>'ORDEN DE CUARENTENA'!AO781</f>
        <v>Rotala macrandra</v>
      </c>
      <c r="AP781" s="65" t="s">
        <v>2442</v>
      </c>
      <c r="AQ781" s="66" t="s">
        <v>1733</v>
      </c>
    </row>
    <row r="782" spans="1:43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18" t="str">
        <f>'ORDEN DE CUARENTENA'!AO782</f>
        <v>Rotala nanjenshan</v>
      </c>
      <c r="AP782" s="65" t="s">
        <v>2443</v>
      </c>
      <c r="AQ782" s="66" t="s">
        <v>1733</v>
      </c>
    </row>
    <row r="783" spans="1:43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18" t="str">
        <f>'ORDEN DE CUARENTENA'!AO783</f>
        <v>Rotala rotundifolia</v>
      </c>
      <c r="AP783" s="65" t="s">
        <v>2444</v>
      </c>
      <c r="AQ783" s="66" t="s">
        <v>1733</v>
      </c>
    </row>
    <row r="784" spans="1:43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18" t="str">
        <f>'ORDEN DE CUARENTENA'!AO784</f>
        <v>Rotala wallichii</v>
      </c>
      <c r="AP784" s="65" t="s">
        <v>2444</v>
      </c>
      <c r="AQ784" s="66" t="s">
        <v>1733</v>
      </c>
    </row>
    <row r="785" spans="1:43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18" t="str">
        <f>'ORDEN DE CUARENTENA'!AO785</f>
        <v>Sagittaria graminea</v>
      </c>
      <c r="AP785" s="65" t="s">
        <v>2445</v>
      </c>
      <c r="AQ785" s="66" t="s">
        <v>1733</v>
      </c>
    </row>
    <row r="786" spans="1:43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18" t="str">
        <f>'ORDEN DE CUARENTENA'!AO786</f>
        <v>Sagittaria subulata</v>
      </c>
      <c r="AP786" s="65" t="s">
        <v>2446</v>
      </c>
      <c r="AQ786" s="66" t="s">
        <v>1733</v>
      </c>
    </row>
    <row r="787" spans="1:43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18" t="str">
        <f>'ORDEN DE CUARENTENA'!AO787</f>
        <v>Sagittaria teres</v>
      </c>
      <c r="AP787" s="65" t="s">
        <v>2447</v>
      </c>
      <c r="AQ787" s="66" t="s">
        <v>1733</v>
      </c>
    </row>
    <row r="788" spans="1:43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18" t="str">
        <f>'ORDEN DE CUARENTENA'!AO788</f>
        <v>Tonina fluviatilis</v>
      </c>
      <c r="AP788" s="65" t="s">
        <v>2448</v>
      </c>
      <c r="AQ788" s="66" t="s">
        <v>1733</v>
      </c>
    </row>
    <row r="789" spans="1:43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18" t="str">
        <f>'ORDEN DE CUARENTENA'!AO789</f>
        <v>Vallisneria americana</v>
      </c>
      <c r="AP789" s="65" t="s">
        <v>2449</v>
      </c>
      <c r="AQ789" s="66" t="s">
        <v>1733</v>
      </c>
    </row>
    <row r="790" spans="1:43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18" t="str">
        <f>'ORDEN DE CUARENTENA'!AO790</f>
        <v>Vallisneria spiralis</v>
      </c>
      <c r="AP790" s="65" t="s">
        <v>2450</v>
      </c>
      <c r="AQ790" s="66" t="s">
        <v>1733</v>
      </c>
    </row>
    <row r="791" spans="1:43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18" t="str">
        <f>'ORDEN DE CUARENTENA'!AO791</f>
        <v>*** Grupo Equinodermos ***</v>
      </c>
      <c r="AP791" s="65" t="s">
        <v>2451</v>
      </c>
      <c r="AQ791" s="66" t="s">
        <v>1733</v>
      </c>
    </row>
    <row r="792" spans="1:43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18" t="str">
        <f>'ORDEN DE CUARENTENA'!AO792</f>
        <v>Diadema setosum</v>
      </c>
      <c r="AP792" s="65" t="s">
        <v>2452</v>
      </c>
      <c r="AQ792" s="66" t="s">
        <v>1733</v>
      </c>
    </row>
    <row r="793" spans="1:43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18" t="str">
        <f>'ORDEN DE CUARENTENA'!AO793</f>
        <v>Echinometra mathaei</v>
      </c>
      <c r="AP793" s="65" t="s">
        <v>2453</v>
      </c>
      <c r="AQ793" s="66" t="s">
        <v>1733</v>
      </c>
    </row>
    <row r="794" spans="1:43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18" t="str">
        <f>'ORDEN DE CUARENTENA'!AO794</f>
        <v>Echinometra viridis</v>
      </c>
      <c r="AP794" s="68" t="s">
        <v>2454</v>
      </c>
      <c r="AQ794" s="66" t="s">
        <v>1733</v>
      </c>
    </row>
    <row r="795" spans="1:43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18" t="str">
        <f>'ORDEN DE CUARENTENA'!AO795</f>
        <v>Eucidaris tribuloides</v>
      </c>
      <c r="AP795" s="65" t="s">
        <v>2455</v>
      </c>
      <c r="AQ795" s="66" t="s">
        <v>1733</v>
      </c>
    </row>
    <row r="796" spans="1:43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18" t="str">
        <f>'ORDEN DE CUARENTENA'!AO796</f>
        <v xml:space="preserve">Linckia guildingii </v>
      </c>
      <c r="AP796" s="65" t="s">
        <v>2456</v>
      </c>
      <c r="AQ796" s="66" t="s">
        <v>1733</v>
      </c>
    </row>
    <row r="797" spans="1:43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18" t="str">
        <f>'ORDEN DE CUARENTENA'!AO797</f>
        <v>Lytechinus variegatus</v>
      </c>
      <c r="AP797" s="65" t="s">
        <v>2457</v>
      </c>
      <c r="AQ797" s="66" t="s">
        <v>1733</v>
      </c>
    </row>
    <row r="798" spans="1:43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18" t="str">
        <f>'ORDEN DE CUARENTENA'!AO798</f>
        <v>Ophioderma brevicaudum</v>
      </c>
      <c r="AP798" s="65" t="s">
        <v>2458</v>
      </c>
      <c r="AQ798" s="66" t="s">
        <v>1733</v>
      </c>
    </row>
    <row r="799" spans="1:43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18" t="str">
        <f>'ORDEN DE CUARENTENA'!AO799</f>
        <v>Oreaster reticulatus</v>
      </c>
      <c r="AP799" s="65" t="s">
        <v>2459</v>
      </c>
      <c r="AQ799" s="66" t="s">
        <v>1739</v>
      </c>
    </row>
    <row r="800" spans="1:43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18" t="str">
        <f>'ORDEN DE CUARENTENA'!AO800</f>
        <v>Tripneustes ventricosus</v>
      </c>
      <c r="AP800" s="65" t="s">
        <v>2460</v>
      </c>
      <c r="AQ800" s="66" t="s">
        <v>1739</v>
      </c>
    </row>
    <row r="801" spans="1:43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O801" s="18" t="str">
        <f>'ORDEN DE CUARENTENA'!AO801</f>
        <v>*** Grupo Poríferos ***</v>
      </c>
      <c r="AP801" s="65" t="s">
        <v>2461</v>
      </c>
      <c r="AQ801" s="66" t="s">
        <v>1739</v>
      </c>
    </row>
    <row r="802" spans="1:43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18" t="str">
        <f>'ORDEN DE CUARENTENA'!AO802</f>
        <v>Agelas sceptrum</v>
      </c>
      <c r="AP802" s="65" t="s">
        <v>2462</v>
      </c>
      <c r="AQ802" s="66" t="s">
        <v>1739</v>
      </c>
    </row>
    <row r="803" spans="1:43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18" t="str">
        <f>'ORDEN DE CUARENTENA'!AO803</f>
        <v>Ectyoplasia ferox</v>
      </c>
      <c r="AP803" s="65" t="s">
        <v>2463</v>
      </c>
      <c r="AQ803" s="66" t="s">
        <v>1739</v>
      </c>
    </row>
    <row r="804" spans="1:43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282"/>
      <c r="AP804" s="65" t="s">
        <v>2464</v>
      </c>
      <c r="AQ804" s="66" t="s">
        <v>1733</v>
      </c>
    </row>
    <row r="805" spans="1:43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65" t="s">
        <v>2465</v>
      </c>
      <c r="AQ805" s="66" t="s">
        <v>1733</v>
      </c>
    </row>
    <row r="806" spans="1:43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65" t="s">
        <v>2466</v>
      </c>
      <c r="AQ806" s="66" t="s">
        <v>1733</v>
      </c>
    </row>
    <row r="807" spans="1:43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65" t="s">
        <v>2467</v>
      </c>
      <c r="AQ807" s="66" t="s">
        <v>1733</v>
      </c>
    </row>
    <row r="808" spans="1:43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65" t="s">
        <v>2468</v>
      </c>
      <c r="AQ808" s="66" t="s">
        <v>1733</v>
      </c>
    </row>
    <row r="809" spans="1:43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65" t="s">
        <v>2469</v>
      </c>
      <c r="AQ809" s="66" t="s">
        <v>1733</v>
      </c>
    </row>
    <row r="810" spans="1:43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65" t="s">
        <v>2470</v>
      </c>
      <c r="AQ810" s="66" t="s">
        <v>1733</v>
      </c>
    </row>
    <row r="811" spans="1:43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65" t="s">
        <v>2471</v>
      </c>
      <c r="AQ811" s="66" t="s">
        <v>1733</v>
      </c>
    </row>
    <row r="812" spans="1:43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65" t="s">
        <v>2472</v>
      </c>
      <c r="AQ812" s="66" t="s">
        <v>1733</v>
      </c>
    </row>
    <row r="813" spans="1:43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65" t="s">
        <v>2473</v>
      </c>
      <c r="AQ813" s="66" t="s">
        <v>1733</v>
      </c>
    </row>
    <row r="814" spans="1:43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68" t="s">
        <v>2474</v>
      </c>
      <c r="AQ814" s="66" t="s">
        <v>1733</v>
      </c>
    </row>
    <row r="815" spans="1:43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65" t="s">
        <v>2475</v>
      </c>
      <c r="AQ815" s="66" t="s">
        <v>1733</v>
      </c>
    </row>
    <row r="816" spans="1:43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P816" s="65" t="s">
        <v>2476</v>
      </c>
      <c r="AQ816" s="66" t="s">
        <v>1733</v>
      </c>
    </row>
    <row r="817" spans="1:43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P817" s="65" t="s">
        <v>2477</v>
      </c>
      <c r="AQ817" s="66" t="s">
        <v>1733</v>
      </c>
    </row>
    <row r="818" spans="1:43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P818" s="65" t="s">
        <v>2478</v>
      </c>
      <c r="AQ818" s="66" t="s">
        <v>1733</v>
      </c>
    </row>
    <row r="819" spans="1:43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P819" s="65" t="s">
        <v>2479</v>
      </c>
      <c r="AQ819" s="66" t="s">
        <v>1733</v>
      </c>
    </row>
    <row r="820" spans="1:43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P820" s="65" t="s">
        <v>2480</v>
      </c>
      <c r="AQ820" s="66" t="s">
        <v>1733</v>
      </c>
    </row>
    <row r="821" spans="1:43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P821" s="65" t="s">
        <v>2481</v>
      </c>
      <c r="AQ821" s="66" t="s">
        <v>1733</v>
      </c>
    </row>
    <row r="822" spans="1:43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P822" s="65" t="s">
        <v>2482</v>
      </c>
      <c r="AQ822" s="66" t="s">
        <v>1733</v>
      </c>
    </row>
    <row r="823" spans="1:43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P823" s="65" t="s">
        <v>2483</v>
      </c>
      <c r="AQ823" s="66" t="s">
        <v>1733</v>
      </c>
    </row>
    <row r="824" spans="1:43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P824" s="65" t="s">
        <v>2484</v>
      </c>
      <c r="AQ824" s="66" t="s">
        <v>1733</v>
      </c>
    </row>
    <row r="825" spans="1:43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P825" s="65" t="s">
        <v>2485</v>
      </c>
      <c r="AQ825" s="66" t="s">
        <v>1733</v>
      </c>
    </row>
    <row r="826" spans="1:43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P826" s="65" t="s">
        <v>2486</v>
      </c>
      <c r="AQ826" s="66" t="s">
        <v>1733</v>
      </c>
    </row>
    <row r="827" spans="1:43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P827" s="65" t="s">
        <v>2487</v>
      </c>
      <c r="AQ827" s="66" t="s">
        <v>1733</v>
      </c>
    </row>
    <row r="828" spans="1:43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P828" s="65" t="s">
        <v>2488</v>
      </c>
      <c r="AQ828" s="66" t="s">
        <v>1733</v>
      </c>
    </row>
    <row r="829" spans="1:43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P829" s="65" t="s">
        <v>2489</v>
      </c>
      <c r="AQ829" s="66" t="s">
        <v>1733</v>
      </c>
    </row>
    <row r="830" spans="1:43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P830" s="65" t="s">
        <v>983</v>
      </c>
      <c r="AQ830" s="66" t="s">
        <v>2133</v>
      </c>
    </row>
    <row r="831" spans="1:43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P831" s="65" t="s">
        <v>984</v>
      </c>
      <c r="AQ831" s="66" t="s">
        <v>2133</v>
      </c>
    </row>
    <row r="832" spans="1:43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P832" s="65" t="s">
        <v>2490</v>
      </c>
      <c r="AQ832" s="66" t="s">
        <v>1733</v>
      </c>
    </row>
    <row r="833" spans="1:43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P833" s="65" t="s">
        <v>2491</v>
      </c>
      <c r="AQ833" s="66" t="s">
        <v>1733</v>
      </c>
    </row>
    <row r="834" spans="1:43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P834" s="65" t="s">
        <v>2492</v>
      </c>
      <c r="AQ834" s="66" t="s">
        <v>1733</v>
      </c>
    </row>
    <row r="835" spans="1:43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P835" s="65" t="s">
        <v>2493</v>
      </c>
      <c r="AQ835" s="66" t="s">
        <v>1733</v>
      </c>
    </row>
    <row r="836" spans="1:43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P836" s="65" t="s">
        <v>2494</v>
      </c>
      <c r="AQ836" s="66" t="s">
        <v>1733</v>
      </c>
    </row>
    <row r="837" spans="1:43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P837" s="65" t="s">
        <v>2495</v>
      </c>
      <c r="AQ837" s="66" t="s">
        <v>1733</v>
      </c>
    </row>
    <row r="838" spans="1:43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P838" s="65" t="s">
        <v>2496</v>
      </c>
      <c r="AQ838" s="66" t="s">
        <v>1733</v>
      </c>
    </row>
    <row r="839" spans="1:43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P839" s="65" t="s">
        <v>2497</v>
      </c>
      <c r="AQ839" s="66" t="s">
        <v>1733</v>
      </c>
    </row>
    <row r="840" spans="1:43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P840" s="65" t="s">
        <v>2498</v>
      </c>
      <c r="AQ840" s="66" t="s">
        <v>1733</v>
      </c>
    </row>
    <row r="841" spans="1:43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P841" s="65" t="s">
        <v>2499</v>
      </c>
      <c r="AQ841" s="66" t="s">
        <v>1733</v>
      </c>
    </row>
    <row r="842" spans="1:43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P842" s="65" t="s">
        <v>2500</v>
      </c>
      <c r="AQ842" s="66" t="s">
        <v>1733</v>
      </c>
    </row>
    <row r="843" spans="1:43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P843" s="65" t="s">
        <v>2501</v>
      </c>
      <c r="AQ843" s="66" t="s">
        <v>1739</v>
      </c>
    </row>
    <row r="844" spans="1:43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P844" s="65" t="s">
        <v>2502</v>
      </c>
      <c r="AQ844" s="66" t="s">
        <v>1739</v>
      </c>
    </row>
    <row r="845" spans="1:43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P845" s="65" t="s">
        <v>2503</v>
      </c>
      <c r="AQ845" s="66" t="s">
        <v>1733</v>
      </c>
    </row>
    <row r="846" spans="1:43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P846" s="65" t="s">
        <v>1041</v>
      </c>
      <c r="AQ846" s="66" t="s">
        <v>1876</v>
      </c>
    </row>
    <row r="847" spans="1:43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P847" s="65" t="s">
        <v>2504</v>
      </c>
      <c r="AQ847" s="66" t="s">
        <v>1733</v>
      </c>
    </row>
    <row r="848" spans="1:43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P848" s="65" t="s">
        <v>2505</v>
      </c>
      <c r="AQ848" s="66" t="s">
        <v>1733</v>
      </c>
    </row>
    <row r="849" spans="1:43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P849" s="65" t="s">
        <v>2506</v>
      </c>
      <c r="AQ849" s="66" t="s">
        <v>1733</v>
      </c>
    </row>
    <row r="850" spans="1:43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P850" s="65" t="s">
        <v>2507</v>
      </c>
      <c r="AQ850" s="66" t="s">
        <v>1733</v>
      </c>
    </row>
    <row r="851" spans="1:43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P851" s="65" t="s">
        <v>2508</v>
      </c>
      <c r="AQ851" s="66" t="s">
        <v>1733</v>
      </c>
    </row>
    <row r="852" spans="1:43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P852" s="65" t="s">
        <v>2509</v>
      </c>
      <c r="AQ852" s="66" t="s">
        <v>1733</v>
      </c>
    </row>
    <row r="853" spans="1:43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P853" s="65" t="s">
        <v>2510</v>
      </c>
      <c r="AQ853" s="66" t="s">
        <v>1733</v>
      </c>
    </row>
    <row r="854" spans="1:43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P854" s="65" t="s">
        <v>2511</v>
      </c>
      <c r="AQ854" s="66" t="s">
        <v>1733</v>
      </c>
    </row>
    <row r="855" spans="1:43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P855" s="65" t="s">
        <v>2512</v>
      </c>
      <c r="AQ855" s="66" t="s">
        <v>1733</v>
      </c>
    </row>
    <row r="856" spans="1:43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P856" s="65" t="s">
        <v>2513</v>
      </c>
      <c r="AQ856" s="66" t="s">
        <v>1733</v>
      </c>
    </row>
    <row r="857" spans="1:43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P857" s="65" t="s">
        <v>2514</v>
      </c>
      <c r="AQ857" s="66" t="s">
        <v>1733</v>
      </c>
    </row>
    <row r="858" spans="1:43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P858" s="65" t="s">
        <v>2515</v>
      </c>
      <c r="AQ858" s="66" t="s">
        <v>1733</v>
      </c>
    </row>
    <row r="859" spans="1:43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P859" s="65" t="s">
        <v>2516</v>
      </c>
      <c r="AQ859" s="66" t="s">
        <v>1733</v>
      </c>
    </row>
    <row r="860" spans="1:43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P860" s="65" t="s">
        <v>2517</v>
      </c>
      <c r="AQ860" s="66" t="s">
        <v>1733</v>
      </c>
    </row>
    <row r="861" spans="1:43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P861" s="65" t="s">
        <v>2518</v>
      </c>
      <c r="AQ861" s="66" t="s">
        <v>1733</v>
      </c>
    </row>
    <row r="862" spans="1:43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P862" s="65" t="s">
        <v>2519</v>
      </c>
      <c r="AQ862" s="66" t="s">
        <v>1733</v>
      </c>
    </row>
    <row r="863" spans="1:43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P863" s="65" t="s">
        <v>2520</v>
      </c>
      <c r="AQ863" s="66" t="s">
        <v>1733</v>
      </c>
    </row>
    <row r="864" spans="1:43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P864" s="65" t="s">
        <v>2521</v>
      </c>
      <c r="AQ864" s="66" t="s">
        <v>1733</v>
      </c>
    </row>
    <row r="865" spans="1:43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P865" s="65" t="s">
        <v>2522</v>
      </c>
      <c r="AQ865" s="66" t="s">
        <v>1733</v>
      </c>
    </row>
    <row r="866" spans="1:43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P866" s="65" t="s">
        <v>2523</v>
      </c>
      <c r="AQ866" s="66" t="s">
        <v>1733</v>
      </c>
    </row>
    <row r="867" spans="1:43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P867" s="65" t="s">
        <v>2524</v>
      </c>
      <c r="AQ867" s="66" t="s">
        <v>1733</v>
      </c>
    </row>
    <row r="868" spans="1:43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P868" s="65" t="s">
        <v>2525</v>
      </c>
      <c r="AQ868" s="66" t="s">
        <v>1733</v>
      </c>
    </row>
    <row r="869" spans="1:43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P869" s="65" t="s">
        <v>2526</v>
      </c>
      <c r="AQ869" s="66" t="s">
        <v>1733</v>
      </c>
    </row>
    <row r="870" spans="1:43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P870" s="65" t="s">
        <v>2527</v>
      </c>
      <c r="AQ870" s="66" t="s">
        <v>1733</v>
      </c>
    </row>
    <row r="871" spans="1:43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P871" s="65" t="s">
        <v>2528</v>
      </c>
      <c r="AQ871" s="66" t="s">
        <v>1733</v>
      </c>
    </row>
    <row r="872" spans="1:43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P872" s="65" t="s">
        <v>2529</v>
      </c>
      <c r="AQ872" s="66" t="s">
        <v>1733</v>
      </c>
    </row>
    <row r="873" spans="1:43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P873" s="65" t="s">
        <v>2530</v>
      </c>
      <c r="AQ873" s="66" t="s">
        <v>1733</v>
      </c>
    </row>
    <row r="874" spans="1:43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P874" s="65" t="s">
        <v>2531</v>
      </c>
      <c r="AQ874" s="66" t="s">
        <v>1733</v>
      </c>
    </row>
    <row r="875" spans="1:43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P875" s="65" t="s">
        <v>2532</v>
      </c>
      <c r="AQ875" s="66" t="s">
        <v>1739</v>
      </c>
    </row>
    <row r="876" spans="1:43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P876" s="65" t="s">
        <v>2533</v>
      </c>
      <c r="AQ876" s="66" t="s">
        <v>1739</v>
      </c>
    </row>
    <row r="877" spans="1:43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P877" s="65" t="s">
        <v>2534</v>
      </c>
      <c r="AQ877" s="66" t="s">
        <v>1739</v>
      </c>
    </row>
    <row r="878" spans="1:43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P878" s="65" t="s">
        <v>2535</v>
      </c>
      <c r="AQ878" s="66" t="s">
        <v>1739</v>
      </c>
    </row>
    <row r="879" spans="1:43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P879" s="65" t="s">
        <v>2536</v>
      </c>
      <c r="AQ879" s="66" t="s">
        <v>1739</v>
      </c>
    </row>
    <row r="880" spans="1:43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P880" s="65" t="s">
        <v>2537</v>
      </c>
      <c r="AQ880" s="66" t="s">
        <v>1733</v>
      </c>
    </row>
    <row r="881" spans="1:43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P881" s="65" t="s">
        <v>2538</v>
      </c>
      <c r="AQ881" s="66" t="s">
        <v>1733</v>
      </c>
    </row>
    <row r="882" spans="1:43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P882" s="65" t="s">
        <v>2539</v>
      </c>
      <c r="AQ882" s="66" t="s">
        <v>1733</v>
      </c>
    </row>
    <row r="883" spans="1:43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P883" s="65" t="s">
        <v>2540</v>
      </c>
      <c r="AQ883" s="66" t="s">
        <v>1733</v>
      </c>
    </row>
    <row r="884" spans="1:43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P884" s="65" t="s">
        <v>2541</v>
      </c>
      <c r="AQ884" s="66" t="s">
        <v>1733</v>
      </c>
    </row>
    <row r="885" spans="1:43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P885" s="65" t="s">
        <v>2542</v>
      </c>
      <c r="AQ885" s="66" t="s">
        <v>1733</v>
      </c>
    </row>
    <row r="886" spans="1:43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P886" s="65" t="s">
        <v>2543</v>
      </c>
      <c r="AQ886" s="66" t="s">
        <v>1733</v>
      </c>
    </row>
    <row r="887" spans="1:43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P887" s="65" t="s">
        <v>2544</v>
      </c>
      <c r="AQ887" s="66" t="s">
        <v>1733</v>
      </c>
    </row>
    <row r="888" spans="1:43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P888" s="65" t="s">
        <v>2545</v>
      </c>
      <c r="AQ888" s="66" t="s">
        <v>1733</v>
      </c>
    </row>
    <row r="889" spans="1:43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P889" s="65" t="s">
        <v>2546</v>
      </c>
      <c r="AQ889" s="66" t="s">
        <v>1733</v>
      </c>
    </row>
    <row r="890" spans="1:43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P890" s="65" t="s">
        <v>2547</v>
      </c>
      <c r="AQ890" s="66" t="s">
        <v>1733</v>
      </c>
    </row>
    <row r="891" spans="1:43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P891" s="65" t="s">
        <v>2548</v>
      </c>
      <c r="AQ891" s="66" t="s">
        <v>1733</v>
      </c>
    </row>
    <row r="892" spans="1:43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P892" s="65" t="s">
        <v>2549</v>
      </c>
      <c r="AQ892" s="66" t="s">
        <v>1733</v>
      </c>
    </row>
    <row r="893" spans="1:43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P893" s="65" t="s">
        <v>2550</v>
      </c>
      <c r="AQ893" s="66" t="s">
        <v>1733</v>
      </c>
    </row>
    <row r="894" spans="1:43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P894" s="65" t="s">
        <v>2551</v>
      </c>
      <c r="AQ894" s="66" t="s">
        <v>1733</v>
      </c>
    </row>
    <row r="895" spans="1:43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P895" s="65" t="s">
        <v>2552</v>
      </c>
      <c r="AQ895" s="66" t="s">
        <v>1733</v>
      </c>
    </row>
    <row r="896" spans="1:43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P896" s="65" t="s">
        <v>2553</v>
      </c>
      <c r="AQ896" s="66" t="s">
        <v>1739</v>
      </c>
    </row>
    <row r="897" spans="1:43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P897" s="65" t="s">
        <v>2554</v>
      </c>
      <c r="AQ897" s="66" t="s">
        <v>1739</v>
      </c>
    </row>
    <row r="898" spans="1:43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P898" s="65" t="s">
        <v>2555</v>
      </c>
      <c r="AQ898" s="66" t="s">
        <v>1739</v>
      </c>
    </row>
    <row r="899" spans="1:43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P899" s="65" t="s">
        <v>2556</v>
      </c>
      <c r="AQ899" s="66" t="s">
        <v>1733</v>
      </c>
    </row>
    <row r="900" spans="1:43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P900" s="65" t="s">
        <v>985</v>
      </c>
      <c r="AQ900" s="66" t="s">
        <v>1876</v>
      </c>
    </row>
    <row r="901" spans="1:43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P901" s="65" t="s">
        <v>986</v>
      </c>
      <c r="AQ901" s="66" t="s">
        <v>1876</v>
      </c>
    </row>
    <row r="902" spans="1:43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P902" s="65" t="s">
        <v>987</v>
      </c>
      <c r="AQ902" s="66" t="s">
        <v>1876</v>
      </c>
    </row>
    <row r="903" spans="1:43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P903" s="65" t="s">
        <v>988</v>
      </c>
      <c r="AQ903" s="66" t="s">
        <v>1876</v>
      </c>
    </row>
    <row r="904" spans="1:43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P904" s="65" t="s">
        <v>1042</v>
      </c>
      <c r="AQ904" s="66" t="s">
        <v>1876</v>
      </c>
    </row>
    <row r="905" spans="1:43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P905" s="65" t="s">
        <v>989</v>
      </c>
      <c r="AQ905" s="66" t="s">
        <v>1827</v>
      </c>
    </row>
    <row r="906" spans="1:43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P906" s="65" t="s">
        <v>2557</v>
      </c>
      <c r="AQ906" s="66" t="s">
        <v>1733</v>
      </c>
    </row>
    <row r="907" spans="1:43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P907" s="65" t="s">
        <v>2558</v>
      </c>
      <c r="AQ907" s="66" t="s">
        <v>1733</v>
      </c>
    </row>
    <row r="908" spans="1:43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P908" s="65" t="s">
        <v>2559</v>
      </c>
      <c r="AQ908" s="66" t="s">
        <v>1733</v>
      </c>
    </row>
    <row r="909" spans="1:43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P909" s="65" t="s">
        <v>2560</v>
      </c>
      <c r="AQ909" s="66" t="s">
        <v>1733</v>
      </c>
    </row>
    <row r="910" spans="1:43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P910" s="65" t="s">
        <v>2561</v>
      </c>
      <c r="AQ910" s="66" t="s">
        <v>1733</v>
      </c>
    </row>
    <row r="911" spans="1:43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P911" s="65" t="s">
        <v>2562</v>
      </c>
      <c r="AQ911" s="66" t="s">
        <v>1733</v>
      </c>
    </row>
    <row r="912" spans="1:43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P912" s="65" t="s">
        <v>2563</v>
      </c>
      <c r="AQ912" s="66" t="s">
        <v>1733</v>
      </c>
    </row>
    <row r="913" spans="1:43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P913" s="65" t="s">
        <v>2564</v>
      </c>
      <c r="AQ913" s="66" t="s">
        <v>1733</v>
      </c>
    </row>
    <row r="914" spans="1:43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P914" s="65" t="s">
        <v>2565</v>
      </c>
      <c r="AQ914" s="66" t="s">
        <v>1733</v>
      </c>
    </row>
    <row r="915" spans="1:43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P915" s="65" t="s">
        <v>2566</v>
      </c>
      <c r="AQ915" s="66" t="s">
        <v>1733</v>
      </c>
    </row>
    <row r="916" spans="1:43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P916" s="65" t="s">
        <v>2567</v>
      </c>
      <c r="AQ916" s="66" t="s">
        <v>1733</v>
      </c>
    </row>
    <row r="917" spans="1:43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P917" s="65" t="s">
        <v>2568</v>
      </c>
      <c r="AQ917" s="66" t="s">
        <v>1733</v>
      </c>
    </row>
    <row r="918" spans="1:43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P918" s="65" t="s">
        <v>2569</v>
      </c>
      <c r="AQ918" s="66" t="s">
        <v>1733</v>
      </c>
    </row>
    <row r="919" spans="1:43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P919" s="65" t="s">
        <v>2570</v>
      </c>
      <c r="AQ919" s="66" t="s">
        <v>1733</v>
      </c>
    </row>
    <row r="920" spans="1:43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P920" s="65" t="s">
        <v>2571</v>
      </c>
      <c r="AQ920" s="66" t="s">
        <v>1733</v>
      </c>
    </row>
    <row r="921" spans="1:43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P921" s="65" t="s">
        <v>2572</v>
      </c>
      <c r="AQ921" s="66" t="s">
        <v>1733</v>
      </c>
    </row>
    <row r="922" spans="1:43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P922" s="65" t="s">
        <v>2573</v>
      </c>
      <c r="AQ922" s="66" t="s">
        <v>1733</v>
      </c>
    </row>
    <row r="923" spans="1:43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P923" s="65" t="s">
        <v>2574</v>
      </c>
      <c r="AQ923" s="66" t="s">
        <v>1733</v>
      </c>
    </row>
    <row r="924" spans="1:43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P924" s="65" t="s">
        <v>2575</v>
      </c>
      <c r="AQ924" s="66" t="s">
        <v>1733</v>
      </c>
    </row>
    <row r="925" spans="1:43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P925" s="65" t="s">
        <v>2576</v>
      </c>
      <c r="AQ925" s="66" t="s">
        <v>1733</v>
      </c>
    </row>
    <row r="926" spans="1:43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P926" s="65" t="s">
        <v>2577</v>
      </c>
      <c r="AQ926" s="66" t="s">
        <v>1733</v>
      </c>
    </row>
    <row r="927" spans="1:43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P927" s="65" t="s">
        <v>2578</v>
      </c>
      <c r="AQ927" s="66" t="s">
        <v>1733</v>
      </c>
    </row>
    <row r="928" spans="1:43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P928" s="65" t="s">
        <v>2579</v>
      </c>
      <c r="AQ928" s="66" t="s">
        <v>1733</v>
      </c>
    </row>
    <row r="929" spans="1:43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P929" s="65" t="s">
        <v>2580</v>
      </c>
      <c r="AQ929" s="66" t="s">
        <v>1733</v>
      </c>
    </row>
    <row r="930" spans="1:43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P930" s="65" t="s">
        <v>2581</v>
      </c>
      <c r="AQ930" s="66" t="s">
        <v>1733</v>
      </c>
    </row>
    <row r="931" spans="1:43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P931" s="65" t="s">
        <v>2582</v>
      </c>
      <c r="AQ931" s="66" t="s">
        <v>1733</v>
      </c>
    </row>
    <row r="932" spans="1:43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P932" s="65" t="s">
        <v>2583</v>
      </c>
      <c r="AQ932" s="66" t="s">
        <v>1733</v>
      </c>
    </row>
    <row r="933" spans="1:43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P933" s="65" t="s">
        <v>2584</v>
      </c>
      <c r="AQ933" s="66" t="s">
        <v>1733</v>
      </c>
    </row>
    <row r="934" spans="1:43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P934" s="65" t="s">
        <v>2585</v>
      </c>
      <c r="AQ934" s="66" t="s">
        <v>1733</v>
      </c>
    </row>
    <row r="935" spans="1:43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P935" s="65" t="s">
        <v>2586</v>
      </c>
      <c r="AQ935" s="66" t="s">
        <v>1733</v>
      </c>
    </row>
    <row r="936" spans="1:43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P936" s="65" t="s">
        <v>2587</v>
      </c>
      <c r="AQ936" s="66" t="s">
        <v>1733</v>
      </c>
    </row>
    <row r="937" spans="1:43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P937" s="65" t="s">
        <v>2588</v>
      </c>
      <c r="AQ937" s="66" t="s">
        <v>1733</v>
      </c>
    </row>
    <row r="938" spans="1:43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P938" s="65" t="s">
        <v>2589</v>
      </c>
      <c r="AQ938" s="66" t="s">
        <v>1733</v>
      </c>
    </row>
    <row r="939" spans="1:43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P939" s="65" t="s">
        <v>2590</v>
      </c>
      <c r="AQ939" s="66" t="s">
        <v>1733</v>
      </c>
    </row>
    <row r="940" spans="1:43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P940" s="65" t="s">
        <v>2591</v>
      </c>
      <c r="AQ940" s="66" t="s">
        <v>1733</v>
      </c>
    </row>
    <row r="941" spans="1:43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P941" s="65" t="s">
        <v>2592</v>
      </c>
      <c r="AQ941" s="66" t="s">
        <v>1733</v>
      </c>
    </row>
    <row r="942" spans="1:43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P942" s="65" t="s">
        <v>2593</v>
      </c>
      <c r="AQ942" s="66" t="s">
        <v>1733</v>
      </c>
    </row>
    <row r="943" spans="1:43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P943" s="65" t="s">
        <v>2594</v>
      </c>
      <c r="AQ943" s="66" t="s">
        <v>1733</v>
      </c>
    </row>
    <row r="944" spans="1:43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P944" s="65" t="s">
        <v>2595</v>
      </c>
      <c r="AQ944" s="66" t="s">
        <v>1733</v>
      </c>
    </row>
    <row r="945" spans="1:43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P945" s="65" t="s">
        <v>2596</v>
      </c>
      <c r="AQ945" s="66" t="s">
        <v>1733</v>
      </c>
    </row>
    <row r="946" spans="1:43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P946" s="65" t="s">
        <v>2597</v>
      </c>
      <c r="AQ946" s="66" t="s">
        <v>1733</v>
      </c>
    </row>
    <row r="947" spans="1:43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P947" s="65" t="s">
        <v>2598</v>
      </c>
      <c r="AQ947" s="66" t="s">
        <v>1733</v>
      </c>
    </row>
    <row r="948" spans="1:43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P948" s="65" t="s">
        <v>2599</v>
      </c>
      <c r="AQ948" s="66" t="s">
        <v>1733</v>
      </c>
    </row>
    <row r="949" spans="1:43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P949" s="65" t="s">
        <v>2600</v>
      </c>
      <c r="AQ949" s="66" t="s">
        <v>1733</v>
      </c>
    </row>
    <row r="950" spans="1:43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P950" s="65" t="s">
        <v>2601</v>
      </c>
      <c r="AQ950" s="66" t="s">
        <v>1733</v>
      </c>
    </row>
    <row r="951" spans="1:43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P951" s="65" t="s">
        <v>2602</v>
      </c>
      <c r="AQ951" s="66" t="s">
        <v>1733</v>
      </c>
    </row>
    <row r="952" spans="1:43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P952" s="65" t="s">
        <v>2603</v>
      </c>
      <c r="AQ952" s="66" t="s">
        <v>1733</v>
      </c>
    </row>
    <row r="953" spans="1:43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P953" s="65" t="s">
        <v>2604</v>
      </c>
      <c r="AQ953" s="66" t="s">
        <v>1733</v>
      </c>
    </row>
    <row r="954" spans="1:43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P954" s="65" t="s">
        <v>2605</v>
      </c>
      <c r="AQ954" s="66" t="s">
        <v>1733</v>
      </c>
    </row>
    <row r="955" spans="1:43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P955" s="65" t="s">
        <v>2606</v>
      </c>
      <c r="AQ955" s="66" t="s">
        <v>1733</v>
      </c>
    </row>
    <row r="956" spans="1:43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P956" s="65" t="s">
        <v>2607</v>
      </c>
      <c r="AQ956" s="66" t="s">
        <v>1733</v>
      </c>
    </row>
    <row r="957" spans="1:43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P957" s="65" t="s">
        <v>2608</v>
      </c>
      <c r="AQ957" s="66" t="s">
        <v>1733</v>
      </c>
    </row>
    <row r="958" spans="1:43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P958" s="65" t="s">
        <v>2609</v>
      </c>
      <c r="AQ958" s="66" t="s">
        <v>1733</v>
      </c>
    </row>
    <row r="959" spans="1:43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P959" s="65" t="s">
        <v>0</v>
      </c>
      <c r="AQ959" s="66" t="s">
        <v>1733</v>
      </c>
    </row>
    <row r="960" spans="1:43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P960" s="65" t="s">
        <v>1</v>
      </c>
      <c r="AQ960" s="66" t="s">
        <v>1733</v>
      </c>
    </row>
    <row r="961" spans="1:43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P961" s="65" t="s">
        <v>2</v>
      </c>
      <c r="AQ961" s="66" t="s">
        <v>1733</v>
      </c>
    </row>
    <row r="962" spans="1:43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P962" s="65" t="s">
        <v>3</v>
      </c>
      <c r="AQ962" s="66" t="s">
        <v>1733</v>
      </c>
    </row>
    <row r="963" spans="1:43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P963" s="65" t="s">
        <v>4</v>
      </c>
      <c r="AQ963" s="66" t="s">
        <v>1733</v>
      </c>
    </row>
    <row r="964" spans="1:43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P964" s="65" t="s">
        <v>5</v>
      </c>
      <c r="AQ964" s="66" t="s">
        <v>1733</v>
      </c>
    </row>
    <row r="965" spans="1:43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P965" s="65" t="s">
        <v>6</v>
      </c>
      <c r="AQ965" s="66" t="s">
        <v>1733</v>
      </c>
    </row>
    <row r="966" spans="1:43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P966" s="65" t="s">
        <v>7</v>
      </c>
      <c r="AQ966" s="66" t="s">
        <v>1733</v>
      </c>
    </row>
    <row r="967" spans="1:43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P967" s="65" t="s">
        <v>8</v>
      </c>
      <c r="AQ967" s="66" t="s">
        <v>1733</v>
      </c>
    </row>
    <row r="968" spans="1:43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P968" s="65" t="s">
        <v>9</v>
      </c>
      <c r="AQ968" s="66" t="s">
        <v>1733</v>
      </c>
    </row>
    <row r="969" spans="1:43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P969" s="65" t="s">
        <v>10</v>
      </c>
      <c r="AQ969" s="66" t="s">
        <v>1733</v>
      </c>
    </row>
    <row r="970" spans="1:43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P970" s="65" t="s">
        <v>11</v>
      </c>
      <c r="AQ970" s="66" t="s">
        <v>1739</v>
      </c>
    </row>
    <row r="971" spans="1:43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P971" s="65" t="s">
        <v>12</v>
      </c>
      <c r="AQ971" s="66" t="s">
        <v>1733</v>
      </c>
    </row>
    <row r="972" spans="1:43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P972" s="65" t="s">
        <v>13</v>
      </c>
      <c r="AQ972" s="66" t="s">
        <v>1733</v>
      </c>
    </row>
    <row r="973" spans="1:43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P973" s="65" t="s">
        <v>14</v>
      </c>
      <c r="AQ973" s="66" t="s">
        <v>1733</v>
      </c>
    </row>
    <row r="974" spans="1:43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P974" s="65" t="s">
        <v>15</v>
      </c>
      <c r="AQ974" s="66" t="s">
        <v>1733</v>
      </c>
    </row>
    <row r="975" spans="1:43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P975" s="65" t="s">
        <v>16</v>
      </c>
      <c r="AQ975" s="66" t="s">
        <v>1733</v>
      </c>
    </row>
    <row r="976" spans="1:43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P976" s="65" t="s">
        <v>17</v>
      </c>
      <c r="AQ976" s="66" t="s">
        <v>1733</v>
      </c>
    </row>
    <row r="977" spans="1:43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P977" s="65" t="s">
        <v>18</v>
      </c>
      <c r="AQ977" s="66" t="s">
        <v>1733</v>
      </c>
    </row>
    <row r="978" spans="1:43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P978" s="65" t="s">
        <v>19</v>
      </c>
      <c r="AQ978" s="66" t="s">
        <v>1733</v>
      </c>
    </row>
    <row r="979" spans="1:43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P979" s="65" t="s">
        <v>20</v>
      </c>
      <c r="AQ979" s="66" t="s">
        <v>1733</v>
      </c>
    </row>
    <row r="980" spans="1:43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P980" s="65" t="s">
        <v>21</v>
      </c>
      <c r="AQ980" s="66" t="s">
        <v>1733</v>
      </c>
    </row>
    <row r="981" spans="1:43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P981" s="65" t="s">
        <v>22</v>
      </c>
      <c r="AQ981" s="66" t="s">
        <v>1733</v>
      </c>
    </row>
    <row r="982" spans="1:43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P982" s="65" t="s">
        <v>23</v>
      </c>
      <c r="AQ982" s="66" t="s">
        <v>1733</v>
      </c>
    </row>
    <row r="983" spans="1:43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P983" s="65" t="s">
        <v>24</v>
      </c>
      <c r="AQ983" s="66" t="s">
        <v>1733</v>
      </c>
    </row>
    <row r="984" spans="1:43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P984" s="65" t="s">
        <v>25</v>
      </c>
      <c r="AQ984" s="66" t="s">
        <v>1733</v>
      </c>
    </row>
    <row r="985" spans="1:43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P985" s="65" t="s">
        <v>26</v>
      </c>
      <c r="AQ985" s="66" t="s">
        <v>1739</v>
      </c>
    </row>
    <row r="986" spans="1:43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P986" s="65" t="s">
        <v>27</v>
      </c>
      <c r="AQ986" s="66" t="s">
        <v>1733</v>
      </c>
    </row>
    <row r="987" spans="1:43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P987" s="65" t="s">
        <v>28</v>
      </c>
      <c r="AQ987" s="66" t="s">
        <v>1733</v>
      </c>
    </row>
    <row r="988" spans="1:43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P988" s="65" t="s">
        <v>29</v>
      </c>
      <c r="AQ988" s="66" t="s">
        <v>1733</v>
      </c>
    </row>
    <row r="989" spans="1:43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P989" s="65" t="s">
        <v>990</v>
      </c>
      <c r="AQ989" s="66" t="s">
        <v>1858</v>
      </c>
    </row>
    <row r="990" spans="1:43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P990" s="65" t="s">
        <v>30</v>
      </c>
      <c r="AQ990" s="66" t="s">
        <v>1733</v>
      </c>
    </row>
    <row r="991" spans="1:43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P991" s="65" t="s">
        <v>31</v>
      </c>
      <c r="AQ991" s="66" t="s">
        <v>1733</v>
      </c>
    </row>
    <row r="992" spans="1:43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P992" s="65" t="s">
        <v>32</v>
      </c>
      <c r="AQ992" s="66" t="s">
        <v>1733</v>
      </c>
    </row>
    <row r="993" spans="1:43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P993" s="65" t="s">
        <v>33</v>
      </c>
      <c r="AQ993" s="66" t="s">
        <v>1733</v>
      </c>
    </row>
    <row r="994" spans="1:43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P994" s="65" t="s">
        <v>991</v>
      </c>
      <c r="AQ994" s="66" t="s">
        <v>1876</v>
      </c>
    </row>
    <row r="995" spans="1:43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P995" s="65" t="s">
        <v>992</v>
      </c>
      <c r="AQ995" s="66" t="s">
        <v>1876</v>
      </c>
    </row>
    <row r="996" spans="1:43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P996" s="65" t="s">
        <v>993</v>
      </c>
      <c r="AQ996" s="66" t="s">
        <v>1876</v>
      </c>
    </row>
    <row r="997" spans="1:43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P997" s="65" t="s">
        <v>994</v>
      </c>
      <c r="AQ997" s="66" t="s">
        <v>1827</v>
      </c>
    </row>
    <row r="998" spans="1:43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P998" s="65" t="s">
        <v>995</v>
      </c>
      <c r="AQ998" s="66" t="s">
        <v>2335</v>
      </c>
    </row>
    <row r="999" spans="1:43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P999" s="65" t="s">
        <v>34</v>
      </c>
      <c r="AQ999" s="66" t="s">
        <v>1733</v>
      </c>
    </row>
    <row r="1000" spans="1:43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P1000" s="65" t="s">
        <v>35</v>
      </c>
      <c r="AQ1000" s="66" t="s">
        <v>1733</v>
      </c>
    </row>
    <row r="1001" spans="1:43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P1001" s="65" t="s">
        <v>36</v>
      </c>
      <c r="AQ1001" s="66" t="s">
        <v>1733</v>
      </c>
    </row>
    <row r="1002" spans="1:43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P1002" s="65" t="s">
        <v>996</v>
      </c>
      <c r="AQ1002" s="66" t="s">
        <v>1858</v>
      </c>
    </row>
    <row r="1003" spans="1:43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P1003" s="65" t="s">
        <v>997</v>
      </c>
      <c r="AQ1003" s="66" t="s">
        <v>1827</v>
      </c>
    </row>
    <row r="1004" spans="1:43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P1004" s="65" t="s">
        <v>37</v>
      </c>
      <c r="AQ1004" s="66" t="s">
        <v>1739</v>
      </c>
    </row>
    <row r="1005" spans="1:43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P1005" s="65" t="s">
        <v>38</v>
      </c>
      <c r="AQ1005" s="66" t="s">
        <v>1733</v>
      </c>
    </row>
    <row r="1006" spans="1:43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P1006" s="65" t="s">
        <v>39</v>
      </c>
      <c r="AQ1006" s="66" t="s">
        <v>1733</v>
      </c>
    </row>
    <row r="1007" spans="1:43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P1007" s="65" t="s">
        <v>40</v>
      </c>
      <c r="AQ1007" s="66" t="s">
        <v>1739</v>
      </c>
    </row>
    <row r="1008" spans="1:43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P1008" s="65" t="s">
        <v>41</v>
      </c>
      <c r="AQ1008" s="66" t="s">
        <v>1739</v>
      </c>
    </row>
    <row r="1009" spans="1:43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P1009" s="65" t="s">
        <v>42</v>
      </c>
      <c r="AQ1009" s="66" t="s">
        <v>1739</v>
      </c>
    </row>
    <row r="1010" spans="1:43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P1010" s="65" t="s">
        <v>43</v>
      </c>
      <c r="AQ1010" s="66" t="s">
        <v>1739</v>
      </c>
    </row>
    <row r="1011" spans="1:43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P1011" s="65" t="s">
        <v>44</v>
      </c>
      <c r="AQ1011" s="66" t="s">
        <v>1739</v>
      </c>
    </row>
    <row r="1012" spans="1:43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P1012" s="65" t="s">
        <v>45</v>
      </c>
      <c r="AQ1012" s="66" t="s">
        <v>1733</v>
      </c>
    </row>
    <row r="1013" spans="1:43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P1013" s="65" t="s">
        <v>46</v>
      </c>
      <c r="AQ1013" s="66" t="s">
        <v>1733</v>
      </c>
    </row>
    <row r="1014" spans="1:43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P1014" s="65" t="s">
        <v>998</v>
      </c>
      <c r="AQ1014" s="66" t="s">
        <v>1876</v>
      </c>
    </row>
    <row r="1015" spans="1:43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P1015" s="65" t="s">
        <v>999</v>
      </c>
      <c r="AQ1015" s="66" t="s">
        <v>1876</v>
      </c>
    </row>
    <row r="1016" spans="1:43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P1016" s="65" t="s">
        <v>1043</v>
      </c>
      <c r="AQ1016" s="66" t="s">
        <v>1876</v>
      </c>
    </row>
    <row r="1017" spans="1:43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P1017" s="65" t="s">
        <v>1044</v>
      </c>
      <c r="AQ1017" s="66" t="s">
        <v>1876</v>
      </c>
    </row>
    <row r="1018" spans="1:43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P1018" s="65" t="s">
        <v>47</v>
      </c>
      <c r="AQ1018" s="66" t="s">
        <v>1733</v>
      </c>
    </row>
    <row r="1019" spans="1:43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P1019" s="65" t="s">
        <v>48</v>
      </c>
      <c r="AQ1019" s="66" t="s">
        <v>1733</v>
      </c>
    </row>
    <row r="1020" spans="1:43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P1020" s="65" t="s">
        <v>1000</v>
      </c>
      <c r="AQ1020" s="66" t="s">
        <v>1827</v>
      </c>
    </row>
    <row r="1021" spans="1:43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P1021" s="65" t="s">
        <v>1001</v>
      </c>
      <c r="AQ1021" s="66" t="s">
        <v>1827</v>
      </c>
    </row>
    <row r="1022" spans="1:43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P1022" s="65" t="s">
        <v>1002</v>
      </c>
      <c r="AQ1022" s="66" t="s">
        <v>1827</v>
      </c>
    </row>
    <row r="1023" spans="1:43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P1023" s="65" t="s">
        <v>1003</v>
      </c>
      <c r="AQ1023" s="66" t="s">
        <v>1827</v>
      </c>
    </row>
    <row r="1024" spans="1:43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P1024" s="65" t="s">
        <v>1004</v>
      </c>
      <c r="AQ1024" s="66" t="s">
        <v>2335</v>
      </c>
    </row>
    <row r="1025" spans="1:43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P1025" s="65" t="s">
        <v>49</v>
      </c>
      <c r="AQ1025" s="66" t="s">
        <v>1733</v>
      </c>
    </row>
    <row r="1026" spans="1:43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P1026" s="65" t="s">
        <v>1005</v>
      </c>
      <c r="AQ1026" s="66" t="s">
        <v>1827</v>
      </c>
    </row>
    <row r="1027" spans="1:43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P1027" s="65" t="s">
        <v>1006</v>
      </c>
      <c r="AQ1027" s="66" t="s">
        <v>1827</v>
      </c>
    </row>
    <row r="1028" spans="1:43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P1028" s="65" t="s">
        <v>1045</v>
      </c>
      <c r="AQ1028" s="66" t="s">
        <v>1827</v>
      </c>
    </row>
    <row r="1029" spans="1:43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P1029" s="65" t="s">
        <v>1007</v>
      </c>
      <c r="AQ1029" s="66" t="s">
        <v>1827</v>
      </c>
    </row>
    <row r="1030" spans="1:43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P1030" s="65" t="s">
        <v>50</v>
      </c>
      <c r="AQ1030" s="66" t="s">
        <v>1733</v>
      </c>
    </row>
    <row r="1031" spans="1:43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P1031" s="65" t="s">
        <v>51</v>
      </c>
      <c r="AQ1031" s="66" t="s">
        <v>1733</v>
      </c>
    </row>
    <row r="1032" spans="1:43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P1032" s="65" t="s">
        <v>52</v>
      </c>
      <c r="AQ1032" s="66" t="s">
        <v>1733</v>
      </c>
    </row>
    <row r="1033" spans="1:43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P1033" s="65" t="s">
        <v>53</v>
      </c>
      <c r="AQ1033" s="66" t="s">
        <v>1733</v>
      </c>
    </row>
    <row r="1034" spans="1:43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P1034" s="65" t="s">
        <v>54</v>
      </c>
      <c r="AQ1034" s="66" t="s">
        <v>1733</v>
      </c>
    </row>
    <row r="1035" spans="1:43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P1035" s="65" t="s">
        <v>55</v>
      </c>
      <c r="AQ1035" s="66" t="s">
        <v>1733</v>
      </c>
    </row>
    <row r="1036" spans="1:43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P1036" s="65" t="s">
        <v>56</v>
      </c>
      <c r="AQ1036" s="66" t="s">
        <v>1733</v>
      </c>
    </row>
    <row r="1037" spans="1:43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P1037" s="65" t="s">
        <v>1046</v>
      </c>
      <c r="AQ1037" s="66" t="s">
        <v>1858</v>
      </c>
    </row>
    <row r="1038" spans="1:43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P1038" s="65" t="s">
        <v>57</v>
      </c>
      <c r="AQ1038" s="66" t="s">
        <v>1733</v>
      </c>
    </row>
    <row r="1039" spans="1:43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P1039" s="65" t="s">
        <v>58</v>
      </c>
      <c r="AQ1039" s="66" t="s">
        <v>1733</v>
      </c>
    </row>
    <row r="1040" spans="1:43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P1040" s="65" t="s">
        <v>59</v>
      </c>
      <c r="AQ1040" s="66" t="s">
        <v>1733</v>
      </c>
    </row>
    <row r="1041" spans="1:43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P1041" s="65" t="s">
        <v>60</v>
      </c>
      <c r="AQ1041" s="66" t="s">
        <v>1733</v>
      </c>
    </row>
    <row r="1042" spans="1:43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P1042" s="65" t="s">
        <v>61</v>
      </c>
      <c r="AQ1042" s="66" t="s">
        <v>1733</v>
      </c>
    </row>
    <row r="1043" spans="1:43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P1043" s="65" t="s">
        <v>62</v>
      </c>
      <c r="AQ1043" s="66" t="s">
        <v>1733</v>
      </c>
    </row>
    <row r="1044" spans="1:43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P1044" s="65" t="s">
        <v>63</v>
      </c>
      <c r="AQ1044" s="66" t="s">
        <v>1733</v>
      </c>
    </row>
    <row r="1045" spans="1:43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P1045" s="65" t="s">
        <v>64</v>
      </c>
      <c r="AQ1045" s="66" t="s">
        <v>1733</v>
      </c>
    </row>
    <row r="1046" spans="1:43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P1046" s="65" t="s">
        <v>65</v>
      </c>
      <c r="AQ1046" s="66" t="s">
        <v>1733</v>
      </c>
    </row>
    <row r="1047" spans="1:43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P1047" s="65" t="s">
        <v>66</v>
      </c>
      <c r="AQ1047" s="66" t="s">
        <v>1733</v>
      </c>
    </row>
    <row r="1048" spans="1:43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P1048" s="65" t="s">
        <v>67</v>
      </c>
      <c r="AQ1048" s="66" t="s">
        <v>1733</v>
      </c>
    </row>
    <row r="1049" spans="1:43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P1049" s="65" t="s">
        <v>68</v>
      </c>
      <c r="AQ1049" s="66" t="s">
        <v>1733</v>
      </c>
    </row>
    <row r="1050" spans="1:43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P1050" s="65" t="s">
        <v>69</v>
      </c>
      <c r="AQ1050" s="66" t="s">
        <v>1733</v>
      </c>
    </row>
    <row r="1051" spans="1:43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P1051" s="65" t="s">
        <v>70</v>
      </c>
      <c r="AQ1051" s="66" t="s">
        <v>1733</v>
      </c>
    </row>
    <row r="1052" spans="1:43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P1052" s="65" t="s">
        <v>71</v>
      </c>
      <c r="AQ1052" s="66" t="s">
        <v>1733</v>
      </c>
    </row>
    <row r="1053" spans="1:43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P1053" s="65" t="s">
        <v>72</v>
      </c>
      <c r="AQ1053" s="66" t="s">
        <v>1733</v>
      </c>
    </row>
    <row r="1054" spans="1:43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P1054" s="65" t="s">
        <v>73</v>
      </c>
      <c r="AQ1054" s="66" t="s">
        <v>1733</v>
      </c>
    </row>
    <row r="1055" spans="1:43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P1055" s="65" t="s">
        <v>74</v>
      </c>
      <c r="AQ1055" s="66" t="s">
        <v>1733</v>
      </c>
    </row>
    <row r="1056" spans="1:43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P1056" s="65" t="s">
        <v>75</v>
      </c>
      <c r="AQ1056" s="66" t="s">
        <v>1733</v>
      </c>
    </row>
    <row r="1057" spans="1:43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P1057" s="65" t="s">
        <v>76</v>
      </c>
      <c r="AQ1057" s="66" t="s">
        <v>1733</v>
      </c>
    </row>
    <row r="1058" spans="1:43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P1058" s="65" t="s">
        <v>77</v>
      </c>
      <c r="AQ1058" s="66" t="s">
        <v>1733</v>
      </c>
    </row>
    <row r="1059" spans="1:43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P1059" s="65" t="s">
        <v>78</v>
      </c>
      <c r="AQ1059" s="66" t="s">
        <v>1733</v>
      </c>
    </row>
    <row r="1060" spans="1:43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P1060" s="65" t="s">
        <v>79</v>
      </c>
      <c r="AQ1060" s="66" t="s">
        <v>1733</v>
      </c>
    </row>
    <row r="1061" spans="1:43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P1061" s="65" t="s">
        <v>80</v>
      </c>
      <c r="AQ1061" s="66" t="s">
        <v>1733</v>
      </c>
    </row>
    <row r="1062" spans="1:43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P1062" s="65" t="s">
        <v>81</v>
      </c>
      <c r="AQ1062" s="66" t="s">
        <v>1733</v>
      </c>
    </row>
    <row r="1063" spans="1:43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P1063" s="65" t="s">
        <v>82</v>
      </c>
      <c r="AQ1063" s="66" t="s">
        <v>1733</v>
      </c>
    </row>
    <row r="1064" spans="1:43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P1064" s="65" t="s">
        <v>83</v>
      </c>
      <c r="AQ1064" s="66" t="s">
        <v>1733</v>
      </c>
    </row>
    <row r="1065" spans="1:43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P1065" s="65" t="s">
        <v>84</v>
      </c>
      <c r="AQ1065" s="66" t="s">
        <v>1733</v>
      </c>
    </row>
    <row r="1066" spans="1:43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P1066" s="65" t="s">
        <v>85</v>
      </c>
      <c r="AQ1066" s="66" t="s">
        <v>1733</v>
      </c>
    </row>
    <row r="1067" spans="1:43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P1067" s="65" t="s">
        <v>86</v>
      </c>
      <c r="AQ1067" s="66" t="s">
        <v>1739</v>
      </c>
    </row>
    <row r="1068" spans="1:43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P1068" s="65" t="s">
        <v>87</v>
      </c>
      <c r="AQ1068" s="66" t="s">
        <v>1733</v>
      </c>
    </row>
    <row r="1069" spans="1:43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P1069" s="65" t="s">
        <v>88</v>
      </c>
      <c r="AQ1069" s="66" t="s">
        <v>1733</v>
      </c>
    </row>
    <row r="1070" spans="1:43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P1070" s="65" t="s">
        <v>89</v>
      </c>
      <c r="AQ1070" s="66" t="s">
        <v>1733</v>
      </c>
    </row>
    <row r="1071" spans="1:43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P1071" s="65" t="s">
        <v>90</v>
      </c>
      <c r="AQ1071" s="66" t="s">
        <v>1733</v>
      </c>
    </row>
    <row r="1072" spans="1:43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P1072" s="65" t="s">
        <v>91</v>
      </c>
      <c r="AQ1072" s="66" t="s">
        <v>1733</v>
      </c>
    </row>
    <row r="1073" spans="1:43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P1073" s="65" t="s">
        <v>1008</v>
      </c>
      <c r="AQ1073" s="66" t="s">
        <v>1876</v>
      </c>
    </row>
    <row r="1074" spans="1:43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P1074" s="65" t="s">
        <v>92</v>
      </c>
      <c r="AQ1074" s="66" t="s">
        <v>1733</v>
      </c>
    </row>
    <row r="1075" spans="1:43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P1075" s="65" t="s">
        <v>93</v>
      </c>
      <c r="AQ1075" s="66" t="s">
        <v>1733</v>
      </c>
    </row>
    <row r="1076" spans="1:43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P1076" s="65" t="s">
        <v>94</v>
      </c>
      <c r="AQ1076" s="66" t="s">
        <v>1733</v>
      </c>
    </row>
    <row r="1077" spans="1:43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P1077" s="65" t="s">
        <v>95</v>
      </c>
      <c r="AQ1077" s="66" t="s">
        <v>1733</v>
      </c>
    </row>
    <row r="1078" spans="1:43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P1078" s="65" t="s">
        <v>96</v>
      </c>
      <c r="AQ1078" s="66" t="s">
        <v>1733</v>
      </c>
    </row>
    <row r="1079" spans="1:43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P1079" s="65" t="s">
        <v>97</v>
      </c>
      <c r="AQ1079" s="66" t="s">
        <v>1739</v>
      </c>
    </row>
    <row r="1080" spans="1:43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P1080" s="65" t="s">
        <v>98</v>
      </c>
      <c r="AQ1080" s="66" t="s">
        <v>1739</v>
      </c>
    </row>
    <row r="1081" spans="1:43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P1081" s="65" t="s">
        <v>99</v>
      </c>
      <c r="AQ1081" s="66" t="s">
        <v>1733</v>
      </c>
    </row>
    <row r="1082" spans="1:43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P1082" s="65" t="s">
        <v>100</v>
      </c>
      <c r="AQ1082" s="66" t="s">
        <v>1733</v>
      </c>
    </row>
    <row r="1083" spans="1:43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P1083" s="65" t="s">
        <v>101</v>
      </c>
      <c r="AQ1083" s="66" t="s">
        <v>1733</v>
      </c>
    </row>
    <row r="1084" spans="1:43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P1084" s="65" t="s">
        <v>102</v>
      </c>
      <c r="AQ1084" s="66" t="s">
        <v>1733</v>
      </c>
    </row>
    <row r="1085" spans="1:43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P1085" s="65" t="s">
        <v>103</v>
      </c>
      <c r="AQ1085" s="66" t="s">
        <v>1733</v>
      </c>
    </row>
    <row r="1086" spans="1:43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P1086" s="65" t="s">
        <v>104</v>
      </c>
      <c r="AQ1086" s="66" t="s">
        <v>1733</v>
      </c>
    </row>
    <row r="1087" spans="1:43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P1087" s="65" t="s">
        <v>105</v>
      </c>
      <c r="AQ1087" s="66" t="s">
        <v>1733</v>
      </c>
    </row>
    <row r="1088" spans="1:43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P1088" s="65" t="s">
        <v>106</v>
      </c>
      <c r="AQ1088" s="66" t="s">
        <v>1733</v>
      </c>
    </row>
    <row r="1089" spans="1:43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P1089" s="65" t="s">
        <v>107</v>
      </c>
      <c r="AQ1089" s="66" t="s">
        <v>1733</v>
      </c>
    </row>
    <row r="1090" spans="1:43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P1090" s="65" t="s">
        <v>108</v>
      </c>
      <c r="AQ1090" s="66" t="s">
        <v>1733</v>
      </c>
    </row>
    <row r="1091" spans="1:43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P1091" s="65" t="s">
        <v>109</v>
      </c>
      <c r="AQ1091" s="66" t="s">
        <v>1733</v>
      </c>
    </row>
    <row r="1092" spans="1:43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P1092" s="65" t="s">
        <v>110</v>
      </c>
      <c r="AQ1092" s="66" t="s">
        <v>1733</v>
      </c>
    </row>
    <row r="1093" spans="1:43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P1093" s="65" t="s">
        <v>111</v>
      </c>
      <c r="AQ1093" s="66" t="s">
        <v>1733</v>
      </c>
    </row>
    <row r="1094" spans="1:43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P1094" s="65" t="s">
        <v>112</v>
      </c>
      <c r="AQ1094" s="66" t="s">
        <v>1739</v>
      </c>
    </row>
    <row r="1095" spans="1:43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P1095" s="65" t="s">
        <v>113</v>
      </c>
      <c r="AQ1095" s="66" t="s">
        <v>1739</v>
      </c>
    </row>
    <row r="1096" spans="1:43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P1096" s="65" t="s">
        <v>114</v>
      </c>
      <c r="AQ1096" s="66" t="s">
        <v>1739</v>
      </c>
    </row>
    <row r="1097" spans="1:43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P1097" s="65" t="s">
        <v>115</v>
      </c>
      <c r="AQ1097" s="66" t="s">
        <v>1739</v>
      </c>
    </row>
    <row r="1098" spans="1:43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P1098" s="65" t="s">
        <v>116</v>
      </c>
      <c r="AQ1098" s="66" t="s">
        <v>1739</v>
      </c>
    </row>
    <row r="1099" spans="1:43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P1099" s="65" t="s">
        <v>117</v>
      </c>
      <c r="AQ1099" s="66" t="s">
        <v>1739</v>
      </c>
    </row>
    <row r="1100" spans="1:43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P1100" s="65" t="s">
        <v>118</v>
      </c>
      <c r="AQ1100" s="66" t="s">
        <v>1739</v>
      </c>
    </row>
    <row r="1101" spans="1:43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P1101" s="65" t="s">
        <v>119</v>
      </c>
      <c r="AQ1101" s="66" t="s">
        <v>1739</v>
      </c>
    </row>
    <row r="1102" spans="1:43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P1102" s="65" t="s">
        <v>120</v>
      </c>
      <c r="AQ1102" s="66" t="s">
        <v>1739</v>
      </c>
    </row>
    <row r="1103" spans="1:43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P1103" s="65" t="s">
        <v>121</v>
      </c>
      <c r="AQ1103" s="66" t="s">
        <v>1739</v>
      </c>
    </row>
    <row r="1104" spans="1:43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P1104" s="65" t="s">
        <v>122</v>
      </c>
      <c r="AQ1104" s="66" t="s">
        <v>1739</v>
      </c>
    </row>
    <row r="1105" spans="1:43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P1105" s="65" t="s">
        <v>123</v>
      </c>
      <c r="AQ1105" s="66" t="s">
        <v>1739</v>
      </c>
    </row>
    <row r="1106" spans="1:43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P1106" s="65" t="s">
        <v>124</v>
      </c>
      <c r="AQ1106" s="66" t="s">
        <v>1739</v>
      </c>
    </row>
    <row r="1107" spans="1:43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P1107" s="65" t="s">
        <v>125</v>
      </c>
      <c r="AQ1107" s="66" t="s">
        <v>1739</v>
      </c>
    </row>
    <row r="1108" spans="1:43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P1108" s="65" t="s">
        <v>126</v>
      </c>
      <c r="AQ1108" s="66" t="s">
        <v>1739</v>
      </c>
    </row>
    <row r="1109" spans="1:43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P1109" s="65" t="s">
        <v>127</v>
      </c>
      <c r="AQ1109" s="66" t="s">
        <v>1739</v>
      </c>
    </row>
    <row r="1110" spans="1:43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P1110" s="65" t="s">
        <v>128</v>
      </c>
      <c r="AQ1110" s="66" t="s">
        <v>1739</v>
      </c>
    </row>
    <row r="1111" spans="1:43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P1111" s="65" t="s">
        <v>129</v>
      </c>
      <c r="AQ1111" s="66" t="s">
        <v>1739</v>
      </c>
    </row>
    <row r="1112" spans="1:43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P1112" s="65" t="s">
        <v>130</v>
      </c>
      <c r="AQ1112" s="66" t="s">
        <v>1739</v>
      </c>
    </row>
    <row r="1113" spans="1:43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P1113" s="65" t="s">
        <v>131</v>
      </c>
      <c r="AQ1113" s="66" t="s">
        <v>1739</v>
      </c>
    </row>
    <row r="1114" spans="1:43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P1114" s="65" t="s">
        <v>132</v>
      </c>
      <c r="AQ1114" s="66" t="s">
        <v>1739</v>
      </c>
    </row>
    <row r="1115" spans="1:43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P1115" s="65" t="s">
        <v>133</v>
      </c>
      <c r="AQ1115" s="66" t="s">
        <v>1739</v>
      </c>
    </row>
    <row r="1116" spans="1:43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P1116" s="65" t="s">
        <v>134</v>
      </c>
      <c r="AQ1116" s="66" t="s">
        <v>1733</v>
      </c>
    </row>
    <row r="1117" spans="1:43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P1117" s="65" t="s">
        <v>135</v>
      </c>
      <c r="AQ1117" s="66" t="s">
        <v>1733</v>
      </c>
    </row>
    <row r="1118" spans="1:43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P1118" s="65" t="s">
        <v>136</v>
      </c>
      <c r="AQ1118" s="66" t="s">
        <v>1733</v>
      </c>
    </row>
    <row r="1119" spans="1:43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P1119" s="65" t="s">
        <v>137</v>
      </c>
      <c r="AQ1119" s="66" t="s">
        <v>1733</v>
      </c>
    </row>
    <row r="1120" spans="1:43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P1120" s="65" t="s">
        <v>138</v>
      </c>
      <c r="AQ1120" s="66" t="s">
        <v>1733</v>
      </c>
    </row>
    <row r="1121" spans="1:43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P1121" s="65" t="s">
        <v>139</v>
      </c>
      <c r="AQ1121" s="66" t="s">
        <v>1733</v>
      </c>
    </row>
    <row r="1122" spans="1:43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P1122" s="65" t="s">
        <v>140</v>
      </c>
      <c r="AQ1122" s="66" t="s">
        <v>1733</v>
      </c>
    </row>
    <row r="1123" spans="1:43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P1123" s="65" t="s">
        <v>141</v>
      </c>
      <c r="AQ1123" s="66" t="s">
        <v>1733</v>
      </c>
    </row>
    <row r="1124" spans="1:43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P1124" s="65" t="s">
        <v>1047</v>
      </c>
      <c r="AQ1124" s="66" t="s">
        <v>1876</v>
      </c>
    </row>
    <row r="1125" spans="1:43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P1125" s="65" t="s">
        <v>1009</v>
      </c>
      <c r="AQ1125" s="66" t="s">
        <v>1876</v>
      </c>
    </row>
    <row r="1126" spans="1:43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P1126" s="65" t="s">
        <v>142</v>
      </c>
      <c r="AQ1126" s="66" t="s">
        <v>1733</v>
      </c>
    </row>
    <row r="1127" spans="1:43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P1127" s="65" t="s">
        <v>143</v>
      </c>
      <c r="AQ1127" s="66" t="s">
        <v>1733</v>
      </c>
    </row>
    <row r="1128" spans="1:43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P1128" s="65" t="s">
        <v>144</v>
      </c>
      <c r="AQ1128" s="66" t="s">
        <v>1733</v>
      </c>
    </row>
    <row r="1129" spans="1:43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P1129" s="65" t="s">
        <v>145</v>
      </c>
      <c r="AQ1129" s="66" t="s">
        <v>1733</v>
      </c>
    </row>
    <row r="1130" spans="1:43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P1130" s="65" t="s">
        <v>146</v>
      </c>
      <c r="AQ1130" s="66" t="s">
        <v>1733</v>
      </c>
    </row>
    <row r="1131" spans="1:43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P1131" s="65" t="s">
        <v>147</v>
      </c>
      <c r="AQ1131" s="66" t="s">
        <v>1733</v>
      </c>
    </row>
    <row r="1132" spans="1:43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P1132" s="65" t="s">
        <v>148</v>
      </c>
      <c r="AQ1132" s="66" t="s">
        <v>1733</v>
      </c>
    </row>
    <row r="1133" spans="1:43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P1133" s="65" t="s">
        <v>149</v>
      </c>
      <c r="AQ1133" s="66" t="s">
        <v>1733</v>
      </c>
    </row>
    <row r="1134" spans="1:43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P1134" s="65" t="s">
        <v>150</v>
      </c>
      <c r="AQ1134" s="66" t="s">
        <v>1733</v>
      </c>
    </row>
    <row r="1135" spans="1:43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P1135" s="65" t="s">
        <v>151</v>
      </c>
      <c r="AQ1135" s="66" t="s">
        <v>1733</v>
      </c>
    </row>
    <row r="1136" spans="1:43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P1136" s="65" t="s">
        <v>152</v>
      </c>
      <c r="AQ1136" s="66" t="s">
        <v>1733</v>
      </c>
    </row>
    <row r="1137" spans="1:43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P1137" s="65" t="s">
        <v>153</v>
      </c>
      <c r="AQ1137" s="66" t="s">
        <v>1733</v>
      </c>
    </row>
    <row r="1138" spans="1:43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P1138" s="65" t="s">
        <v>154</v>
      </c>
      <c r="AQ1138" s="66" t="s">
        <v>1733</v>
      </c>
    </row>
    <row r="1139" spans="1:43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P1139" s="65" t="s">
        <v>155</v>
      </c>
      <c r="AQ1139" s="66" t="s">
        <v>1733</v>
      </c>
    </row>
    <row r="1140" spans="1:43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P1140" s="65" t="s">
        <v>156</v>
      </c>
      <c r="AQ1140" s="66" t="s">
        <v>1733</v>
      </c>
    </row>
    <row r="1141" spans="1:43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P1141" s="65" t="s">
        <v>157</v>
      </c>
      <c r="AQ1141" s="66" t="s">
        <v>1733</v>
      </c>
    </row>
    <row r="1142" spans="1:43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P1142" s="65" t="s">
        <v>158</v>
      </c>
      <c r="AQ1142" s="66" t="s">
        <v>1733</v>
      </c>
    </row>
    <row r="1143" spans="1:43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P1143" s="65" t="s">
        <v>159</v>
      </c>
      <c r="AQ1143" s="66" t="s">
        <v>1733</v>
      </c>
    </row>
    <row r="1144" spans="1:43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P1144" s="65" t="s">
        <v>160</v>
      </c>
      <c r="AQ1144" s="66" t="s">
        <v>1733</v>
      </c>
    </row>
    <row r="1145" spans="1:43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P1145" s="65" t="s">
        <v>161</v>
      </c>
      <c r="AQ1145" s="66" t="s">
        <v>1733</v>
      </c>
    </row>
    <row r="1146" spans="1:43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P1146" s="65" t="s">
        <v>162</v>
      </c>
      <c r="AQ1146" s="66" t="s">
        <v>1733</v>
      </c>
    </row>
    <row r="1147" spans="1:43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P1147" s="65" t="s">
        <v>163</v>
      </c>
      <c r="AQ1147" s="66" t="s">
        <v>1733</v>
      </c>
    </row>
    <row r="1148" spans="1:43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P1148" s="65" t="s">
        <v>164</v>
      </c>
      <c r="AQ1148" s="66" t="s">
        <v>1733</v>
      </c>
    </row>
    <row r="1149" spans="1:43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P1149" s="65" t="s">
        <v>165</v>
      </c>
      <c r="AQ1149" s="66" t="s">
        <v>1733</v>
      </c>
    </row>
    <row r="1150" spans="1:43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P1150" s="65" t="s">
        <v>166</v>
      </c>
      <c r="AQ1150" s="66" t="s">
        <v>1733</v>
      </c>
    </row>
    <row r="1151" spans="1:43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P1151" s="65" t="s">
        <v>167</v>
      </c>
      <c r="AQ1151" s="66" t="s">
        <v>1733</v>
      </c>
    </row>
    <row r="1152" spans="1:43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P1152" s="65" t="s">
        <v>168</v>
      </c>
      <c r="AQ1152" s="66" t="s">
        <v>1733</v>
      </c>
    </row>
    <row r="1153" spans="1:43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P1153" s="65" t="s">
        <v>169</v>
      </c>
      <c r="AQ1153" s="66" t="s">
        <v>1733</v>
      </c>
    </row>
    <row r="1154" spans="1:43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P1154" s="65" t="s">
        <v>170</v>
      </c>
      <c r="AQ1154" s="66" t="s">
        <v>1739</v>
      </c>
    </row>
    <row r="1155" spans="1:43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P1155" s="65" t="s">
        <v>1010</v>
      </c>
      <c r="AQ1155" s="66" t="s">
        <v>1827</v>
      </c>
    </row>
    <row r="1156" spans="1:43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P1156" s="65" t="s">
        <v>171</v>
      </c>
      <c r="AQ1156" s="66" t="s">
        <v>1733</v>
      </c>
    </row>
    <row r="1157" spans="1:43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P1157" s="65" t="s">
        <v>172</v>
      </c>
      <c r="AQ1157" s="66" t="s">
        <v>1733</v>
      </c>
    </row>
    <row r="1158" spans="1:43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P1158" s="65" t="s">
        <v>173</v>
      </c>
      <c r="AQ1158" s="66" t="s">
        <v>1733</v>
      </c>
    </row>
    <row r="1159" spans="1:43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P1159" s="65" t="s">
        <v>174</v>
      </c>
      <c r="AQ1159" s="66" t="s">
        <v>1733</v>
      </c>
    </row>
    <row r="1160" spans="1:43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P1160" s="65" t="s">
        <v>175</v>
      </c>
      <c r="AQ1160" s="66" t="s">
        <v>1733</v>
      </c>
    </row>
    <row r="1161" spans="1:43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P1161" s="65" t="s">
        <v>176</v>
      </c>
      <c r="AQ1161" s="66" t="s">
        <v>1733</v>
      </c>
    </row>
    <row r="1162" spans="1:43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P1162" s="65" t="s">
        <v>177</v>
      </c>
      <c r="AQ1162" s="66" t="s">
        <v>1733</v>
      </c>
    </row>
    <row r="1163" spans="1:43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P1163" s="65" t="s">
        <v>178</v>
      </c>
      <c r="AQ1163" s="66" t="s">
        <v>1733</v>
      </c>
    </row>
    <row r="1164" spans="1:43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P1164" s="65" t="s">
        <v>179</v>
      </c>
      <c r="AQ1164" s="66" t="s">
        <v>1733</v>
      </c>
    </row>
    <row r="1165" spans="1:43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P1165" s="65" t="s">
        <v>180</v>
      </c>
      <c r="AQ1165" s="66" t="s">
        <v>1733</v>
      </c>
    </row>
    <row r="1166" spans="1:43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P1166" s="65" t="s">
        <v>181</v>
      </c>
      <c r="AQ1166" s="66" t="s">
        <v>1733</v>
      </c>
    </row>
    <row r="1167" spans="1:43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P1167" s="65" t="s">
        <v>182</v>
      </c>
      <c r="AQ1167" s="66" t="s">
        <v>1733</v>
      </c>
    </row>
    <row r="1168" spans="1:43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P1168" s="65" t="s">
        <v>183</v>
      </c>
      <c r="AQ1168" s="66" t="s">
        <v>1733</v>
      </c>
    </row>
    <row r="1169" spans="1:43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P1169" s="65" t="s">
        <v>184</v>
      </c>
      <c r="AQ1169" s="66" t="s">
        <v>1733</v>
      </c>
    </row>
    <row r="1170" spans="1:43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P1170" s="65" t="s">
        <v>185</v>
      </c>
      <c r="AQ1170" s="66" t="s">
        <v>1733</v>
      </c>
    </row>
    <row r="1171" spans="1:43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P1171" s="65" t="s">
        <v>186</v>
      </c>
      <c r="AQ1171" s="66" t="s">
        <v>1733</v>
      </c>
    </row>
    <row r="1172" spans="1:43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P1172" s="65" t="s">
        <v>187</v>
      </c>
      <c r="AQ1172" s="66" t="s">
        <v>1733</v>
      </c>
    </row>
    <row r="1173" spans="1:43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P1173" s="65" t="s">
        <v>188</v>
      </c>
      <c r="AQ1173" s="66" t="s">
        <v>1733</v>
      </c>
    </row>
    <row r="1174" spans="1:43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P1174" s="65" t="s">
        <v>189</v>
      </c>
      <c r="AQ1174" s="66" t="s">
        <v>1733</v>
      </c>
    </row>
    <row r="1175" spans="1:43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P1175" s="65" t="s">
        <v>190</v>
      </c>
      <c r="AQ1175" s="66" t="s">
        <v>1733</v>
      </c>
    </row>
    <row r="1176" spans="1:43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P1176" s="65" t="s">
        <v>1011</v>
      </c>
      <c r="AQ1176" s="66" t="s">
        <v>1876</v>
      </c>
    </row>
    <row r="1177" spans="1:43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P1177" s="65" t="s">
        <v>191</v>
      </c>
      <c r="AQ1177" s="66" t="s">
        <v>1733</v>
      </c>
    </row>
    <row r="1178" spans="1:43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P1178" s="65" t="s">
        <v>192</v>
      </c>
      <c r="AQ1178" s="66" t="s">
        <v>1733</v>
      </c>
    </row>
    <row r="1179" spans="1:43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P1179" s="65" t="s">
        <v>193</v>
      </c>
      <c r="AQ1179" s="66" t="s">
        <v>1733</v>
      </c>
    </row>
    <row r="1180" spans="1:43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P1180" s="65" t="s">
        <v>194</v>
      </c>
      <c r="AQ1180" s="66" t="s">
        <v>1733</v>
      </c>
    </row>
    <row r="1181" spans="1:43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P1181" s="65" t="s">
        <v>195</v>
      </c>
      <c r="AQ1181" s="66" t="s">
        <v>1739</v>
      </c>
    </row>
    <row r="1182" spans="1:43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P1182" s="65" t="s">
        <v>1012</v>
      </c>
      <c r="AQ1182" s="66" t="s">
        <v>1876</v>
      </c>
    </row>
    <row r="1183" spans="1:43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P1183" s="65" t="s">
        <v>196</v>
      </c>
      <c r="AQ1183" s="66" t="s">
        <v>1733</v>
      </c>
    </row>
    <row r="1184" spans="1:43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P1184" s="65" t="s">
        <v>197</v>
      </c>
      <c r="AQ1184" s="66" t="s">
        <v>1733</v>
      </c>
    </row>
    <row r="1185" spans="1:43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P1185" s="65" t="s">
        <v>198</v>
      </c>
      <c r="AQ1185" s="66" t="s">
        <v>1733</v>
      </c>
    </row>
    <row r="1186" spans="1:43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P1186" s="65" t="s">
        <v>199</v>
      </c>
      <c r="AQ1186" s="66" t="s">
        <v>1733</v>
      </c>
    </row>
    <row r="1187" spans="1:43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P1187" s="65" t="s">
        <v>200</v>
      </c>
      <c r="AQ1187" s="66" t="s">
        <v>1733</v>
      </c>
    </row>
    <row r="1188" spans="1:43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P1188" s="65" t="s">
        <v>201</v>
      </c>
      <c r="AQ1188" s="66" t="s">
        <v>1733</v>
      </c>
    </row>
    <row r="1189" spans="1:43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P1189" s="65" t="s">
        <v>202</v>
      </c>
      <c r="AQ1189" s="66" t="s">
        <v>1733</v>
      </c>
    </row>
    <row r="1190" spans="1:43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P1190" s="65" t="s">
        <v>203</v>
      </c>
      <c r="AQ1190" s="66" t="s">
        <v>1733</v>
      </c>
    </row>
    <row r="1191" spans="1:43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P1191" s="65" t="s">
        <v>204</v>
      </c>
      <c r="AQ1191" s="66" t="s">
        <v>1733</v>
      </c>
    </row>
    <row r="1192" spans="1:43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P1192" s="65" t="s">
        <v>205</v>
      </c>
      <c r="AQ1192" s="66" t="s">
        <v>1733</v>
      </c>
    </row>
    <row r="1193" spans="1:43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P1193" s="65" t="s">
        <v>206</v>
      </c>
      <c r="AQ1193" s="66" t="s">
        <v>1733</v>
      </c>
    </row>
    <row r="1194" spans="1:43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P1194" s="65" t="s">
        <v>207</v>
      </c>
      <c r="AQ1194" s="66" t="s">
        <v>1733</v>
      </c>
    </row>
    <row r="1195" spans="1:43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P1195" s="65" t="s">
        <v>208</v>
      </c>
      <c r="AQ1195" s="66" t="s">
        <v>1733</v>
      </c>
    </row>
    <row r="1196" spans="1:43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P1196" s="65" t="s">
        <v>209</v>
      </c>
      <c r="AQ1196" s="66" t="s">
        <v>1733</v>
      </c>
    </row>
    <row r="1197" spans="1:43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P1197" s="65" t="s">
        <v>210</v>
      </c>
      <c r="AQ1197" s="66" t="s">
        <v>1733</v>
      </c>
    </row>
    <row r="1198" spans="1:43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P1198" s="65" t="s">
        <v>211</v>
      </c>
      <c r="AQ1198" s="66" t="s">
        <v>1733</v>
      </c>
    </row>
    <row r="1199" spans="1:43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P1199" s="65" t="s">
        <v>212</v>
      </c>
      <c r="AQ1199" s="66" t="s">
        <v>1733</v>
      </c>
    </row>
    <row r="1200" spans="1:43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P1200" s="65" t="s">
        <v>1048</v>
      </c>
      <c r="AQ1200" s="66" t="s">
        <v>1876</v>
      </c>
    </row>
    <row r="1201" spans="1:43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P1201" s="65" t="s">
        <v>1013</v>
      </c>
      <c r="AQ1201" s="66" t="s">
        <v>1876</v>
      </c>
    </row>
    <row r="1202" spans="1:43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P1202" s="65" t="s">
        <v>1014</v>
      </c>
      <c r="AQ1202" s="66" t="s">
        <v>1876</v>
      </c>
    </row>
    <row r="1203" spans="1:43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P1203" s="65" t="s">
        <v>1015</v>
      </c>
      <c r="AQ1203" s="66" t="s">
        <v>1876</v>
      </c>
    </row>
    <row r="1204" spans="1:43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P1204" s="65" t="s">
        <v>1016</v>
      </c>
      <c r="AQ1204" s="66" t="s">
        <v>1876</v>
      </c>
    </row>
    <row r="1205" spans="1:43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P1205" s="65" t="s">
        <v>1017</v>
      </c>
      <c r="AQ1205" s="66" t="s">
        <v>1876</v>
      </c>
    </row>
    <row r="1206" spans="1:43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P1206" s="65" t="s">
        <v>1049</v>
      </c>
      <c r="AQ1206" s="66" t="s">
        <v>1858</v>
      </c>
    </row>
    <row r="1207" spans="1:43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P1207" s="65" t="s">
        <v>1050</v>
      </c>
      <c r="AQ1207" s="66" t="s">
        <v>1858</v>
      </c>
    </row>
    <row r="1208" spans="1:43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P1208" s="65" t="s">
        <v>213</v>
      </c>
      <c r="AQ1208" s="66" t="s">
        <v>1733</v>
      </c>
    </row>
    <row r="1209" spans="1:43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P1209" s="65" t="s">
        <v>214</v>
      </c>
      <c r="AQ1209" s="66" t="s">
        <v>1733</v>
      </c>
    </row>
    <row r="1210" spans="1:43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P1210" s="65" t="s">
        <v>215</v>
      </c>
      <c r="AQ1210" s="66" t="s">
        <v>1733</v>
      </c>
    </row>
    <row r="1211" spans="1:43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P1211" s="65" t="s">
        <v>1018</v>
      </c>
      <c r="AQ1211" s="66" t="s">
        <v>2335</v>
      </c>
    </row>
    <row r="1212" spans="1:43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P1212" s="65" t="s">
        <v>216</v>
      </c>
      <c r="AQ1212" s="66" t="s">
        <v>1733</v>
      </c>
    </row>
    <row r="1213" spans="1:43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P1213" s="65" t="s">
        <v>217</v>
      </c>
      <c r="AQ1213" s="66" t="s">
        <v>1733</v>
      </c>
    </row>
    <row r="1214" spans="1:43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P1214" s="65" t="s">
        <v>218</v>
      </c>
      <c r="AQ1214" s="66" t="s">
        <v>1733</v>
      </c>
    </row>
    <row r="1215" spans="1:43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P1215" s="65" t="s">
        <v>219</v>
      </c>
      <c r="AQ1215" s="66" t="s">
        <v>1733</v>
      </c>
    </row>
    <row r="1216" spans="1:43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15"/>
      <c r="Y1216" s="15"/>
      <c r="Z1216" s="15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P1216" s="65" t="s">
        <v>220</v>
      </c>
      <c r="AQ1216" s="66" t="s">
        <v>1733</v>
      </c>
    </row>
    <row r="1217" spans="1:43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P1217" s="65" t="s">
        <v>221</v>
      </c>
      <c r="AQ1217" s="66" t="s">
        <v>1733</v>
      </c>
    </row>
    <row r="1218" spans="1:43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P1218" s="65" t="s">
        <v>222</v>
      </c>
      <c r="AQ1218" s="66" t="s">
        <v>1733</v>
      </c>
    </row>
    <row r="1219" spans="1:43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P1219" s="65" t="s">
        <v>223</v>
      </c>
      <c r="AQ1219" s="66" t="s">
        <v>1733</v>
      </c>
    </row>
    <row r="1220" spans="1:43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P1220" s="65" t="s">
        <v>224</v>
      </c>
      <c r="AQ1220" s="66" t="s">
        <v>1733</v>
      </c>
    </row>
    <row r="1221" spans="1:43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P1221" s="65" t="s">
        <v>225</v>
      </c>
      <c r="AQ1221" s="66" t="s">
        <v>1733</v>
      </c>
    </row>
    <row r="1222" spans="1:43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P1222" s="65" t="s">
        <v>226</v>
      </c>
      <c r="AQ1222" s="66" t="s">
        <v>1733</v>
      </c>
    </row>
    <row r="1223" spans="1:43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P1223" s="65" t="s">
        <v>1019</v>
      </c>
      <c r="AQ1223" s="66" t="s">
        <v>2335</v>
      </c>
    </row>
    <row r="1224" spans="1:43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P1224" s="65" t="s">
        <v>227</v>
      </c>
      <c r="AQ1224" s="66" t="s">
        <v>1733</v>
      </c>
    </row>
    <row r="1225" spans="1:43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P1225" s="65" t="s">
        <v>228</v>
      </c>
      <c r="AQ1225" s="66" t="s">
        <v>1733</v>
      </c>
    </row>
    <row r="1226" spans="1:43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P1226" s="65" t="s">
        <v>229</v>
      </c>
      <c r="AQ1226" s="66" t="s">
        <v>1733</v>
      </c>
    </row>
    <row r="1227" spans="1:43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P1227" s="65" t="s">
        <v>230</v>
      </c>
      <c r="AQ1227" s="66" t="s">
        <v>1733</v>
      </c>
    </row>
    <row r="1228" spans="1:43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P1228" s="65" t="s">
        <v>231</v>
      </c>
      <c r="AQ1228" s="66" t="s">
        <v>1733</v>
      </c>
    </row>
    <row r="1229" spans="1:43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P1229" s="65" t="s">
        <v>232</v>
      </c>
      <c r="AQ1229" s="66" t="s">
        <v>1733</v>
      </c>
    </row>
    <row r="1230" spans="1:43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P1230" s="65" t="s">
        <v>233</v>
      </c>
      <c r="AQ1230" s="66" t="s">
        <v>1733</v>
      </c>
    </row>
    <row r="1231" spans="1:43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P1231" s="65" t="s">
        <v>234</v>
      </c>
      <c r="AQ1231" s="66" t="s">
        <v>1733</v>
      </c>
    </row>
    <row r="1232" spans="1:43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P1232" s="65" t="s">
        <v>235</v>
      </c>
      <c r="AQ1232" s="66" t="s">
        <v>1733</v>
      </c>
    </row>
    <row r="1233" spans="1:43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P1233" s="65" t="s">
        <v>236</v>
      </c>
      <c r="AQ1233" s="66" t="s">
        <v>1733</v>
      </c>
    </row>
    <row r="1234" spans="1:43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P1234" s="65" t="s">
        <v>237</v>
      </c>
      <c r="AQ1234" s="66" t="s">
        <v>1733</v>
      </c>
    </row>
    <row r="1235" spans="1:43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P1235" s="65" t="s">
        <v>238</v>
      </c>
      <c r="AQ1235" s="66" t="s">
        <v>1733</v>
      </c>
    </row>
    <row r="1236" spans="1:43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P1236" s="65" t="s">
        <v>239</v>
      </c>
      <c r="AQ1236" s="66" t="s">
        <v>1733</v>
      </c>
    </row>
    <row r="1237" spans="1:43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P1237" s="65" t="s">
        <v>240</v>
      </c>
      <c r="AQ1237" s="66" t="s">
        <v>1733</v>
      </c>
    </row>
    <row r="1238" spans="1:43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P1238" s="65" t="s">
        <v>241</v>
      </c>
      <c r="AQ1238" s="66" t="s">
        <v>1739</v>
      </c>
    </row>
    <row r="1239" spans="1:43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P1239" s="65" t="s">
        <v>242</v>
      </c>
      <c r="AQ1239" s="66" t="s">
        <v>1733</v>
      </c>
    </row>
    <row r="1240" spans="1:43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P1240" s="65" t="s">
        <v>243</v>
      </c>
      <c r="AQ1240" s="66" t="s">
        <v>1733</v>
      </c>
    </row>
    <row r="1241" spans="1:43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P1241" s="65" t="s">
        <v>244</v>
      </c>
      <c r="AQ1241" s="66" t="s">
        <v>1733</v>
      </c>
    </row>
    <row r="1242" spans="1:43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P1242" s="65" t="s">
        <v>1020</v>
      </c>
      <c r="AQ1242" s="66" t="s">
        <v>1827</v>
      </c>
    </row>
    <row r="1243" spans="1:43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P1243" s="65" t="s">
        <v>1021</v>
      </c>
      <c r="AQ1243" s="66" t="s">
        <v>1827</v>
      </c>
    </row>
    <row r="1244" spans="1:43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P1244" s="65" t="s">
        <v>245</v>
      </c>
      <c r="AQ1244" s="66" t="s">
        <v>1739</v>
      </c>
    </row>
    <row r="1245" spans="1:43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P1245" s="65" t="s">
        <v>246</v>
      </c>
      <c r="AQ1245" s="66" t="s">
        <v>1739</v>
      </c>
    </row>
    <row r="1246" spans="1:43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P1246" s="65" t="s">
        <v>247</v>
      </c>
      <c r="AQ1246" s="66" t="s">
        <v>1739</v>
      </c>
    </row>
    <row r="1247" spans="1:43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P1247" s="65" t="s">
        <v>248</v>
      </c>
      <c r="AQ1247" s="66" t="s">
        <v>1733</v>
      </c>
    </row>
    <row r="1248" spans="1:43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P1248" s="65" t="s">
        <v>249</v>
      </c>
      <c r="AQ1248" s="66" t="s">
        <v>1733</v>
      </c>
    </row>
    <row r="1249" spans="1:43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P1249" s="65" t="s">
        <v>250</v>
      </c>
      <c r="AQ1249" s="66" t="s">
        <v>1733</v>
      </c>
    </row>
    <row r="1250" spans="1:43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P1250" s="65" t="s">
        <v>251</v>
      </c>
      <c r="AQ1250" s="66" t="s">
        <v>1733</v>
      </c>
    </row>
    <row r="1251" spans="1:43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P1251" s="65" t="s">
        <v>252</v>
      </c>
      <c r="AQ1251" s="66" t="s">
        <v>1733</v>
      </c>
    </row>
    <row r="1252" spans="1:43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P1252" s="65" t="s">
        <v>253</v>
      </c>
      <c r="AQ1252" s="66" t="s">
        <v>1733</v>
      </c>
    </row>
    <row r="1253" spans="1:43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P1253" s="65" t="s">
        <v>254</v>
      </c>
      <c r="AQ1253" s="66" t="s">
        <v>1733</v>
      </c>
    </row>
    <row r="1254" spans="1:43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P1254" s="65" t="s">
        <v>255</v>
      </c>
      <c r="AQ1254" s="66" t="s">
        <v>1733</v>
      </c>
    </row>
    <row r="1255" spans="1:43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P1255" s="65" t="s">
        <v>256</v>
      </c>
      <c r="AQ1255" s="66" t="s">
        <v>1733</v>
      </c>
    </row>
    <row r="1256" spans="1:43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P1256" s="65" t="s">
        <v>257</v>
      </c>
      <c r="AQ1256" s="66" t="s">
        <v>1733</v>
      </c>
    </row>
    <row r="1257" spans="1:43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P1257" s="65" t="s">
        <v>258</v>
      </c>
      <c r="AQ1257" s="66" t="s">
        <v>1733</v>
      </c>
    </row>
    <row r="1258" spans="1:43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P1258" s="65" t="s">
        <v>259</v>
      </c>
      <c r="AQ1258" s="66" t="s">
        <v>1733</v>
      </c>
    </row>
    <row r="1259" spans="1:43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P1259" s="65" t="s">
        <v>260</v>
      </c>
      <c r="AQ1259" s="66" t="s">
        <v>1733</v>
      </c>
    </row>
    <row r="1260" spans="1:43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P1260" s="65" t="s">
        <v>261</v>
      </c>
      <c r="AQ1260" s="66" t="s">
        <v>1733</v>
      </c>
    </row>
    <row r="1261" spans="1:43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P1261" s="65" t="s">
        <v>262</v>
      </c>
      <c r="AQ1261" s="66" t="s">
        <v>1733</v>
      </c>
    </row>
    <row r="1262" spans="1:43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P1262" s="65" t="s">
        <v>263</v>
      </c>
      <c r="AQ1262" s="66" t="s">
        <v>1733</v>
      </c>
    </row>
    <row r="1263" spans="1:43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P1263" s="65" t="s">
        <v>264</v>
      </c>
      <c r="AQ1263" s="66" t="s">
        <v>1733</v>
      </c>
    </row>
    <row r="1264" spans="1:43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P1264" s="65" t="s">
        <v>265</v>
      </c>
      <c r="AQ1264" s="66" t="s">
        <v>1733</v>
      </c>
    </row>
    <row r="1265" spans="1:43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P1265" s="65" t="s">
        <v>266</v>
      </c>
      <c r="AQ1265" s="66" t="s">
        <v>1733</v>
      </c>
    </row>
    <row r="1266" spans="1:43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P1266" s="65" t="s">
        <v>267</v>
      </c>
      <c r="AQ1266" s="66" t="s">
        <v>1733</v>
      </c>
    </row>
    <row r="1267" spans="1:43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P1267" s="65" t="s">
        <v>268</v>
      </c>
      <c r="AQ1267" s="66" t="s">
        <v>1733</v>
      </c>
    </row>
    <row r="1268" spans="1:43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P1268" s="65" t="s">
        <v>269</v>
      </c>
      <c r="AQ1268" s="66" t="s">
        <v>1733</v>
      </c>
    </row>
    <row r="1269" spans="1:43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P1269" s="65" t="s">
        <v>270</v>
      </c>
      <c r="AQ1269" s="66" t="s">
        <v>1733</v>
      </c>
    </row>
    <row r="1270" spans="1:43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P1270" s="68" t="s">
        <v>271</v>
      </c>
      <c r="AQ1270" s="66" t="s">
        <v>1733</v>
      </c>
    </row>
    <row r="1271" spans="1:43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P1271" s="65" t="s">
        <v>272</v>
      </c>
      <c r="AQ1271" s="66" t="s">
        <v>1733</v>
      </c>
    </row>
    <row r="1272" spans="1:43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P1272" s="65" t="s">
        <v>273</v>
      </c>
      <c r="AQ1272" s="66" t="s">
        <v>1733</v>
      </c>
    </row>
    <row r="1273" spans="1:43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P1273" s="65" t="s">
        <v>274</v>
      </c>
      <c r="AQ1273" s="66" t="s">
        <v>1733</v>
      </c>
    </row>
    <row r="1274" spans="1:43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P1274" s="65" t="s">
        <v>275</v>
      </c>
      <c r="AQ1274" s="66" t="s">
        <v>1733</v>
      </c>
    </row>
    <row r="1275" spans="1:43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P1275" s="65" t="s">
        <v>276</v>
      </c>
      <c r="AQ1275" s="66" t="s">
        <v>1733</v>
      </c>
    </row>
    <row r="1276" spans="1:43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P1276" s="65" t="s">
        <v>277</v>
      </c>
      <c r="AQ1276" s="66" t="s">
        <v>1733</v>
      </c>
    </row>
    <row r="1277" spans="1:43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P1277" s="65" t="s">
        <v>278</v>
      </c>
      <c r="AQ1277" s="66" t="s">
        <v>1733</v>
      </c>
    </row>
    <row r="1278" spans="1:43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P1278" s="65" t="s">
        <v>279</v>
      </c>
      <c r="AQ1278" s="66" t="s">
        <v>1733</v>
      </c>
    </row>
    <row r="1279" spans="1:43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P1279" s="65" t="s">
        <v>280</v>
      </c>
      <c r="AQ1279" s="66" t="s">
        <v>1733</v>
      </c>
    </row>
    <row r="1280" spans="1:43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P1280" s="65" t="s">
        <v>281</v>
      </c>
      <c r="AQ1280" s="66" t="s">
        <v>1739</v>
      </c>
    </row>
    <row r="1281" spans="1:43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P1281" s="65" t="s">
        <v>282</v>
      </c>
      <c r="AQ1281" s="66" t="s">
        <v>1739</v>
      </c>
    </row>
    <row r="1282" spans="1:43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P1282" s="65" t="s">
        <v>283</v>
      </c>
      <c r="AQ1282" s="66" t="s">
        <v>1733</v>
      </c>
    </row>
    <row r="1283" spans="1:43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P1283" s="65" t="s">
        <v>284</v>
      </c>
      <c r="AQ1283" s="66" t="s">
        <v>1733</v>
      </c>
    </row>
    <row r="1284" spans="1:43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P1284" s="65" t="s">
        <v>285</v>
      </c>
      <c r="AQ1284" s="66" t="s">
        <v>1733</v>
      </c>
    </row>
    <row r="1285" spans="1:43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P1285" s="65" t="s">
        <v>286</v>
      </c>
      <c r="AQ1285" s="66" t="s">
        <v>1739</v>
      </c>
    </row>
    <row r="1286" spans="1:43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P1286" s="65" t="s">
        <v>287</v>
      </c>
      <c r="AQ1286" s="66" t="s">
        <v>1739</v>
      </c>
    </row>
    <row r="1287" spans="1:43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P1287" s="65" t="s">
        <v>288</v>
      </c>
      <c r="AQ1287" s="66" t="s">
        <v>1739</v>
      </c>
    </row>
    <row r="1288" spans="1:43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P1288" s="65" t="s">
        <v>289</v>
      </c>
      <c r="AQ1288" s="66" t="s">
        <v>1733</v>
      </c>
    </row>
    <row r="1289" spans="1:43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P1289" s="65" t="s">
        <v>290</v>
      </c>
      <c r="AQ1289" s="66" t="s">
        <v>1733</v>
      </c>
    </row>
    <row r="1290" spans="1:43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P1290" s="65" t="s">
        <v>291</v>
      </c>
      <c r="AQ1290" s="66" t="s">
        <v>1733</v>
      </c>
    </row>
    <row r="1291" spans="1:43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P1291" s="65" t="s">
        <v>292</v>
      </c>
      <c r="AQ1291" s="66" t="s">
        <v>1733</v>
      </c>
    </row>
    <row r="1292" spans="1:43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P1292" s="65" t="s">
        <v>1022</v>
      </c>
      <c r="AQ1292" s="66" t="s">
        <v>2133</v>
      </c>
    </row>
    <row r="1293" spans="1:43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P1293" s="65" t="s">
        <v>1023</v>
      </c>
      <c r="AQ1293" s="66" t="s">
        <v>1827</v>
      </c>
    </row>
    <row r="1294" spans="1:43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P1294" s="65" t="s">
        <v>1024</v>
      </c>
      <c r="AQ1294" s="66" t="s">
        <v>1827</v>
      </c>
    </row>
    <row r="1295" spans="1:43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P1295" s="65" t="s">
        <v>1025</v>
      </c>
      <c r="AQ1295" s="66" t="s">
        <v>1827</v>
      </c>
    </row>
    <row r="1296" spans="1:43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P1296" s="65" t="s">
        <v>293</v>
      </c>
      <c r="AQ1296" s="66" t="s">
        <v>1733</v>
      </c>
    </row>
    <row r="1297" spans="1:43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P1297" s="65" t="s">
        <v>294</v>
      </c>
      <c r="AQ1297" s="66" t="s">
        <v>1733</v>
      </c>
    </row>
    <row r="1298" spans="1:43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P1298" s="65" t="s">
        <v>295</v>
      </c>
      <c r="AQ1298" s="66" t="s">
        <v>1733</v>
      </c>
    </row>
    <row r="1299" spans="1:43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P1299" s="65" t="s">
        <v>296</v>
      </c>
      <c r="AQ1299" s="66" t="s">
        <v>1733</v>
      </c>
    </row>
    <row r="1300" spans="1:43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P1300" s="65" t="s">
        <v>297</v>
      </c>
      <c r="AQ1300" s="66" t="s">
        <v>1733</v>
      </c>
    </row>
    <row r="1301" spans="1:43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P1301" s="65" t="s">
        <v>298</v>
      </c>
      <c r="AQ1301" s="66" t="s">
        <v>1733</v>
      </c>
    </row>
    <row r="1302" spans="1:43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P1302" s="65" t="s">
        <v>299</v>
      </c>
      <c r="AQ1302" s="66" t="s">
        <v>1733</v>
      </c>
    </row>
    <row r="1303" spans="1:43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P1303" s="65" t="s">
        <v>300</v>
      </c>
      <c r="AQ1303" s="66" t="s">
        <v>1733</v>
      </c>
    </row>
    <row r="1304" spans="1:43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P1304" s="65" t="s">
        <v>301</v>
      </c>
      <c r="AQ1304" s="66" t="s">
        <v>1733</v>
      </c>
    </row>
    <row r="1305" spans="1:43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P1305" s="65" t="s">
        <v>302</v>
      </c>
      <c r="AQ1305" s="66" t="s">
        <v>1733</v>
      </c>
    </row>
    <row r="1306" spans="1:43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P1306" s="65" t="s">
        <v>303</v>
      </c>
      <c r="AQ1306" s="66" t="s">
        <v>1733</v>
      </c>
    </row>
    <row r="1307" spans="1:43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P1307" s="65" t="s">
        <v>304</v>
      </c>
      <c r="AQ1307" s="66" t="s">
        <v>1733</v>
      </c>
    </row>
    <row r="1308" spans="1:43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P1308" s="65" t="s">
        <v>305</v>
      </c>
      <c r="AQ1308" s="66" t="s">
        <v>1733</v>
      </c>
    </row>
    <row r="1309" spans="1:43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P1309" s="65" t="s">
        <v>1051</v>
      </c>
      <c r="AQ1309" s="66" t="s">
        <v>1876</v>
      </c>
    </row>
    <row r="1310" spans="1:43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P1310" s="65" t="s">
        <v>306</v>
      </c>
      <c r="AQ1310" s="66" t="s">
        <v>1739</v>
      </c>
    </row>
    <row r="1311" spans="1:43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P1311" s="65" t="s">
        <v>307</v>
      </c>
      <c r="AQ1311" s="66" t="s">
        <v>1739</v>
      </c>
    </row>
    <row r="1312" spans="1:43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P1312" s="65" t="s">
        <v>308</v>
      </c>
      <c r="AQ1312" s="66" t="s">
        <v>1733</v>
      </c>
    </row>
    <row r="1313" spans="1:43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P1313" s="65" t="s">
        <v>309</v>
      </c>
      <c r="AQ1313" s="66" t="s">
        <v>1733</v>
      </c>
    </row>
    <row r="1314" spans="1:43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P1314" s="65" t="s">
        <v>310</v>
      </c>
      <c r="AQ1314" s="66" t="s">
        <v>1733</v>
      </c>
    </row>
    <row r="1315" spans="1:43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P1315" s="65" t="s">
        <v>311</v>
      </c>
      <c r="AQ1315" s="66" t="s">
        <v>1733</v>
      </c>
    </row>
    <row r="1316" spans="1:43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P1316" s="65" t="s">
        <v>312</v>
      </c>
      <c r="AQ1316" s="66" t="s">
        <v>1733</v>
      </c>
    </row>
    <row r="1317" spans="1:43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P1317" s="65" t="s">
        <v>313</v>
      </c>
      <c r="AQ1317" s="66" t="s">
        <v>1733</v>
      </c>
    </row>
    <row r="1318" spans="1:43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P1318" s="65" t="s">
        <v>314</v>
      </c>
      <c r="AQ1318" s="66" t="s">
        <v>1733</v>
      </c>
    </row>
    <row r="1319" spans="1:43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P1319" s="65" t="s">
        <v>315</v>
      </c>
      <c r="AQ1319" s="66" t="s">
        <v>1733</v>
      </c>
    </row>
    <row r="1320" spans="1:43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P1320" s="65" t="s">
        <v>316</v>
      </c>
      <c r="AQ1320" s="66" t="s">
        <v>1733</v>
      </c>
    </row>
    <row r="1321" spans="1:43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P1321" s="65" t="s">
        <v>317</v>
      </c>
      <c r="AQ1321" s="66" t="s">
        <v>1733</v>
      </c>
    </row>
    <row r="1322" spans="1:43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P1322" s="65" t="s">
        <v>318</v>
      </c>
      <c r="AQ1322" s="66" t="s">
        <v>1733</v>
      </c>
    </row>
    <row r="1323" spans="1:43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P1323" s="65" t="s">
        <v>319</v>
      </c>
      <c r="AQ1323" s="66" t="s">
        <v>1733</v>
      </c>
    </row>
    <row r="1324" spans="1:43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P1324" s="65" t="s">
        <v>320</v>
      </c>
      <c r="AQ1324" s="66" t="s">
        <v>1733</v>
      </c>
    </row>
    <row r="1325" spans="1:43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P1325" s="65" t="s">
        <v>321</v>
      </c>
      <c r="AQ1325" s="66" t="s">
        <v>1733</v>
      </c>
    </row>
    <row r="1326" spans="1:43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P1326" s="65" t="s">
        <v>322</v>
      </c>
      <c r="AQ1326" s="66" t="s">
        <v>1733</v>
      </c>
    </row>
    <row r="1327" spans="1:43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P1327" s="65" t="s">
        <v>323</v>
      </c>
      <c r="AQ1327" s="66" t="s">
        <v>1733</v>
      </c>
    </row>
    <row r="1328" spans="1:43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P1328" s="65" t="s">
        <v>324</v>
      </c>
      <c r="AQ1328" s="66" t="s">
        <v>1733</v>
      </c>
    </row>
    <row r="1329" spans="1:43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P1329" s="65" t="s">
        <v>325</v>
      </c>
      <c r="AQ1329" s="66" t="s">
        <v>1733</v>
      </c>
    </row>
    <row r="1330" spans="1:43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P1330" s="65" t="s">
        <v>326</v>
      </c>
      <c r="AQ1330" s="66" t="s">
        <v>1733</v>
      </c>
    </row>
    <row r="1331" spans="1:43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P1331" s="65" t="s">
        <v>327</v>
      </c>
      <c r="AQ1331" s="66" t="s">
        <v>1739</v>
      </c>
    </row>
    <row r="1332" spans="1:43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P1332" s="65" t="s">
        <v>328</v>
      </c>
      <c r="AQ1332" s="66" t="s">
        <v>1739</v>
      </c>
    </row>
    <row r="1333" spans="1:43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P1333" s="65" t="s">
        <v>329</v>
      </c>
      <c r="AQ1333" s="66" t="s">
        <v>1733</v>
      </c>
    </row>
    <row r="1334" spans="1:43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P1334" s="65" t="s">
        <v>330</v>
      </c>
      <c r="AQ1334" s="66" t="s">
        <v>1739</v>
      </c>
    </row>
    <row r="1335" spans="1:43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P1335" s="65" t="s">
        <v>331</v>
      </c>
      <c r="AQ1335" s="66" t="s">
        <v>1739</v>
      </c>
    </row>
    <row r="1336" spans="1:43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P1336" s="65" t="s">
        <v>332</v>
      </c>
      <c r="AQ1336" s="66" t="s">
        <v>1733</v>
      </c>
    </row>
    <row r="1337" spans="1:43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P1337" s="65" t="s">
        <v>333</v>
      </c>
      <c r="AQ1337" s="66" t="s">
        <v>1739</v>
      </c>
    </row>
    <row r="1338" spans="1:43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P1338" s="65" t="s">
        <v>334</v>
      </c>
      <c r="AQ1338" s="66" t="s">
        <v>1739</v>
      </c>
    </row>
    <row r="1339" spans="1:43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P1339" s="65" t="s">
        <v>335</v>
      </c>
      <c r="AQ1339" s="66" t="s">
        <v>1739</v>
      </c>
    </row>
    <row r="1340" spans="1:43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P1340" s="65" t="s">
        <v>336</v>
      </c>
      <c r="AQ1340" s="66" t="s">
        <v>1733</v>
      </c>
    </row>
    <row r="1341" spans="1:43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P1341" s="65" t="s">
        <v>337</v>
      </c>
      <c r="AQ1341" s="66" t="s">
        <v>1733</v>
      </c>
    </row>
    <row r="1342" spans="1:43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P1342" s="65" t="s">
        <v>338</v>
      </c>
      <c r="AQ1342" s="66" t="s">
        <v>1733</v>
      </c>
    </row>
    <row r="1343" spans="1:43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P1343" s="65" t="s">
        <v>339</v>
      </c>
      <c r="AQ1343" s="66" t="s">
        <v>1733</v>
      </c>
    </row>
    <row r="1344" spans="1:43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P1344" s="65" t="s">
        <v>340</v>
      </c>
      <c r="AQ1344" s="66" t="s">
        <v>1733</v>
      </c>
    </row>
    <row r="1345" spans="1:43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P1345" s="65" t="s">
        <v>341</v>
      </c>
      <c r="AQ1345" s="66" t="s">
        <v>1733</v>
      </c>
    </row>
    <row r="1346" spans="1:43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P1346" s="65" t="s">
        <v>342</v>
      </c>
      <c r="AQ1346" s="66" t="s">
        <v>1733</v>
      </c>
    </row>
    <row r="1347" spans="1:43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P1347" s="65" t="s">
        <v>343</v>
      </c>
      <c r="AQ1347" s="66" t="s">
        <v>1733</v>
      </c>
    </row>
    <row r="1348" spans="1:43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P1348" s="65" t="s">
        <v>344</v>
      </c>
      <c r="AQ1348" s="66" t="s">
        <v>1733</v>
      </c>
    </row>
    <row r="1349" spans="1:43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P1349" s="65" t="s">
        <v>345</v>
      </c>
      <c r="AQ1349" s="66" t="s">
        <v>1733</v>
      </c>
    </row>
    <row r="1350" spans="1:43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P1350" s="65" t="s">
        <v>346</v>
      </c>
      <c r="AQ1350" s="66" t="s">
        <v>1733</v>
      </c>
    </row>
    <row r="1351" spans="1:43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P1351" s="65" t="s">
        <v>347</v>
      </c>
      <c r="AQ1351" s="66" t="s">
        <v>1733</v>
      </c>
    </row>
    <row r="1352" spans="1:43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P1352" s="65" t="s">
        <v>348</v>
      </c>
      <c r="AQ1352" s="66" t="s">
        <v>1733</v>
      </c>
    </row>
    <row r="1353" spans="1:43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P1353" s="65" t="s">
        <v>349</v>
      </c>
      <c r="AQ1353" s="66" t="s">
        <v>1733</v>
      </c>
    </row>
    <row r="1354" spans="1:43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P1354" s="65" t="s">
        <v>350</v>
      </c>
      <c r="AQ1354" s="66" t="s">
        <v>1733</v>
      </c>
    </row>
    <row r="1355" spans="1:43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P1355" s="65" t="s">
        <v>351</v>
      </c>
      <c r="AQ1355" s="66" t="s">
        <v>1733</v>
      </c>
    </row>
    <row r="1356" spans="1:43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P1356" s="65" t="s">
        <v>352</v>
      </c>
      <c r="AQ1356" s="66" t="s">
        <v>1733</v>
      </c>
    </row>
    <row r="1357" spans="1:43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P1357" s="65" t="s">
        <v>353</v>
      </c>
      <c r="AQ1357" s="66" t="s">
        <v>1733</v>
      </c>
    </row>
    <row r="1358" spans="1:43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P1358" s="65" t="s">
        <v>354</v>
      </c>
      <c r="AQ1358" s="66" t="s">
        <v>1733</v>
      </c>
    </row>
    <row r="1359" spans="1:43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P1359" s="65" t="s">
        <v>1026</v>
      </c>
      <c r="AQ1359" s="66" t="s">
        <v>1858</v>
      </c>
    </row>
    <row r="1360" spans="1:43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P1360" s="65" t="s">
        <v>1052</v>
      </c>
      <c r="AQ1360" s="66" t="s">
        <v>1858</v>
      </c>
    </row>
    <row r="1361" spans="1:43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P1361" s="65" t="s">
        <v>1053</v>
      </c>
      <c r="AQ1361" s="66" t="s">
        <v>1858</v>
      </c>
    </row>
    <row r="1362" spans="1:43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P1362" s="65" t="s">
        <v>355</v>
      </c>
      <c r="AQ1362" s="66" t="s">
        <v>1733</v>
      </c>
    </row>
    <row r="1363" spans="1:43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P1363" s="65" t="s">
        <v>356</v>
      </c>
      <c r="AQ1363" s="66" t="s">
        <v>1733</v>
      </c>
    </row>
    <row r="1364" spans="1:43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P1364" s="65" t="s">
        <v>357</v>
      </c>
      <c r="AQ1364" s="66" t="s">
        <v>1733</v>
      </c>
    </row>
    <row r="1365" spans="1:43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P1365" s="65" t="s">
        <v>358</v>
      </c>
      <c r="AQ1365" s="66" t="s">
        <v>1733</v>
      </c>
    </row>
    <row r="1366" spans="1:43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P1366" s="65" t="s">
        <v>359</v>
      </c>
      <c r="AQ1366" s="66" t="s">
        <v>1733</v>
      </c>
    </row>
    <row r="1367" spans="1:43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P1367" s="65" t="s">
        <v>360</v>
      </c>
      <c r="AQ1367" s="66" t="s">
        <v>1739</v>
      </c>
    </row>
    <row r="1368" spans="1:43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P1368" s="65" t="s">
        <v>361</v>
      </c>
      <c r="AQ1368" s="66" t="s">
        <v>1739</v>
      </c>
    </row>
    <row r="1369" spans="1:43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P1369" s="65" t="s">
        <v>362</v>
      </c>
      <c r="AQ1369" s="66" t="s">
        <v>1739</v>
      </c>
    </row>
    <row r="1370" spans="1:43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P1370" s="65" t="s">
        <v>363</v>
      </c>
      <c r="AQ1370" s="66" t="s">
        <v>1739</v>
      </c>
    </row>
    <row r="1371" spans="1:43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P1371" s="65" t="s">
        <v>364</v>
      </c>
      <c r="AQ1371" s="66" t="s">
        <v>1739</v>
      </c>
    </row>
    <row r="1372" spans="1:43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P1372" s="65" t="s">
        <v>365</v>
      </c>
      <c r="AQ1372" s="66" t="s">
        <v>1739</v>
      </c>
    </row>
    <row r="1373" spans="1:43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P1373" s="65" t="s">
        <v>366</v>
      </c>
      <c r="AQ1373" s="66" t="s">
        <v>1739</v>
      </c>
    </row>
    <row r="1374" spans="1:43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P1374" s="65" t="s">
        <v>367</v>
      </c>
      <c r="AQ1374" s="66" t="s">
        <v>1739</v>
      </c>
    </row>
    <row r="1375" spans="1:43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P1375" s="65" t="s">
        <v>368</v>
      </c>
      <c r="AQ1375" s="66" t="s">
        <v>1739</v>
      </c>
    </row>
    <row r="1376" spans="1:43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P1376" s="65" t="s">
        <v>369</v>
      </c>
      <c r="AQ1376" s="66" t="s">
        <v>1739</v>
      </c>
    </row>
    <row r="1377" spans="1:43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P1377" s="65" t="s">
        <v>370</v>
      </c>
      <c r="AQ1377" s="66" t="s">
        <v>1739</v>
      </c>
    </row>
    <row r="1378" spans="1:43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P1378" s="65" t="s">
        <v>371</v>
      </c>
      <c r="AQ1378" s="66" t="s">
        <v>1739</v>
      </c>
    </row>
    <row r="1379" spans="1:43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P1379" s="65" t="s">
        <v>372</v>
      </c>
      <c r="AQ1379" s="66" t="s">
        <v>1739</v>
      </c>
    </row>
    <row r="1380" spans="1:43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P1380" s="65" t="s">
        <v>373</v>
      </c>
      <c r="AQ1380" s="66" t="s">
        <v>1733</v>
      </c>
    </row>
    <row r="1381" spans="1:43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P1381" s="65" t="s">
        <v>374</v>
      </c>
      <c r="AQ1381" s="66" t="s">
        <v>1733</v>
      </c>
    </row>
    <row r="1382" spans="1:43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P1382" s="65" t="s">
        <v>375</v>
      </c>
      <c r="AQ1382" s="66" t="s">
        <v>1733</v>
      </c>
    </row>
    <row r="1383" spans="1:43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P1383" s="65" t="s">
        <v>376</v>
      </c>
      <c r="AQ1383" s="66" t="s">
        <v>1733</v>
      </c>
    </row>
    <row r="1384" spans="1:43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P1384" s="65" t="s">
        <v>377</v>
      </c>
      <c r="AQ1384" s="66" t="s">
        <v>1733</v>
      </c>
    </row>
    <row r="1385" spans="1:43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P1385" s="65" t="s">
        <v>378</v>
      </c>
      <c r="AQ1385" s="66" t="s">
        <v>1733</v>
      </c>
    </row>
    <row r="1386" spans="1:43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P1386" s="65" t="s">
        <v>379</v>
      </c>
      <c r="AQ1386" s="66" t="s">
        <v>1733</v>
      </c>
    </row>
    <row r="1387" spans="1:43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P1387" s="65" t="s">
        <v>380</v>
      </c>
      <c r="AQ1387" s="66" t="s">
        <v>1733</v>
      </c>
    </row>
    <row r="1388" spans="1:43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P1388" s="65" t="s">
        <v>381</v>
      </c>
      <c r="AQ1388" s="66" t="s">
        <v>1733</v>
      </c>
    </row>
    <row r="1389" spans="1:43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P1389" s="65" t="s">
        <v>382</v>
      </c>
      <c r="AQ1389" s="66" t="s">
        <v>1733</v>
      </c>
    </row>
    <row r="1390" spans="1:43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P1390" s="65" t="s">
        <v>383</v>
      </c>
      <c r="AQ1390" s="66" t="s">
        <v>1733</v>
      </c>
    </row>
    <row r="1391" spans="1:43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P1391" s="65" t="s">
        <v>384</v>
      </c>
      <c r="AQ1391" s="66" t="s">
        <v>1733</v>
      </c>
    </row>
    <row r="1392" spans="1:43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P1392" s="65" t="s">
        <v>1027</v>
      </c>
      <c r="AQ1392" s="66" t="s">
        <v>385</v>
      </c>
    </row>
    <row r="1393" spans="1:43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P1393" s="65" t="s">
        <v>386</v>
      </c>
      <c r="AQ1393" s="66" t="s">
        <v>1733</v>
      </c>
    </row>
    <row r="1394" spans="1:43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P1394" s="65" t="s">
        <v>387</v>
      </c>
      <c r="AQ1394" s="66" t="s">
        <v>1733</v>
      </c>
    </row>
    <row r="1395" spans="1:43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P1395" s="65" t="s">
        <v>388</v>
      </c>
      <c r="AQ1395" s="66" t="s">
        <v>1733</v>
      </c>
    </row>
    <row r="1396" spans="1:43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P1396" s="65" t="s">
        <v>389</v>
      </c>
      <c r="AQ1396" s="66" t="s">
        <v>1733</v>
      </c>
    </row>
    <row r="1397" spans="1:43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P1397" s="65" t="s">
        <v>390</v>
      </c>
      <c r="AQ1397" s="66" t="s">
        <v>1733</v>
      </c>
    </row>
    <row r="1398" spans="1:43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P1398" s="65" t="s">
        <v>391</v>
      </c>
      <c r="AQ1398" s="66" t="s">
        <v>1733</v>
      </c>
    </row>
    <row r="1399" spans="1:43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P1399" s="65" t="s">
        <v>392</v>
      </c>
      <c r="AQ1399" s="66" t="s">
        <v>1733</v>
      </c>
    </row>
    <row r="1400" spans="1:43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P1400" s="65" t="s">
        <v>393</v>
      </c>
      <c r="AQ1400" s="66" t="s">
        <v>1733</v>
      </c>
    </row>
    <row r="1401" spans="1:43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P1401" s="65" t="s">
        <v>394</v>
      </c>
      <c r="AQ1401" s="66" t="s">
        <v>1733</v>
      </c>
    </row>
    <row r="1402" spans="1:43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P1402" s="65" t="s">
        <v>395</v>
      </c>
      <c r="AQ1402" s="66" t="s">
        <v>1733</v>
      </c>
    </row>
    <row r="1403" spans="1:43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P1403" s="65" t="s">
        <v>396</v>
      </c>
      <c r="AQ1403" s="66" t="s">
        <v>1733</v>
      </c>
    </row>
    <row r="1404" spans="1:43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P1404" s="65" t="s">
        <v>397</v>
      </c>
      <c r="AQ1404" s="66" t="s">
        <v>1733</v>
      </c>
    </row>
    <row r="1405" spans="1:43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P1405" s="65" t="s">
        <v>398</v>
      </c>
      <c r="AQ1405" s="66" t="s">
        <v>1733</v>
      </c>
    </row>
    <row r="1406" spans="1:43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P1406" s="65" t="s">
        <v>399</v>
      </c>
      <c r="AQ1406" s="66" t="s">
        <v>1733</v>
      </c>
    </row>
    <row r="1407" spans="1:43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P1407" s="65" t="s">
        <v>400</v>
      </c>
      <c r="AQ1407" s="66" t="s">
        <v>1733</v>
      </c>
    </row>
    <row r="1408" spans="1:43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P1408" s="65" t="s">
        <v>401</v>
      </c>
      <c r="AQ1408" s="66" t="s">
        <v>1733</v>
      </c>
    </row>
    <row r="1409" spans="1:43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P1409" s="65" t="s">
        <v>402</v>
      </c>
      <c r="AQ1409" s="66" t="s">
        <v>1733</v>
      </c>
    </row>
    <row r="1410" spans="1:43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P1410" s="65" t="s">
        <v>403</v>
      </c>
      <c r="AQ1410" s="66" t="s">
        <v>1733</v>
      </c>
    </row>
    <row r="1411" spans="1:43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P1411" s="65" t="s">
        <v>404</v>
      </c>
      <c r="AQ1411" s="66" t="s">
        <v>1733</v>
      </c>
    </row>
    <row r="1412" spans="1:43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P1412" s="65" t="s">
        <v>405</v>
      </c>
      <c r="AQ1412" s="66" t="s">
        <v>1733</v>
      </c>
    </row>
    <row r="1413" spans="1:43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P1413" s="65" t="s">
        <v>406</v>
      </c>
      <c r="AQ1413" s="66" t="s">
        <v>1733</v>
      </c>
    </row>
    <row r="1414" spans="1:43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P1414" s="65" t="s">
        <v>407</v>
      </c>
      <c r="AQ1414" s="66" t="s">
        <v>1739</v>
      </c>
    </row>
    <row r="1415" spans="1:43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P1415" s="65" t="s">
        <v>408</v>
      </c>
      <c r="AQ1415" s="66" t="s">
        <v>1733</v>
      </c>
    </row>
    <row r="1416" spans="1:43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P1416" s="65" t="s">
        <v>409</v>
      </c>
      <c r="AQ1416" s="66" t="s">
        <v>1733</v>
      </c>
    </row>
    <row r="1417" spans="1:43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P1417" s="65" t="s">
        <v>410</v>
      </c>
      <c r="AQ1417" s="66" t="s">
        <v>1733</v>
      </c>
    </row>
    <row r="1418" spans="1:43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P1418" s="65" t="s">
        <v>411</v>
      </c>
      <c r="AQ1418" s="66" t="s">
        <v>1733</v>
      </c>
    </row>
    <row r="1419" spans="1:43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P1419" s="65" t="s">
        <v>412</v>
      </c>
      <c r="AQ1419" s="66" t="s">
        <v>1733</v>
      </c>
    </row>
    <row r="1420" spans="1:43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P1420" s="65" t="s">
        <v>413</v>
      </c>
      <c r="AQ1420" s="66" t="s">
        <v>1733</v>
      </c>
    </row>
    <row r="1421" spans="1:43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P1421" s="65" t="s">
        <v>414</v>
      </c>
      <c r="AQ1421" s="66" t="s">
        <v>1733</v>
      </c>
    </row>
    <row r="1422" spans="1:43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P1422" s="65" t="s">
        <v>415</v>
      </c>
      <c r="AQ1422" s="66" t="s">
        <v>1733</v>
      </c>
    </row>
    <row r="1423" spans="1:43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P1423" s="65" t="s">
        <v>416</v>
      </c>
      <c r="AQ1423" s="66" t="s">
        <v>1733</v>
      </c>
    </row>
    <row r="1424" spans="1:43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P1424" s="65" t="s">
        <v>417</v>
      </c>
      <c r="AQ1424" s="66" t="s">
        <v>1733</v>
      </c>
    </row>
    <row r="1425" spans="1:43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P1425" s="65" t="s">
        <v>418</v>
      </c>
      <c r="AQ1425" s="66" t="s">
        <v>1733</v>
      </c>
    </row>
    <row r="1426" spans="1:43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P1426" s="65" t="s">
        <v>419</v>
      </c>
      <c r="AQ1426" s="66" t="s">
        <v>1733</v>
      </c>
    </row>
    <row r="1427" spans="1:43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P1427" s="65" t="s">
        <v>420</v>
      </c>
      <c r="AQ1427" s="66" t="s">
        <v>1733</v>
      </c>
    </row>
    <row r="1428" spans="1:43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15"/>
      <c r="Y1428" s="15"/>
      <c r="Z1428" s="15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P1428" s="65" t="s">
        <v>421</v>
      </c>
      <c r="AQ1428" s="66" t="s">
        <v>1733</v>
      </c>
    </row>
    <row r="1429" spans="1:43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P1429" s="65" t="s">
        <v>422</v>
      </c>
      <c r="AQ1429" s="66" t="s">
        <v>1733</v>
      </c>
    </row>
    <row r="1430" spans="1:43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P1430" s="65" t="s">
        <v>423</v>
      </c>
      <c r="AQ1430" s="66" t="s">
        <v>1733</v>
      </c>
    </row>
    <row r="1431" spans="1:43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P1431" s="65" t="s">
        <v>424</v>
      </c>
      <c r="AQ1431" s="66" t="s">
        <v>1733</v>
      </c>
    </row>
    <row r="1432" spans="1:43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P1432" s="65" t="s">
        <v>425</v>
      </c>
      <c r="AQ1432" s="66" t="s">
        <v>1733</v>
      </c>
    </row>
    <row r="1433" spans="1:43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P1433" s="65" t="s">
        <v>426</v>
      </c>
      <c r="AQ1433" s="66" t="s">
        <v>1733</v>
      </c>
    </row>
    <row r="1434" spans="1:43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P1434" s="65" t="s">
        <v>427</v>
      </c>
      <c r="AQ1434" s="66" t="s">
        <v>1733</v>
      </c>
    </row>
    <row r="1435" spans="1:43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P1435" s="65" t="s">
        <v>428</v>
      </c>
      <c r="AQ1435" s="66" t="s">
        <v>1733</v>
      </c>
    </row>
    <row r="1436" spans="1:43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P1436" s="65" t="s">
        <v>429</v>
      </c>
      <c r="AQ1436" s="66" t="s">
        <v>1733</v>
      </c>
    </row>
    <row r="1437" spans="1:43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P1437" s="65" t="s">
        <v>430</v>
      </c>
      <c r="AQ1437" s="66" t="s">
        <v>1733</v>
      </c>
    </row>
    <row r="1438" spans="1:43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P1438" s="65" t="s">
        <v>431</v>
      </c>
      <c r="AQ1438" s="66" t="s">
        <v>1733</v>
      </c>
    </row>
    <row r="1439" spans="1:43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P1439" s="65" t="s">
        <v>432</v>
      </c>
      <c r="AQ1439" s="66" t="s">
        <v>1733</v>
      </c>
    </row>
    <row r="1440" spans="1:43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P1440" s="65" t="s">
        <v>433</v>
      </c>
      <c r="AQ1440" s="66" t="s">
        <v>1733</v>
      </c>
    </row>
    <row r="1441" spans="1:43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P1441" s="65" t="s">
        <v>434</v>
      </c>
      <c r="AQ1441" s="66" t="s">
        <v>1733</v>
      </c>
    </row>
    <row r="1442" spans="1:43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P1442" s="65" t="s">
        <v>435</v>
      </c>
      <c r="AQ1442" s="66" t="s">
        <v>1733</v>
      </c>
    </row>
    <row r="1443" spans="1:43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P1443" s="65" t="s">
        <v>436</v>
      </c>
      <c r="AQ1443" s="66" t="s">
        <v>1739</v>
      </c>
    </row>
    <row r="1444" spans="1:43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P1444" s="65" t="s">
        <v>437</v>
      </c>
      <c r="AQ1444" s="66" t="s">
        <v>1739</v>
      </c>
    </row>
    <row r="1445" spans="1:43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P1445" s="65" t="s">
        <v>438</v>
      </c>
      <c r="AQ1445" s="66" t="s">
        <v>1739</v>
      </c>
    </row>
    <row r="1446" spans="1:43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P1446" s="65" t="s">
        <v>439</v>
      </c>
      <c r="AQ1446" s="66" t="s">
        <v>1733</v>
      </c>
    </row>
    <row r="1447" spans="1:43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P1447" s="65" t="s">
        <v>440</v>
      </c>
      <c r="AQ1447" s="66" t="s">
        <v>1733</v>
      </c>
    </row>
    <row r="1448" spans="1:43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P1448" s="65" t="s">
        <v>441</v>
      </c>
      <c r="AQ1448" s="66" t="s">
        <v>1733</v>
      </c>
    </row>
    <row r="1449" spans="1:43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P1449" s="65" t="s">
        <v>442</v>
      </c>
      <c r="AQ1449" s="66" t="s">
        <v>1733</v>
      </c>
    </row>
    <row r="1450" spans="1:43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P1450" s="65" t="s">
        <v>443</v>
      </c>
      <c r="AQ1450" s="66" t="s">
        <v>1733</v>
      </c>
    </row>
    <row r="1451" spans="1:43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15"/>
      <c r="Y1451" s="15"/>
      <c r="Z1451" s="15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P1451" s="65" t="s">
        <v>444</v>
      </c>
      <c r="AQ1451" s="66" t="s">
        <v>1733</v>
      </c>
    </row>
    <row r="1452" spans="1:43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P1452" s="65" t="s">
        <v>445</v>
      </c>
      <c r="AQ1452" s="66" t="s">
        <v>1733</v>
      </c>
    </row>
    <row r="1453" spans="1:43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P1453" s="65" t="s">
        <v>446</v>
      </c>
      <c r="AQ1453" s="66" t="s">
        <v>1733</v>
      </c>
    </row>
    <row r="1454" spans="1:43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P1454" s="65" t="s">
        <v>447</v>
      </c>
      <c r="AQ1454" s="66" t="s">
        <v>1733</v>
      </c>
    </row>
    <row r="1455" spans="1:43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P1455" s="65" t="s">
        <v>448</v>
      </c>
      <c r="AQ1455" s="66" t="s">
        <v>1733</v>
      </c>
    </row>
    <row r="1456" spans="1:43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P1456" s="65" t="s">
        <v>449</v>
      </c>
      <c r="AQ1456" s="66" t="s">
        <v>1733</v>
      </c>
    </row>
    <row r="1457" spans="1:43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P1457" s="65" t="s">
        <v>450</v>
      </c>
      <c r="AQ1457" s="66" t="s">
        <v>1733</v>
      </c>
    </row>
    <row r="1458" spans="1:43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P1458" s="65" t="s">
        <v>451</v>
      </c>
      <c r="AQ1458" s="66" t="s">
        <v>1733</v>
      </c>
    </row>
    <row r="1459" spans="1:43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P1459" s="65" t="s">
        <v>452</v>
      </c>
      <c r="AQ1459" s="66" t="s">
        <v>1733</v>
      </c>
    </row>
    <row r="1460" spans="1:43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P1460" s="65" t="s">
        <v>453</v>
      </c>
      <c r="AQ1460" s="66" t="s">
        <v>1733</v>
      </c>
    </row>
    <row r="1461" spans="1:43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P1461" s="65" t="s">
        <v>454</v>
      </c>
      <c r="AQ1461" s="66" t="s">
        <v>1733</v>
      </c>
    </row>
    <row r="1462" spans="1:43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P1462" s="65" t="s">
        <v>455</v>
      </c>
      <c r="AQ1462" s="66" t="s">
        <v>1739</v>
      </c>
    </row>
    <row r="1463" spans="1:43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P1463" s="65" t="s">
        <v>456</v>
      </c>
      <c r="AQ1463" s="66" t="s">
        <v>1739</v>
      </c>
    </row>
    <row r="1464" spans="1:43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P1464" s="65" t="s">
        <v>457</v>
      </c>
      <c r="AQ1464" s="66" t="s">
        <v>1739</v>
      </c>
    </row>
    <row r="1465" spans="1:43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P1465" s="65" t="s">
        <v>458</v>
      </c>
      <c r="AQ1465" s="66" t="s">
        <v>1733</v>
      </c>
    </row>
    <row r="1466" spans="1:43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P1466" s="65" t="s">
        <v>459</v>
      </c>
      <c r="AQ1466" s="66" t="s">
        <v>1733</v>
      </c>
    </row>
    <row r="1467" spans="1:43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P1467" s="65" t="s">
        <v>460</v>
      </c>
      <c r="AQ1467" s="66" t="s">
        <v>1733</v>
      </c>
    </row>
    <row r="1468" spans="1:43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P1468" s="65" t="s">
        <v>461</v>
      </c>
      <c r="AQ1468" s="66" t="s">
        <v>1733</v>
      </c>
    </row>
    <row r="1469" spans="1:43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P1469" s="65" t="s">
        <v>462</v>
      </c>
      <c r="AQ1469" s="66" t="s">
        <v>1733</v>
      </c>
    </row>
    <row r="1470" spans="1:43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P1470" s="65" t="s">
        <v>463</v>
      </c>
      <c r="AQ1470" s="66" t="s">
        <v>1733</v>
      </c>
    </row>
    <row r="1471" spans="1:43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P1471" s="65" t="s">
        <v>464</v>
      </c>
      <c r="AQ1471" s="66" t="s">
        <v>1733</v>
      </c>
    </row>
    <row r="1472" spans="1:43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P1472" s="65" t="s">
        <v>465</v>
      </c>
      <c r="AQ1472" s="66" t="s">
        <v>1733</v>
      </c>
    </row>
    <row r="1473" spans="1:43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P1473" s="65" t="s">
        <v>466</v>
      </c>
      <c r="AQ1473" s="66" t="s">
        <v>1733</v>
      </c>
    </row>
    <row r="1474" spans="1:43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P1474" s="65" t="s">
        <v>467</v>
      </c>
      <c r="AQ1474" s="66" t="s">
        <v>1733</v>
      </c>
    </row>
    <row r="1475" spans="1:43" ht="15" customHeight="1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P1475" s="65" t="s">
        <v>468</v>
      </c>
      <c r="AQ1475" s="66" t="s">
        <v>1733</v>
      </c>
    </row>
    <row r="1476" spans="1:43" ht="15" customHeight="1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P1476" s="65" t="s">
        <v>469</v>
      </c>
      <c r="AQ1476" s="66" t="s">
        <v>1733</v>
      </c>
    </row>
    <row r="1477" spans="1:43" ht="15" customHeight="1">
      <c r="A1477" s="9"/>
      <c r="U1477" s="9"/>
      <c r="V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P1477" s="65" t="s">
        <v>470</v>
      </c>
      <c r="AQ1477" s="66" t="s">
        <v>1733</v>
      </c>
    </row>
    <row r="1478" spans="1:43" ht="15" customHeight="1">
      <c r="A1478" s="9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P1478" s="65" t="s">
        <v>471</v>
      </c>
      <c r="AQ1478" s="66" t="s">
        <v>1733</v>
      </c>
    </row>
    <row r="1479" spans="1:43" ht="15" customHeight="1">
      <c r="A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P1479" s="65" t="s">
        <v>472</v>
      </c>
      <c r="AQ1479" s="66" t="s">
        <v>1733</v>
      </c>
    </row>
    <row r="1480" spans="1:43" ht="15" customHeight="1">
      <c r="A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P1480" s="65" t="s">
        <v>473</v>
      </c>
      <c r="AQ1480" s="66" t="s">
        <v>1733</v>
      </c>
    </row>
    <row r="1481" spans="1:43" ht="15" customHeight="1">
      <c r="A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P1481" s="65" t="s">
        <v>474</v>
      </c>
      <c r="AQ1481" s="66" t="s">
        <v>1733</v>
      </c>
    </row>
    <row r="1482" spans="1:43" ht="15" customHeight="1">
      <c r="A1482" s="9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P1482" s="65" t="s">
        <v>475</v>
      </c>
      <c r="AQ1482" s="66" t="s">
        <v>1733</v>
      </c>
    </row>
    <row r="1483" spans="1:43" ht="15" customHeight="1">
      <c r="A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P1483" s="65" t="s">
        <v>476</v>
      </c>
      <c r="AQ1483" s="66" t="s">
        <v>1733</v>
      </c>
    </row>
    <row r="1484" spans="1:43" ht="15" customHeight="1">
      <c r="A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P1484" s="65" t="s">
        <v>477</v>
      </c>
      <c r="AQ1484" s="66" t="s">
        <v>1733</v>
      </c>
    </row>
    <row r="1485" spans="1:43" ht="15" customHeight="1">
      <c r="A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P1485" s="68" t="s">
        <v>478</v>
      </c>
      <c r="AQ1485" s="66" t="s">
        <v>1733</v>
      </c>
    </row>
    <row r="1486" spans="1:43" ht="15" customHeight="1">
      <c r="A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P1486" s="65" t="s">
        <v>479</v>
      </c>
      <c r="AQ1486" s="66" t="s">
        <v>1733</v>
      </c>
    </row>
    <row r="1487" spans="1:43" ht="15" customHeight="1">
      <c r="A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P1487" s="65" t="s">
        <v>480</v>
      </c>
      <c r="AQ1487" s="66" t="s">
        <v>1733</v>
      </c>
    </row>
    <row r="1488" spans="1:43" ht="15" customHeight="1">
      <c r="A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P1488" s="65" t="s">
        <v>481</v>
      </c>
      <c r="AQ1488" s="66" t="s">
        <v>1733</v>
      </c>
    </row>
    <row r="1489" spans="1:43" ht="15" customHeight="1">
      <c r="A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P1489" s="65" t="s">
        <v>482</v>
      </c>
      <c r="AQ1489" s="66" t="s">
        <v>1733</v>
      </c>
    </row>
    <row r="1490" spans="1:43" ht="15" customHeight="1">
      <c r="A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P1490" s="65" t="s">
        <v>483</v>
      </c>
      <c r="AQ1490" s="66" t="s">
        <v>1733</v>
      </c>
    </row>
    <row r="1491" spans="1:43" ht="15" customHeight="1">
      <c r="A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P1491" s="65" t="s">
        <v>484</v>
      </c>
      <c r="AQ1491" s="66" t="s">
        <v>1733</v>
      </c>
    </row>
    <row r="1492" spans="1:43" ht="15" customHeight="1">
      <c r="A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P1492" s="65" t="s">
        <v>485</v>
      </c>
      <c r="AQ1492" s="66" t="s">
        <v>1733</v>
      </c>
    </row>
    <row r="1493" spans="1:43" ht="15" customHeight="1">
      <c r="A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P1493" s="65" t="s">
        <v>486</v>
      </c>
      <c r="AQ1493" s="66" t="s">
        <v>1733</v>
      </c>
    </row>
    <row r="1494" spans="1:43" ht="15" customHeight="1">
      <c r="A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P1494" s="65" t="s">
        <v>487</v>
      </c>
      <c r="AQ1494" s="66" t="s">
        <v>1733</v>
      </c>
    </row>
    <row r="1495" spans="1:43" ht="15" customHeight="1">
      <c r="A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P1495" s="65" t="s">
        <v>488</v>
      </c>
      <c r="AQ1495" s="66" t="s">
        <v>1733</v>
      </c>
    </row>
    <row r="1496" spans="1:43" ht="15" customHeight="1">
      <c r="A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P1496" s="65" t="s">
        <v>489</v>
      </c>
      <c r="AQ1496" s="66" t="s">
        <v>1733</v>
      </c>
    </row>
    <row r="1497" spans="1:43" ht="15" customHeight="1">
      <c r="A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P1497" s="65" t="s">
        <v>490</v>
      </c>
      <c r="AQ1497" s="66" t="s">
        <v>1733</v>
      </c>
    </row>
    <row r="1498" spans="1:43" ht="15" customHeight="1">
      <c r="A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P1498" s="65" t="s">
        <v>491</v>
      </c>
      <c r="AQ1498" s="66" t="s">
        <v>1733</v>
      </c>
    </row>
    <row r="1499" spans="1:43" ht="15" customHeight="1">
      <c r="A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P1499" s="65" t="s">
        <v>492</v>
      </c>
      <c r="AQ1499" s="66" t="s">
        <v>1733</v>
      </c>
    </row>
    <row r="1500" spans="1:43" ht="15" customHeight="1">
      <c r="A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P1500" s="65" t="s">
        <v>493</v>
      </c>
      <c r="AQ1500" s="66" t="s">
        <v>1733</v>
      </c>
    </row>
    <row r="1501" spans="1:43" ht="15" customHeight="1">
      <c r="A1501" s="9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P1501" s="65" t="s">
        <v>494</v>
      </c>
      <c r="AQ1501" s="66" t="s">
        <v>1733</v>
      </c>
    </row>
    <row r="1502" spans="1:43" ht="15" customHeight="1">
      <c r="A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P1502" s="65" t="s">
        <v>495</v>
      </c>
      <c r="AQ1502" s="66" t="s">
        <v>1733</v>
      </c>
    </row>
    <row r="1503" spans="1:43" ht="15" customHeight="1">
      <c r="A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P1503" s="65" t="s">
        <v>496</v>
      </c>
      <c r="AQ1503" s="66" t="s">
        <v>1733</v>
      </c>
    </row>
    <row r="1504" spans="1:43" ht="15" customHeight="1">
      <c r="A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P1504" s="65" t="s">
        <v>497</v>
      </c>
      <c r="AQ1504" s="66" t="s">
        <v>1733</v>
      </c>
    </row>
    <row r="1505" spans="1:43" ht="15" customHeight="1">
      <c r="A1505" s="9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P1505" s="65" t="s">
        <v>498</v>
      </c>
      <c r="AQ1505" s="66" t="s">
        <v>1733</v>
      </c>
    </row>
    <row r="1506" spans="1:43" ht="15" customHeight="1">
      <c r="A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P1506" s="65" t="s">
        <v>499</v>
      </c>
      <c r="AQ1506" s="66" t="s">
        <v>1733</v>
      </c>
    </row>
    <row r="1507" spans="1:43" ht="15" customHeight="1">
      <c r="A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P1507" s="65" t="s">
        <v>500</v>
      </c>
      <c r="AQ1507" s="66" t="s">
        <v>1733</v>
      </c>
    </row>
    <row r="1508" spans="1:43" ht="15" customHeight="1">
      <c r="A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P1508" s="68" t="s">
        <v>501</v>
      </c>
      <c r="AQ1508" s="66" t="s">
        <v>1733</v>
      </c>
    </row>
    <row r="1509" spans="1:43" ht="15" customHeight="1">
      <c r="A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P1509" s="65" t="s">
        <v>502</v>
      </c>
      <c r="AQ1509" s="66" t="s">
        <v>1733</v>
      </c>
    </row>
    <row r="1510" spans="1:43" ht="15" customHeight="1">
      <c r="A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P1510" s="65" t="s">
        <v>503</v>
      </c>
      <c r="AQ1510" s="66" t="s">
        <v>1733</v>
      </c>
    </row>
    <row r="1511" spans="1:43" ht="15" customHeight="1">
      <c r="A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P1511" s="65" t="s">
        <v>895</v>
      </c>
      <c r="AQ1511" s="66" t="s">
        <v>1876</v>
      </c>
    </row>
    <row r="1512" spans="1:43" ht="15" customHeight="1">
      <c r="A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P1512" s="65" t="s">
        <v>504</v>
      </c>
      <c r="AQ1512" s="66" t="s">
        <v>1739</v>
      </c>
    </row>
    <row r="1513" spans="1:43" ht="15" customHeight="1">
      <c r="A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P1513" s="65" t="s">
        <v>505</v>
      </c>
      <c r="AQ1513" s="66" t="s">
        <v>1739</v>
      </c>
    </row>
    <row r="1514" spans="1:43" ht="15" customHeight="1">
      <c r="A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P1514" s="65" t="s">
        <v>506</v>
      </c>
      <c r="AQ1514" s="66" t="s">
        <v>1733</v>
      </c>
    </row>
    <row r="1515" spans="1:43" ht="15" customHeight="1">
      <c r="A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P1515" s="65" t="s">
        <v>507</v>
      </c>
      <c r="AQ1515" s="66" t="s">
        <v>1733</v>
      </c>
    </row>
    <row r="1516" spans="1:43" ht="15" customHeight="1">
      <c r="A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P1516" s="65" t="s">
        <v>508</v>
      </c>
      <c r="AQ1516" s="66" t="s">
        <v>1733</v>
      </c>
    </row>
    <row r="1517" spans="1:43" ht="15" customHeight="1">
      <c r="A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P1517" s="65" t="s">
        <v>509</v>
      </c>
      <c r="AQ1517" s="66" t="s">
        <v>1733</v>
      </c>
    </row>
    <row r="1518" spans="1:43" ht="15" customHeight="1">
      <c r="A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P1518" s="65" t="s">
        <v>510</v>
      </c>
      <c r="AQ1518" s="66" t="s">
        <v>1733</v>
      </c>
    </row>
    <row r="1519" spans="1:43" ht="15" customHeight="1">
      <c r="A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P1519" s="65" t="s">
        <v>896</v>
      </c>
      <c r="AQ1519" s="66" t="s">
        <v>1876</v>
      </c>
    </row>
    <row r="1520" spans="1:43" ht="15" customHeight="1">
      <c r="A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P1520" s="65" t="s">
        <v>1054</v>
      </c>
      <c r="AQ1520" s="66" t="s">
        <v>1876</v>
      </c>
    </row>
    <row r="1521" spans="1:43" ht="15" customHeight="1">
      <c r="A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P1521" s="65" t="s">
        <v>1055</v>
      </c>
      <c r="AQ1521" s="66" t="s">
        <v>1876</v>
      </c>
    </row>
    <row r="1522" spans="1:43" ht="15" customHeight="1">
      <c r="A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P1522" s="65" t="s">
        <v>1056</v>
      </c>
      <c r="AQ1522" s="66" t="s">
        <v>1876</v>
      </c>
    </row>
    <row r="1523" spans="1:43" ht="15" customHeight="1">
      <c r="A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P1523" s="65" t="s">
        <v>897</v>
      </c>
      <c r="AQ1523" s="66" t="s">
        <v>385</v>
      </c>
    </row>
    <row r="1524" spans="1:43" ht="15" customHeight="1">
      <c r="A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P1524" s="65" t="s">
        <v>898</v>
      </c>
      <c r="AQ1524" s="66" t="s">
        <v>385</v>
      </c>
    </row>
    <row r="1525" spans="1:43" ht="15" customHeight="1">
      <c r="A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P1525" s="65" t="s">
        <v>899</v>
      </c>
      <c r="AQ1525" s="66" t="s">
        <v>1876</v>
      </c>
    </row>
    <row r="1526" spans="1:43" ht="15" customHeight="1">
      <c r="A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P1526" s="65" t="s">
        <v>1057</v>
      </c>
      <c r="AQ1526" s="66" t="s">
        <v>1876</v>
      </c>
    </row>
    <row r="1527" spans="1:43" ht="15" customHeight="1">
      <c r="A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P1527" s="65" t="s">
        <v>900</v>
      </c>
      <c r="AQ1527" s="66" t="s">
        <v>1876</v>
      </c>
    </row>
    <row r="1528" spans="1:43" ht="15" customHeight="1">
      <c r="A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P1528" s="65" t="s">
        <v>511</v>
      </c>
      <c r="AQ1528" s="66" t="s">
        <v>1733</v>
      </c>
    </row>
    <row r="1529" spans="1:43" ht="15" customHeight="1">
      <c r="A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P1529" s="65" t="s">
        <v>512</v>
      </c>
      <c r="AQ1529" s="66" t="s">
        <v>1739</v>
      </c>
    </row>
    <row r="1530" spans="1:43" ht="15" customHeight="1">
      <c r="A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P1530" s="65" t="s">
        <v>513</v>
      </c>
      <c r="AQ1530" s="66" t="s">
        <v>1739</v>
      </c>
    </row>
    <row r="1531" spans="1:43" ht="15" customHeight="1">
      <c r="A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P1531" s="65" t="s">
        <v>514</v>
      </c>
      <c r="AQ1531" s="66" t="s">
        <v>1739</v>
      </c>
    </row>
    <row r="1532" spans="1:43" ht="15" customHeight="1">
      <c r="A1532" s="9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P1532" s="65" t="s">
        <v>515</v>
      </c>
      <c r="AQ1532" s="66" t="s">
        <v>1739</v>
      </c>
    </row>
    <row r="1533" spans="1:43" ht="15" customHeight="1">
      <c r="A1533" s="9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P1533" s="65" t="s">
        <v>516</v>
      </c>
      <c r="AQ1533" s="66" t="s">
        <v>1739</v>
      </c>
    </row>
    <row r="1534" spans="1:43" ht="15" customHeight="1">
      <c r="A1534" s="9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P1534" s="65" t="s">
        <v>517</v>
      </c>
      <c r="AQ1534" s="66" t="s">
        <v>1733</v>
      </c>
    </row>
    <row r="1535" spans="1:43" ht="15" customHeight="1">
      <c r="A1535" s="9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P1535" s="65" t="s">
        <v>518</v>
      </c>
      <c r="AQ1535" s="66" t="s">
        <v>1733</v>
      </c>
    </row>
    <row r="1536" spans="1:43" ht="15" customHeight="1">
      <c r="A1536" s="9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P1536" s="65" t="s">
        <v>901</v>
      </c>
      <c r="AQ1536" s="66" t="s">
        <v>1827</v>
      </c>
    </row>
    <row r="1537" spans="1:43" ht="15" customHeight="1">
      <c r="A1537" s="9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P1537" s="65" t="s">
        <v>519</v>
      </c>
      <c r="AQ1537" s="66" t="s">
        <v>1733</v>
      </c>
    </row>
    <row r="1538" spans="1:43" ht="15" customHeight="1">
      <c r="A1538" s="9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P1538" s="65" t="s">
        <v>520</v>
      </c>
      <c r="AQ1538" s="66" t="s">
        <v>1733</v>
      </c>
    </row>
    <row r="1539" spans="1:43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P1539" s="65" t="s">
        <v>521</v>
      </c>
      <c r="AQ1539" s="66" t="s">
        <v>1733</v>
      </c>
    </row>
    <row r="1540" spans="1:43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P1540" s="65" t="s">
        <v>522</v>
      </c>
      <c r="AQ1540" s="66" t="s">
        <v>1733</v>
      </c>
    </row>
    <row r="1541" spans="1:43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P1541" s="65" t="s">
        <v>523</v>
      </c>
      <c r="AQ1541" s="66" t="s">
        <v>1733</v>
      </c>
    </row>
    <row r="1542" spans="1:43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P1542" s="65" t="s">
        <v>524</v>
      </c>
      <c r="AQ1542" s="66" t="s">
        <v>1733</v>
      </c>
    </row>
    <row r="1543" spans="1:43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P1543" s="65" t="s">
        <v>525</v>
      </c>
      <c r="AQ1543" s="66" t="s">
        <v>1733</v>
      </c>
    </row>
    <row r="1544" spans="1:43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P1544" s="65" t="s">
        <v>526</v>
      </c>
      <c r="AQ1544" s="66" t="s">
        <v>1733</v>
      </c>
    </row>
    <row r="1545" spans="1:43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P1545" s="65" t="s">
        <v>527</v>
      </c>
      <c r="AQ1545" s="66" t="s">
        <v>1733</v>
      </c>
    </row>
    <row r="1546" spans="1:43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P1546" s="65" t="s">
        <v>528</v>
      </c>
      <c r="AQ1546" s="66" t="s">
        <v>1733</v>
      </c>
    </row>
    <row r="1547" spans="1:43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P1547" s="65" t="s">
        <v>529</v>
      </c>
      <c r="AQ1547" s="66" t="s">
        <v>1733</v>
      </c>
    </row>
    <row r="1548" spans="1:43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P1548" s="65" t="s">
        <v>530</v>
      </c>
      <c r="AQ1548" s="66" t="s">
        <v>1733</v>
      </c>
    </row>
    <row r="1549" spans="1:43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P1549" s="65" t="s">
        <v>531</v>
      </c>
      <c r="AQ1549" s="66" t="s">
        <v>1739</v>
      </c>
    </row>
    <row r="1550" spans="1:43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P1550" s="65" t="s">
        <v>532</v>
      </c>
      <c r="AQ1550" s="66" t="s">
        <v>1739</v>
      </c>
    </row>
    <row r="1551" spans="1:43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P1551" s="65" t="s">
        <v>533</v>
      </c>
      <c r="AQ1551" s="66" t="s">
        <v>1739</v>
      </c>
    </row>
    <row r="1552" spans="1:43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P1552" s="65" t="s">
        <v>534</v>
      </c>
      <c r="AQ1552" s="66" t="s">
        <v>1733</v>
      </c>
    </row>
    <row r="1553" spans="24:43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P1553" s="65" t="s">
        <v>535</v>
      </c>
      <c r="AQ1553" s="66" t="s">
        <v>1733</v>
      </c>
    </row>
    <row r="1554" spans="24:43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P1554" s="65" t="s">
        <v>536</v>
      </c>
      <c r="AQ1554" s="66" t="s">
        <v>1733</v>
      </c>
    </row>
    <row r="1555" spans="24:43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P1555" s="65" t="s">
        <v>537</v>
      </c>
      <c r="AQ1555" s="66" t="s">
        <v>1733</v>
      </c>
    </row>
    <row r="1556" spans="24:43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P1556" s="65" t="s">
        <v>538</v>
      </c>
      <c r="AQ1556" s="66" t="s">
        <v>1739</v>
      </c>
    </row>
    <row r="1557" spans="24:43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P1557" s="65" t="s">
        <v>539</v>
      </c>
      <c r="AQ1557" s="66" t="s">
        <v>1739</v>
      </c>
    </row>
    <row r="1558" spans="24:43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P1558" s="65" t="s">
        <v>540</v>
      </c>
      <c r="AQ1558" s="66" t="s">
        <v>1733</v>
      </c>
    </row>
    <row r="1559" spans="24:43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P1559" s="65" t="s">
        <v>541</v>
      </c>
      <c r="AQ1559" s="66" t="s">
        <v>1733</v>
      </c>
    </row>
    <row r="1560" spans="24:43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P1560" s="65" t="s">
        <v>542</v>
      </c>
      <c r="AQ1560" s="66" t="s">
        <v>1733</v>
      </c>
    </row>
    <row r="1561" spans="24:43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P1561" s="65" t="s">
        <v>543</v>
      </c>
      <c r="AQ1561" s="66" t="s">
        <v>1733</v>
      </c>
    </row>
    <row r="1562" spans="24:43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P1562" s="65" t="s">
        <v>544</v>
      </c>
      <c r="AQ1562" s="66" t="s">
        <v>1733</v>
      </c>
    </row>
    <row r="1563" spans="24:43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P1563" s="65" t="s">
        <v>545</v>
      </c>
      <c r="AQ1563" s="66" t="s">
        <v>1733</v>
      </c>
    </row>
    <row r="1564" spans="24:43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P1564" s="65" t="s">
        <v>546</v>
      </c>
      <c r="AQ1564" s="66" t="s">
        <v>1733</v>
      </c>
    </row>
    <row r="1565" spans="24:43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P1565" s="65" t="s">
        <v>547</v>
      </c>
      <c r="AQ1565" s="66" t="s">
        <v>1733</v>
      </c>
    </row>
    <row r="1566" spans="24:43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P1566" s="65" t="s">
        <v>548</v>
      </c>
      <c r="AQ1566" s="66" t="s">
        <v>1733</v>
      </c>
    </row>
    <row r="1567" spans="24:43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P1567" s="65" t="s">
        <v>549</v>
      </c>
      <c r="AQ1567" s="66" t="s">
        <v>1733</v>
      </c>
    </row>
    <row r="1568" spans="24:43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P1568" s="65" t="s">
        <v>550</v>
      </c>
      <c r="AQ1568" s="66" t="s">
        <v>1733</v>
      </c>
    </row>
    <row r="1569" spans="24:43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P1569" s="65" t="s">
        <v>551</v>
      </c>
      <c r="AQ1569" s="66" t="s">
        <v>1733</v>
      </c>
    </row>
    <row r="1570" spans="24:43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P1570" s="65" t="s">
        <v>552</v>
      </c>
      <c r="AQ1570" s="66" t="s">
        <v>1733</v>
      </c>
    </row>
    <row r="1571" spans="24:43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P1571" s="65" t="s">
        <v>553</v>
      </c>
      <c r="AQ1571" s="66" t="s">
        <v>1739</v>
      </c>
    </row>
    <row r="1572" spans="24:43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P1572" s="65" t="s">
        <v>554</v>
      </c>
      <c r="AQ1572" s="66" t="s">
        <v>1739</v>
      </c>
    </row>
    <row r="1573" spans="24:43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P1573" s="65" t="s">
        <v>555</v>
      </c>
      <c r="AQ1573" s="66" t="s">
        <v>1739</v>
      </c>
    </row>
    <row r="1574" spans="24:43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P1574" s="65" t="s">
        <v>556</v>
      </c>
      <c r="AQ1574" s="66" t="s">
        <v>1739</v>
      </c>
    </row>
    <row r="1575" spans="24:43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P1575" s="65" t="s">
        <v>557</v>
      </c>
      <c r="AQ1575" s="66" t="s">
        <v>1739</v>
      </c>
    </row>
    <row r="1576" spans="24:43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P1576" s="65" t="s">
        <v>558</v>
      </c>
      <c r="AQ1576" s="66" t="s">
        <v>1733</v>
      </c>
    </row>
    <row r="1577" spans="24:43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P1577" s="65" t="s">
        <v>559</v>
      </c>
      <c r="AQ1577" s="66" t="s">
        <v>1733</v>
      </c>
    </row>
    <row r="1578" spans="24:43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P1578" s="65" t="s">
        <v>560</v>
      </c>
      <c r="AQ1578" s="66" t="s">
        <v>1733</v>
      </c>
    </row>
    <row r="1579" spans="24:43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P1579" s="65" t="s">
        <v>561</v>
      </c>
      <c r="AQ1579" s="66" t="s">
        <v>1733</v>
      </c>
    </row>
    <row r="1580" spans="24:43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P1580" s="65" t="s">
        <v>562</v>
      </c>
      <c r="AQ1580" s="66" t="s">
        <v>1733</v>
      </c>
    </row>
    <row r="1581" spans="24:43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P1581" s="65" t="s">
        <v>563</v>
      </c>
      <c r="AQ1581" s="66" t="s">
        <v>1733</v>
      </c>
    </row>
    <row r="1582" spans="24:43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P1582" s="65" t="s">
        <v>564</v>
      </c>
      <c r="AQ1582" s="66" t="s">
        <v>1733</v>
      </c>
    </row>
    <row r="1583" spans="24:43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P1583" s="65" t="s">
        <v>565</v>
      </c>
      <c r="AQ1583" s="66" t="s">
        <v>1733</v>
      </c>
    </row>
    <row r="1584" spans="24:43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P1584" s="65" t="s">
        <v>902</v>
      </c>
      <c r="AQ1584" s="66" t="s">
        <v>385</v>
      </c>
    </row>
    <row r="1585" spans="24:43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P1585" s="65" t="s">
        <v>566</v>
      </c>
      <c r="AQ1585" s="66" t="s">
        <v>1733</v>
      </c>
    </row>
    <row r="1586" spans="24:43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P1586" s="65" t="s">
        <v>567</v>
      </c>
      <c r="AQ1586" s="66" t="s">
        <v>1733</v>
      </c>
    </row>
    <row r="1587" spans="24:43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P1587" s="65" t="s">
        <v>568</v>
      </c>
      <c r="AQ1587" s="66" t="s">
        <v>1733</v>
      </c>
    </row>
    <row r="1588" spans="24:43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P1588" s="65" t="s">
        <v>569</v>
      </c>
      <c r="AQ1588" s="66" t="s">
        <v>1733</v>
      </c>
    </row>
    <row r="1589" spans="24:43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P1589" s="65" t="s">
        <v>570</v>
      </c>
      <c r="AQ1589" s="66" t="s">
        <v>1733</v>
      </c>
    </row>
    <row r="1590" spans="24:43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P1590" s="65" t="s">
        <v>571</v>
      </c>
      <c r="AQ1590" s="66" t="s">
        <v>1733</v>
      </c>
    </row>
    <row r="1591" spans="24:43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P1591" s="65" t="s">
        <v>572</v>
      </c>
      <c r="AQ1591" s="66" t="s">
        <v>1733</v>
      </c>
    </row>
    <row r="1592" spans="24:43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P1592" s="65" t="s">
        <v>573</v>
      </c>
      <c r="AQ1592" s="66" t="s">
        <v>1733</v>
      </c>
    </row>
    <row r="1593" spans="24:43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P1593" s="65" t="s">
        <v>574</v>
      </c>
      <c r="AQ1593" s="66" t="s">
        <v>1733</v>
      </c>
    </row>
    <row r="1594" spans="24:43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P1594" s="65" t="s">
        <v>903</v>
      </c>
      <c r="AQ1594" s="66" t="s">
        <v>1827</v>
      </c>
    </row>
    <row r="1595" spans="24:43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P1595" s="65" t="s">
        <v>904</v>
      </c>
      <c r="AQ1595" s="66" t="s">
        <v>1827</v>
      </c>
    </row>
    <row r="1596" spans="24:43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P1596" s="65" t="s">
        <v>905</v>
      </c>
      <c r="AQ1596" s="66" t="s">
        <v>1827</v>
      </c>
    </row>
    <row r="1597" spans="24:43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P1597" s="65" t="s">
        <v>906</v>
      </c>
      <c r="AQ1597" s="66" t="s">
        <v>1827</v>
      </c>
    </row>
    <row r="1598" spans="24:43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P1598" s="65" t="s">
        <v>575</v>
      </c>
      <c r="AQ1598" s="66" t="s">
        <v>1733</v>
      </c>
    </row>
    <row r="1599" spans="24:43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P1599" s="65" t="s">
        <v>576</v>
      </c>
      <c r="AQ1599" s="66" t="s">
        <v>1739</v>
      </c>
    </row>
    <row r="1600" spans="24:43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P1600" s="65" t="s">
        <v>577</v>
      </c>
      <c r="AQ1600" s="66" t="s">
        <v>1739</v>
      </c>
    </row>
    <row r="1601" spans="24:43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P1601" s="65" t="s">
        <v>578</v>
      </c>
      <c r="AQ1601" s="66" t="s">
        <v>1739</v>
      </c>
    </row>
    <row r="1602" spans="24:43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P1602" s="65" t="s">
        <v>579</v>
      </c>
      <c r="AQ1602" s="66" t="s">
        <v>1739</v>
      </c>
    </row>
    <row r="1603" spans="24:43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P1603" s="65" t="s">
        <v>580</v>
      </c>
      <c r="AQ1603" s="66" t="s">
        <v>1733</v>
      </c>
    </row>
    <row r="1604" spans="24:43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P1604" s="65" t="s">
        <v>581</v>
      </c>
      <c r="AQ1604" s="66" t="s">
        <v>1733</v>
      </c>
    </row>
    <row r="1605" spans="24:43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P1605" s="65" t="s">
        <v>582</v>
      </c>
      <c r="AQ1605" s="66" t="s">
        <v>1733</v>
      </c>
    </row>
    <row r="1606" spans="24:43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P1606" s="65" t="s">
        <v>583</v>
      </c>
      <c r="AQ1606" s="66" t="s">
        <v>1733</v>
      </c>
    </row>
    <row r="1607" spans="24:43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P1607" s="65" t="s">
        <v>584</v>
      </c>
      <c r="AQ1607" s="66" t="s">
        <v>1739</v>
      </c>
    </row>
    <row r="1608" spans="24:43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P1608" s="65" t="s">
        <v>585</v>
      </c>
      <c r="AQ1608" s="66" t="s">
        <v>1739</v>
      </c>
    </row>
    <row r="1609" spans="24:43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P1609" s="65" t="s">
        <v>586</v>
      </c>
      <c r="AQ1609" s="66" t="s">
        <v>1733</v>
      </c>
    </row>
    <row r="1610" spans="24:43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P1610" s="65" t="s">
        <v>587</v>
      </c>
      <c r="AQ1610" s="66" t="s">
        <v>1733</v>
      </c>
    </row>
    <row r="1611" spans="24:43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P1611" s="65" t="s">
        <v>588</v>
      </c>
      <c r="AQ1611" s="66" t="s">
        <v>1739</v>
      </c>
    </row>
    <row r="1612" spans="24:43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P1612" s="65" t="s">
        <v>589</v>
      </c>
      <c r="AQ1612" s="66" t="s">
        <v>1733</v>
      </c>
    </row>
    <row r="1613" spans="24:43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P1613" s="65" t="s">
        <v>590</v>
      </c>
      <c r="AQ1613" s="66" t="s">
        <v>1733</v>
      </c>
    </row>
    <row r="1614" spans="24:43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P1614" s="65" t="s">
        <v>591</v>
      </c>
      <c r="AQ1614" s="66" t="s">
        <v>1733</v>
      </c>
    </row>
    <row r="1615" spans="24:43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P1615" s="65" t="s">
        <v>592</v>
      </c>
      <c r="AQ1615" s="66" t="s">
        <v>1733</v>
      </c>
    </row>
    <row r="1616" spans="24:43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P1616" s="65" t="s">
        <v>593</v>
      </c>
      <c r="AQ1616" s="66" t="s">
        <v>1733</v>
      </c>
    </row>
    <row r="1617" spans="24:43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P1617" s="65" t="s">
        <v>594</v>
      </c>
      <c r="AQ1617" s="66" t="s">
        <v>1733</v>
      </c>
    </row>
    <row r="1618" spans="24:43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P1618" s="65" t="s">
        <v>595</v>
      </c>
      <c r="AQ1618" s="66" t="s">
        <v>1733</v>
      </c>
    </row>
    <row r="1619" spans="24:43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P1619" s="65" t="s">
        <v>596</v>
      </c>
      <c r="AQ1619" s="66" t="s">
        <v>1733</v>
      </c>
    </row>
    <row r="1620" spans="24:43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P1620" s="65" t="s">
        <v>597</v>
      </c>
      <c r="AQ1620" s="66" t="s">
        <v>1733</v>
      </c>
    </row>
    <row r="1621" spans="24:43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P1621" s="65" t="s">
        <v>598</v>
      </c>
      <c r="AQ1621" s="66" t="s">
        <v>1733</v>
      </c>
    </row>
    <row r="1622" spans="24:43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P1622" s="65" t="s">
        <v>599</v>
      </c>
      <c r="AQ1622" s="66" t="s">
        <v>1733</v>
      </c>
    </row>
    <row r="1623" spans="24:43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P1623" s="65" t="s">
        <v>600</v>
      </c>
      <c r="AQ1623" s="66" t="s">
        <v>1733</v>
      </c>
    </row>
    <row r="1624" spans="24:43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P1624" s="65" t="s">
        <v>601</v>
      </c>
      <c r="AQ1624" s="66" t="s">
        <v>1733</v>
      </c>
    </row>
    <row r="1625" spans="24:43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P1625" s="65" t="s">
        <v>602</v>
      </c>
      <c r="AQ1625" s="66" t="s">
        <v>1733</v>
      </c>
    </row>
    <row r="1626" spans="24:43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P1626" s="65" t="s">
        <v>603</v>
      </c>
      <c r="AQ1626" s="66" t="s">
        <v>1733</v>
      </c>
    </row>
    <row r="1627" spans="24:43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P1627" s="65" t="s">
        <v>604</v>
      </c>
      <c r="AQ1627" s="66" t="s">
        <v>1733</v>
      </c>
    </row>
    <row r="1628" spans="24:43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P1628" s="65" t="s">
        <v>605</v>
      </c>
      <c r="AQ1628" s="66" t="s">
        <v>1733</v>
      </c>
    </row>
    <row r="1629" spans="24:43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P1629" s="65" t="s">
        <v>606</v>
      </c>
      <c r="AQ1629" s="66" t="s">
        <v>1733</v>
      </c>
    </row>
    <row r="1630" spans="24:43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P1630" s="65" t="s">
        <v>607</v>
      </c>
      <c r="AQ1630" s="66" t="s">
        <v>1733</v>
      </c>
    </row>
    <row r="1631" spans="24:43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P1631" s="65" t="s">
        <v>608</v>
      </c>
      <c r="AQ1631" s="66" t="s">
        <v>1733</v>
      </c>
    </row>
    <row r="1632" spans="24:43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P1632" s="65" t="s">
        <v>609</v>
      </c>
      <c r="AQ1632" s="66" t="s">
        <v>1733</v>
      </c>
    </row>
    <row r="1633" spans="24:43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P1633" s="65" t="s">
        <v>610</v>
      </c>
      <c r="AQ1633" s="66" t="s">
        <v>1733</v>
      </c>
    </row>
    <row r="1634" spans="24:43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P1634" s="65" t="s">
        <v>611</v>
      </c>
      <c r="AQ1634" s="66" t="s">
        <v>1733</v>
      </c>
    </row>
    <row r="1635" spans="24:43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P1635" s="65" t="s">
        <v>612</v>
      </c>
      <c r="AQ1635" s="66" t="s">
        <v>1733</v>
      </c>
    </row>
    <row r="1636" spans="24:43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P1636" s="65" t="s">
        <v>613</v>
      </c>
      <c r="AQ1636" s="66" t="s">
        <v>1733</v>
      </c>
    </row>
    <row r="1637" spans="24:43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P1637" s="65" t="s">
        <v>614</v>
      </c>
      <c r="AQ1637" s="66" t="s">
        <v>1733</v>
      </c>
    </row>
    <row r="1638" spans="24:43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P1638" s="65" t="s">
        <v>615</v>
      </c>
      <c r="AQ1638" s="66" t="s">
        <v>1733</v>
      </c>
    </row>
    <row r="1639" spans="24:43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P1639" s="65" t="s">
        <v>616</v>
      </c>
      <c r="AQ1639" s="66" t="s">
        <v>1733</v>
      </c>
    </row>
    <row r="1640" spans="24:43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P1640" s="65" t="s">
        <v>617</v>
      </c>
      <c r="AQ1640" s="66" t="s">
        <v>1733</v>
      </c>
    </row>
    <row r="1641" spans="24:43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P1641" s="65" t="s">
        <v>618</v>
      </c>
      <c r="AQ1641" s="66" t="s">
        <v>1733</v>
      </c>
    </row>
    <row r="1642" spans="24:43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P1642" s="65" t="s">
        <v>619</v>
      </c>
      <c r="AQ1642" s="66" t="s">
        <v>1733</v>
      </c>
    </row>
    <row r="1643" spans="24:43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P1643" s="65" t="s">
        <v>620</v>
      </c>
      <c r="AQ1643" s="66" t="s">
        <v>1733</v>
      </c>
    </row>
    <row r="1644" spans="24:43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P1644" s="65" t="s">
        <v>621</v>
      </c>
      <c r="AQ1644" s="66" t="s">
        <v>1733</v>
      </c>
    </row>
    <row r="1645" spans="24:43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P1645" s="65" t="s">
        <v>622</v>
      </c>
      <c r="AQ1645" s="66" t="s">
        <v>1733</v>
      </c>
    </row>
    <row r="1646" spans="24:43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P1646" s="65" t="s">
        <v>623</v>
      </c>
      <c r="AQ1646" s="66" t="s">
        <v>1733</v>
      </c>
    </row>
    <row r="1647" spans="24:43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P1647" s="65" t="s">
        <v>624</v>
      </c>
      <c r="AQ1647" s="66" t="s">
        <v>1733</v>
      </c>
    </row>
    <row r="1648" spans="24:43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P1648" s="65" t="s">
        <v>625</v>
      </c>
      <c r="AQ1648" s="66" t="s">
        <v>1733</v>
      </c>
    </row>
    <row r="1649" spans="24:43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P1649" s="65" t="s">
        <v>626</v>
      </c>
      <c r="AQ1649" s="66" t="s">
        <v>1733</v>
      </c>
    </row>
    <row r="1650" spans="24:43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P1650" s="65" t="s">
        <v>627</v>
      </c>
      <c r="AQ1650" s="66" t="s">
        <v>1733</v>
      </c>
    </row>
    <row r="1651" spans="24:43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P1651" s="65" t="s">
        <v>628</v>
      </c>
      <c r="AQ1651" s="66" t="s">
        <v>1733</v>
      </c>
    </row>
    <row r="1652" spans="24:43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P1652" s="65" t="s">
        <v>629</v>
      </c>
      <c r="AQ1652" s="66" t="s">
        <v>1733</v>
      </c>
    </row>
    <row r="1653" spans="24:43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P1653" s="65" t="s">
        <v>630</v>
      </c>
      <c r="AQ1653" s="66" t="s">
        <v>1733</v>
      </c>
    </row>
    <row r="1654" spans="24:43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P1654" s="65" t="s">
        <v>631</v>
      </c>
      <c r="AQ1654" s="66" t="s">
        <v>1733</v>
      </c>
    </row>
    <row r="1655" spans="24:43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P1655" s="65" t="s">
        <v>632</v>
      </c>
      <c r="AQ1655" s="66" t="s">
        <v>1733</v>
      </c>
    </row>
    <row r="1656" spans="24:43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P1656" s="65" t="s">
        <v>633</v>
      </c>
      <c r="AQ1656" s="66" t="s">
        <v>1733</v>
      </c>
    </row>
    <row r="1657" spans="24:43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P1657" s="65" t="s">
        <v>634</v>
      </c>
      <c r="AQ1657" s="66" t="s">
        <v>1733</v>
      </c>
    </row>
    <row r="1658" spans="24:43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P1658" s="65" t="s">
        <v>635</v>
      </c>
      <c r="AQ1658" s="66" t="s">
        <v>1733</v>
      </c>
    </row>
    <row r="1659" spans="24:43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P1659" s="65" t="s">
        <v>636</v>
      </c>
      <c r="AQ1659" s="66" t="s">
        <v>1733</v>
      </c>
    </row>
    <row r="1660" spans="24:43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P1660" s="65" t="s">
        <v>907</v>
      </c>
      <c r="AQ1660" s="66" t="s">
        <v>1827</v>
      </c>
    </row>
    <row r="1661" spans="24:43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P1661" s="65" t="s">
        <v>637</v>
      </c>
      <c r="AQ1661" s="66" t="s">
        <v>1733</v>
      </c>
    </row>
    <row r="1662" spans="24:43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P1662" s="65" t="s">
        <v>638</v>
      </c>
      <c r="AQ1662" s="66" t="s">
        <v>1733</v>
      </c>
    </row>
    <row r="1663" spans="24:43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P1663" s="65" t="s">
        <v>639</v>
      </c>
      <c r="AQ1663" s="66" t="s">
        <v>1733</v>
      </c>
    </row>
    <row r="1664" spans="24:43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P1664" s="65" t="s">
        <v>640</v>
      </c>
      <c r="AQ1664" s="66" t="s">
        <v>1733</v>
      </c>
    </row>
    <row r="1665" spans="24:43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P1665" s="65" t="s">
        <v>1058</v>
      </c>
      <c r="AQ1665" s="66" t="s">
        <v>1876</v>
      </c>
    </row>
    <row r="1666" spans="24:43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P1666" s="65" t="s">
        <v>641</v>
      </c>
      <c r="AQ1666" s="66" t="s">
        <v>1733</v>
      </c>
    </row>
    <row r="1667" spans="24:43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P1667" s="65" t="s">
        <v>642</v>
      </c>
      <c r="AQ1667" s="66" t="s">
        <v>1733</v>
      </c>
    </row>
    <row r="1668" spans="24:43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P1668" s="65" t="s">
        <v>643</v>
      </c>
      <c r="AQ1668" s="66" t="s">
        <v>1739</v>
      </c>
    </row>
    <row r="1669" spans="24:43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P1669" s="65" t="s">
        <v>644</v>
      </c>
      <c r="AQ1669" s="66" t="s">
        <v>1733</v>
      </c>
    </row>
    <row r="1670" spans="24:43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P1670" s="65" t="s">
        <v>645</v>
      </c>
      <c r="AQ1670" s="66" t="s">
        <v>1733</v>
      </c>
    </row>
    <row r="1671" spans="24:43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P1671" s="65" t="s">
        <v>646</v>
      </c>
      <c r="AQ1671" s="66" t="s">
        <v>1733</v>
      </c>
    </row>
    <row r="1672" spans="24:43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P1672" s="65" t="s">
        <v>647</v>
      </c>
      <c r="AQ1672" s="66" t="s">
        <v>1733</v>
      </c>
    </row>
    <row r="1673" spans="24:43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P1673" s="65" t="s">
        <v>648</v>
      </c>
      <c r="AQ1673" s="66" t="s">
        <v>1733</v>
      </c>
    </row>
    <row r="1674" spans="24:43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P1674" s="65" t="s">
        <v>649</v>
      </c>
      <c r="AQ1674" s="66" t="s">
        <v>1733</v>
      </c>
    </row>
    <row r="1675" spans="24:43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P1675" s="65" t="s">
        <v>650</v>
      </c>
      <c r="AQ1675" s="66" t="s">
        <v>1733</v>
      </c>
    </row>
    <row r="1676" spans="24:43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P1676" s="65" t="s">
        <v>651</v>
      </c>
      <c r="AQ1676" s="66" t="s">
        <v>1733</v>
      </c>
    </row>
    <row r="1677" spans="24:43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P1677" s="65" t="s">
        <v>908</v>
      </c>
      <c r="AQ1677" s="66" t="s">
        <v>1858</v>
      </c>
    </row>
    <row r="1678" spans="24:43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P1678" s="65" t="s">
        <v>909</v>
      </c>
      <c r="AQ1678" s="66" t="s">
        <v>1858</v>
      </c>
    </row>
    <row r="1679" spans="24:43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P1679" s="65" t="s">
        <v>910</v>
      </c>
      <c r="AQ1679" s="66" t="s">
        <v>1858</v>
      </c>
    </row>
    <row r="1680" spans="24:43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P1680" s="65" t="s">
        <v>911</v>
      </c>
      <c r="AQ1680" s="66" t="s">
        <v>1858</v>
      </c>
    </row>
    <row r="1681" spans="24:43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P1681" s="65" t="s">
        <v>912</v>
      </c>
      <c r="AQ1681" s="66" t="s">
        <v>1858</v>
      </c>
    </row>
    <row r="1682" spans="24:43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P1682" s="65" t="s">
        <v>652</v>
      </c>
      <c r="AQ1682" s="66" t="s">
        <v>1733</v>
      </c>
    </row>
    <row r="1683" spans="24:43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P1683" s="65" t="s">
        <v>653</v>
      </c>
      <c r="AQ1683" s="66" t="s">
        <v>1733</v>
      </c>
    </row>
    <row r="1684" spans="24:43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P1684" s="65" t="s">
        <v>654</v>
      </c>
      <c r="AQ1684" s="66" t="s">
        <v>1733</v>
      </c>
    </row>
    <row r="1685" spans="24:43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P1685" s="65" t="s">
        <v>655</v>
      </c>
      <c r="AQ1685" s="66" t="s">
        <v>1733</v>
      </c>
    </row>
    <row r="1686" spans="24:43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P1686" s="65" t="s">
        <v>656</v>
      </c>
      <c r="AQ1686" s="66" t="s">
        <v>1733</v>
      </c>
    </row>
    <row r="1687" spans="24:43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P1687" s="65" t="s">
        <v>913</v>
      </c>
      <c r="AQ1687" s="66" t="s">
        <v>2335</v>
      </c>
    </row>
    <row r="1688" spans="24:43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P1688" s="65" t="s">
        <v>657</v>
      </c>
      <c r="AQ1688" s="66" t="s">
        <v>1733</v>
      </c>
    </row>
    <row r="1689" spans="24:43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P1689" s="65" t="s">
        <v>658</v>
      </c>
      <c r="AQ1689" s="66" t="s">
        <v>1733</v>
      </c>
    </row>
    <row r="1690" spans="24:43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P1690" s="65" t="s">
        <v>659</v>
      </c>
      <c r="AQ1690" s="66" t="s">
        <v>1733</v>
      </c>
    </row>
    <row r="1691" spans="24:43" ht="15" customHeight="1"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P1691" s="65" t="s">
        <v>660</v>
      </c>
      <c r="AQ1691" s="66" t="s">
        <v>1733</v>
      </c>
    </row>
    <row r="1692" spans="24:43" ht="15" customHeight="1"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P1692" s="65" t="s">
        <v>661</v>
      </c>
      <c r="AQ1692" s="66" t="s">
        <v>1739</v>
      </c>
    </row>
    <row r="1693" spans="24:43" ht="15" customHeight="1"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P1693" s="65" t="s">
        <v>662</v>
      </c>
      <c r="AQ1693" s="66" t="s">
        <v>1739</v>
      </c>
    </row>
    <row r="1694" spans="24:43" ht="15" customHeight="1"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P1694" s="65" t="s">
        <v>663</v>
      </c>
      <c r="AQ1694" s="66" t="s">
        <v>1739</v>
      </c>
    </row>
    <row r="1695" spans="24:43" ht="15" customHeight="1"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P1695" s="65" t="s">
        <v>664</v>
      </c>
      <c r="AQ1695" s="66" t="s">
        <v>1739</v>
      </c>
    </row>
    <row r="1696" spans="24:43" ht="15" customHeight="1"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P1696" s="65" t="s">
        <v>665</v>
      </c>
      <c r="AQ1696" s="66" t="s">
        <v>1739</v>
      </c>
    </row>
    <row r="1697" spans="42:43" ht="15" customHeight="1">
      <c r="AP1697" s="65" t="s">
        <v>666</v>
      </c>
      <c r="AQ1697" s="66" t="s">
        <v>1739</v>
      </c>
    </row>
    <row r="1698" spans="42:43" ht="15" customHeight="1">
      <c r="AP1698" s="65" t="s">
        <v>667</v>
      </c>
      <c r="AQ1698" s="66" t="s">
        <v>1739</v>
      </c>
    </row>
    <row r="1699" spans="42:43" ht="15" customHeight="1">
      <c r="AP1699" s="65" t="s">
        <v>668</v>
      </c>
      <c r="AQ1699" s="66" t="s">
        <v>1739</v>
      </c>
    </row>
    <row r="1700" spans="42:43" ht="15" customHeight="1">
      <c r="AP1700" s="65" t="s">
        <v>914</v>
      </c>
      <c r="AQ1700" s="66" t="s">
        <v>1858</v>
      </c>
    </row>
    <row r="1701" spans="42:43" ht="15" customHeight="1">
      <c r="AP1701" s="65" t="s">
        <v>669</v>
      </c>
      <c r="AQ1701" s="66" t="s">
        <v>1733</v>
      </c>
    </row>
    <row r="1702" spans="42:43" ht="15" customHeight="1">
      <c r="AP1702" s="65" t="s">
        <v>670</v>
      </c>
      <c r="AQ1702" s="66" t="s">
        <v>1733</v>
      </c>
    </row>
    <row r="1703" spans="42:43" ht="15" customHeight="1">
      <c r="AP1703" s="65" t="s">
        <v>671</v>
      </c>
      <c r="AQ1703" s="66" t="s">
        <v>1733</v>
      </c>
    </row>
    <row r="1704" spans="42:43" ht="15" customHeight="1">
      <c r="AP1704" s="65" t="s">
        <v>1059</v>
      </c>
      <c r="AQ1704" s="66" t="s">
        <v>1827</v>
      </c>
    </row>
    <row r="1705" spans="42:43" ht="15" customHeight="1">
      <c r="AP1705" s="65" t="s">
        <v>915</v>
      </c>
      <c r="AQ1705" s="66" t="s">
        <v>2133</v>
      </c>
    </row>
    <row r="1706" spans="42:43" ht="15" customHeight="1">
      <c r="AP1706" s="65" t="s">
        <v>672</v>
      </c>
      <c r="AQ1706" s="66" t="s">
        <v>1733</v>
      </c>
    </row>
    <row r="1707" spans="42:43" ht="15" customHeight="1">
      <c r="AP1707" s="65" t="s">
        <v>673</v>
      </c>
      <c r="AQ1707" s="66" t="s">
        <v>1733</v>
      </c>
    </row>
    <row r="1708" spans="42:43" ht="15" customHeight="1">
      <c r="AP1708" s="65" t="s">
        <v>674</v>
      </c>
      <c r="AQ1708" s="66" t="s">
        <v>1733</v>
      </c>
    </row>
    <row r="1709" spans="42:43" ht="15" customHeight="1">
      <c r="AP1709" s="65" t="s">
        <v>675</v>
      </c>
      <c r="AQ1709" s="66" t="s">
        <v>1733</v>
      </c>
    </row>
    <row r="1710" spans="42:43" ht="15" customHeight="1">
      <c r="AP1710" s="65" t="s">
        <v>1060</v>
      </c>
      <c r="AQ1710" s="66" t="s">
        <v>1876</v>
      </c>
    </row>
    <row r="1711" spans="42:43" ht="15" customHeight="1">
      <c r="AP1711" s="65" t="s">
        <v>1061</v>
      </c>
      <c r="AQ1711" s="66" t="s">
        <v>1876</v>
      </c>
    </row>
    <row r="1712" spans="42:43" ht="15" customHeight="1">
      <c r="AP1712" s="65" t="s">
        <v>676</v>
      </c>
      <c r="AQ1712" s="66" t="s">
        <v>1733</v>
      </c>
    </row>
    <row r="1713" spans="42:43" ht="15" customHeight="1">
      <c r="AP1713" s="65" t="s">
        <v>677</v>
      </c>
      <c r="AQ1713" s="66" t="s">
        <v>1733</v>
      </c>
    </row>
    <row r="1714" spans="42:43" ht="15" customHeight="1">
      <c r="AP1714" s="65" t="s">
        <v>678</v>
      </c>
      <c r="AQ1714" s="66" t="s">
        <v>1733</v>
      </c>
    </row>
    <row r="1715" spans="42:43" ht="15" customHeight="1">
      <c r="AP1715" s="65" t="s">
        <v>679</v>
      </c>
      <c r="AQ1715" s="66" t="s">
        <v>1733</v>
      </c>
    </row>
    <row r="1716" spans="42:43" ht="15" customHeight="1">
      <c r="AP1716" s="65" t="s">
        <v>680</v>
      </c>
      <c r="AQ1716" s="66" t="s">
        <v>1733</v>
      </c>
    </row>
    <row r="1717" spans="42:43" ht="15" customHeight="1">
      <c r="AP1717" s="65" t="s">
        <v>681</v>
      </c>
      <c r="AQ1717" s="66" t="s">
        <v>1739</v>
      </c>
    </row>
    <row r="1718" spans="42:43" ht="15" customHeight="1">
      <c r="AP1718" s="65" t="s">
        <v>682</v>
      </c>
      <c r="AQ1718" s="66" t="s">
        <v>1739</v>
      </c>
    </row>
    <row r="1719" spans="42:43" ht="15" customHeight="1">
      <c r="AP1719" s="65" t="s">
        <v>683</v>
      </c>
      <c r="AQ1719" s="66" t="s">
        <v>1733</v>
      </c>
    </row>
    <row r="1720" spans="42:43" ht="15" customHeight="1">
      <c r="AP1720" s="65" t="s">
        <v>684</v>
      </c>
      <c r="AQ1720" s="66" t="s">
        <v>1733</v>
      </c>
    </row>
    <row r="1721" spans="42:43" ht="15" customHeight="1">
      <c r="AP1721" s="65" t="s">
        <v>685</v>
      </c>
      <c r="AQ1721" s="66" t="s">
        <v>1733</v>
      </c>
    </row>
    <row r="1722" spans="42:43" ht="15" customHeight="1">
      <c r="AP1722" s="65" t="s">
        <v>686</v>
      </c>
      <c r="AQ1722" s="66" t="s">
        <v>1733</v>
      </c>
    </row>
    <row r="1723" spans="42:43" ht="15" customHeight="1">
      <c r="AP1723" s="65" t="s">
        <v>687</v>
      </c>
      <c r="AQ1723" s="66" t="s">
        <v>1733</v>
      </c>
    </row>
    <row r="1724" spans="42:43" ht="15" customHeight="1">
      <c r="AP1724" s="65" t="s">
        <v>688</v>
      </c>
      <c r="AQ1724" s="66" t="s">
        <v>1733</v>
      </c>
    </row>
    <row r="1725" spans="42:43" ht="15" customHeight="1">
      <c r="AP1725" s="65" t="s">
        <v>689</v>
      </c>
      <c r="AQ1725" s="66" t="s">
        <v>1733</v>
      </c>
    </row>
    <row r="1726" spans="42:43" ht="15" customHeight="1">
      <c r="AP1726" s="65" t="s">
        <v>690</v>
      </c>
      <c r="AQ1726" s="66" t="s">
        <v>1733</v>
      </c>
    </row>
    <row r="1727" spans="42:43" ht="15" customHeight="1">
      <c r="AP1727" s="65" t="s">
        <v>691</v>
      </c>
      <c r="AQ1727" s="66" t="s">
        <v>1733</v>
      </c>
    </row>
    <row r="1728" spans="42:43" ht="15" customHeight="1">
      <c r="AP1728" s="65" t="s">
        <v>692</v>
      </c>
      <c r="AQ1728" s="66" t="s">
        <v>1733</v>
      </c>
    </row>
    <row r="1729" spans="42:43" ht="15" customHeight="1">
      <c r="AP1729" s="65" t="s">
        <v>693</v>
      </c>
      <c r="AQ1729" s="66" t="s">
        <v>1733</v>
      </c>
    </row>
    <row r="1730" spans="42:43" ht="15" customHeight="1">
      <c r="AP1730" s="65" t="s">
        <v>694</v>
      </c>
      <c r="AQ1730" s="66" t="s">
        <v>1733</v>
      </c>
    </row>
    <row r="1731" spans="42:43" ht="15" customHeight="1">
      <c r="AP1731" s="65" t="s">
        <v>695</v>
      </c>
      <c r="AQ1731" s="66" t="s">
        <v>1733</v>
      </c>
    </row>
    <row r="1732" spans="42:43" ht="15" customHeight="1">
      <c r="AP1732" s="65" t="s">
        <v>696</v>
      </c>
      <c r="AQ1732" s="66" t="s">
        <v>1733</v>
      </c>
    </row>
    <row r="1733" spans="42:43" ht="15" customHeight="1">
      <c r="AP1733" s="65" t="s">
        <v>697</v>
      </c>
      <c r="AQ1733" s="66" t="s">
        <v>1733</v>
      </c>
    </row>
    <row r="1734" spans="42:43" ht="15" customHeight="1">
      <c r="AP1734" s="65" t="s">
        <v>698</v>
      </c>
      <c r="AQ1734" s="66" t="s">
        <v>1733</v>
      </c>
    </row>
    <row r="1735" spans="42:43" ht="15" customHeight="1">
      <c r="AP1735" s="65" t="s">
        <v>699</v>
      </c>
      <c r="AQ1735" s="66" t="s">
        <v>1733</v>
      </c>
    </row>
    <row r="1736" spans="42:43" ht="15" customHeight="1">
      <c r="AP1736" s="65" t="s">
        <v>700</v>
      </c>
      <c r="AQ1736" s="66" t="s">
        <v>1733</v>
      </c>
    </row>
    <row r="1737" spans="42:43" ht="15" customHeight="1">
      <c r="AP1737" s="65" t="s">
        <v>701</v>
      </c>
      <c r="AQ1737" s="66" t="s">
        <v>1733</v>
      </c>
    </row>
    <row r="1738" spans="42:43" ht="15" customHeight="1">
      <c r="AP1738" s="65" t="s">
        <v>702</v>
      </c>
      <c r="AQ1738" s="66" t="s">
        <v>1733</v>
      </c>
    </row>
    <row r="1739" spans="42:43" ht="15" customHeight="1">
      <c r="AP1739" s="65" t="s">
        <v>703</v>
      </c>
      <c r="AQ1739" s="66" t="s">
        <v>1733</v>
      </c>
    </row>
    <row r="1740" spans="42:43" ht="15" customHeight="1">
      <c r="AP1740" s="65" t="s">
        <v>704</v>
      </c>
      <c r="AQ1740" s="66" t="s">
        <v>1733</v>
      </c>
    </row>
    <row r="1741" spans="42:43" ht="15" customHeight="1">
      <c r="AP1741" s="65" t="s">
        <v>705</v>
      </c>
      <c r="AQ1741" s="66" t="s">
        <v>1733</v>
      </c>
    </row>
    <row r="1742" spans="42:43" ht="15" customHeight="1">
      <c r="AP1742" s="65" t="s">
        <v>706</v>
      </c>
      <c r="AQ1742" s="66" t="s">
        <v>1733</v>
      </c>
    </row>
    <row r="1743" spans="42:43" ht="15" customHeight="1">
      <c r="AP1743" s="65" t="s">
        <v>707</v>
      </c>
      <c r="AQ1743" s="66" t="s">
        <v>1733</v>
      </c>
    </row>
    <row r="1744" spans="42:43" ht="15" customHeight="1">
      <c r="AP1744" s="65" t="s">
        <v>708</v>
      </c>
      <c r="AQ1744" s="66" t="s">
        <v>1739</v>
      </c>
    </row>
    <row r="1745" spans="42:43" ht="15" customHeight="1">
      <c r="AP1745" s="65" t="s">
        <v>709</v>
      </c>
      <c r="AQ1745" s="66" t="s">
        <v>1739</v>
      </c>
    </row>
    <row r="1746" spans="42:43" ht="15" customHeight="1">
      <c r="AP1746" s="65" t="s">
        <v>710</v>
      </c>
      <c r="AQ1746" s="66" t="s">
        <v>1739</v>
      </c>
    </row>
    <row r="1747" spans="42:43" ht="15" customHeight="1">
      <c r="AP1747" s="65" t="s">
        <v>711</v>
      </c>
      <c r="AQ1747" s="66" t="s">
        <v>1739</v>
      </c>
    </row>
    <row r="1748" spans="42:43" ht="15" customHeight="1">
      <c r="AP1748" s="65" t="s">
        <v>712</v>
      </c>
      <c r="AQ1748" s="66" t="s">
        <v>1733</v>
      </c>
    </row>
  </sheetData>
  <sheetProtection password="CCA7" sheet="1" objects="1" scenarios="1"/>
  <mergeCells count="291">
    <mergeCell ref="AI3:AM4"/>
    <mergeCell ref="B5:AM5"/>
    <mergeCell ref="B7:F7"/>
    <mergeCell ref="G7:M7"/>
    <mergeCell ref="N7:O7"/>
    <mergeCell ref="P7:T7"/>
    <mergeCell ref="H8:T8"/>
    <mergeCell ref="N3:Y3"/>
    <mergeCell ref="AC3:AH4"/>
    <mergeCell ref="B8:G8"/>
    <mergeCell ref="S12:T14"/>
    <mergeCell ref="U12:AI12"/>
    <mergeCell ref="AJ12:AJ14"/>
    <mergeCell ref="AK12:AK14"/>
    <mergeCell ref="U13:AI13"/>
    <mergeCell ref="B12:B14"/>
    <mergeCell ref="AL13:AM14"/>
    <mergeCell ref="AA9:AI9"/>
    <mergeCell ref="AK9:AM9"/>
    <mergeCell ref="C11:R11"/>
    <mergeCell ref="S11:AI11"/>
    <mergeCell ref="C12:H14"/>
    <mergeCell ref="I12:P14"/>
    <mergeCell ref="Q12:R14"/>
    <mergeCell ref="J9:Q9"/>
    <mergeCell ref="R9:T9"/>
    <mergeCell ref="B9:I9"/>
    <mergeCell ref="S17:T17"/>
    <mergeCell ref="AL17:AM17"/>
    <mergeCell ref="C18:H18"/>
    <mergeCell ref="I18:P18"/>
    <mergeCell ref="Q18:R18"/>
    <mergeCell ref="S18:T18"/>
    <mergeCell ref="AL18:AM18"/>
    <mergeCell ref="C15:H15"/>
    <mergeCell ref="I15:P15"/>
    <mergeCell ref="Q15:R15"/>
    <mergeCell ref="S15:T15"/>
    <mergeCell ref="AL15:AM15"/>
    <mergeCell ref="C16:H16"/>
    <mergeCell ref="I16:P16"/>
    <mergeCell ref="Q16:R16"/>
    <mergeCell ref="S16:T16"/>
    <mergeCell ref="AL16:AM16"/>
    <mergeCell ref="C22:H22"/>
    <mergeCell ref="I22:P22"/>
    <mergeCell ref="Q22:R22"/>
    <mergeCell ref="S22:T22"/>
    <mergeCell ref="S25:T25"/>
    <mergeCell ref="AL19:AM19"/>
    <mergeCell ref="C26:H26"/>
    <mergeCell ref="I26:P26"/>
    <mergeCell ref="Q26:R26"/>
    <mergeCell ref="S26:T26"/>
    <mergeCell ref="C23:H23"/>
    <mergeCell ref="I23:P23"/>
    <mergeCell ref="Q23:R23"/>
    <mergeCell ref="S23:T23"/>
    <mergeCell ref="C24:H24"/>
    <mergeCell ref="C20:H20"/>
    <mergeCell ref="I20:P20"/>
    <mergeCell ref="Q20:R20"/>
    <mergeCell ref="S20:T20"/>
    <mergeCell ref="I19:P19"/>
    <mergeCell ref="Q19:R19"/>
    <mergeCell ref="S19:T19"/>
    <mergeCell ref="AL20:AM20"/>
    <mergeCell ref="C19:H19"/>
    <mergeCell ref="S21:T21"/>
    <mergeCell ref="AL21:AM21"/>
    <mergeCell ref="AL22:AM22"/>
    <mergeCell ref="AL26:AM26"/>
    <mergeCell ref="AL27:AM27"/>
    <mergeCell ref="AL23:AM23"/>
    <mergeCell ref="AL24:AM24"/>
    <mergeCell ref="AL25:AM25"/>
    <mergeCell ref="I24:P24"/>
    <mergeCell ref="Q24:R24"/>
    <mergeCell ref="S24:T24"/>
    <mergeCell ref="Q29:R29"/>
    <mergeCell ref="S29:T29"/>
    <mergeCell ref="AL29:AM29"/>
    <mergeCell ref="C28:H28"/>
    <mergeCell ref="I28:P28"/>
    <mergeCell ref="Q28:R28"/>
    <mergeCell ref="S28:T28"/>
    <mergeCell ref="AL28:AM28"/>
    <mergeCell ref="Q27:R27"/>
    <mergeCell ref="S27:T27"/>
    <mergeCell ref="A30:A37"/>
    <mergeCell ref="C30:H30"/>
    <mergeCell ref="I30:P30"/>
    <mergeCell ref="Q30:R30"/>
    <mergeCell ref="C33:H33"/>
    <mergeCell ref="Q33:R33"/>
    <mergeCell ref="A12:A29"/>
    <mergeCell ref="C25:H25"/>
    <mergeCell ref="I25:P25"/>
    <mergeCell ref="Q25:R25"/>
    <mergeCell ref="C29:H29"/>
    <mergeCell ref="C21:H21"/>
    <mergeCell ref="I21:P21"/>
    <mergeCell ref="Q21:R21"/>
    <mergeCell ref="C27:H27"/>
    <mergeCell ref="I27:P27"/>
    <mergeCell ref="C17:H17"/>
    <mergeCell ref="I17:P17"/>
    <mergeCell ref="Q17:R17"/>
    <mergeCell ref="Q32:R32"/>
    <mergeCell ref="I35:P35"/>
    <mergeCell ref="Q35:R35"/>
    <mergeCell ref="I33:P33"/>
    <mergeCell ref="I29:P29"/>
    <mergeCell ref="AL32:AM32"/>
    <mergeCell ref="AL30:AM30"/>
    <mergeCell ref="C31:H31"/>
    <mergeCell ref="I31:P31"/>
    <mergeCell ref="Q31:R31"/>
    <mergeCell ref="S31:T31"/>
    <mergeCell ref="AL31:AM31"/>
    <mergeCell ref="C32:H32"/>
    <mergeCell ref="I32:P32"/>
    <mergeCell ref="S30:T30"/>
    <mergeCell ref="S32:T32"/>
    <mergeCell ref="AL35:AM35"/>
    <mergeCell ref="C36:H36"/>
    <mergeCell ref="I36:P36"/>
    <mergeCell ref="Q36:R36"/>
    <mergeCell ref="S36:T36"/>
    <mergeCell ref="AL36:AM36"/>
    <mergeCell ref="C35:H35"/>
    <mergeCell ref="S33:T33"/>
    <mergeCell ref="AL33:AM33"/>
    <mergeCell ref="C34:H34"/>
    <mergeCell ref="I34:P34"/>
    <mergeCell ref="Q34:R34"/>
    <mergeCell ref="S34:T34"/>
    <mergeCell ref="AL34:AM34"/>
    <mergeCell ref="S35:T35"/>
    <mergeCell ref="C39:H39"/>
    <mergeCell ref="I39:P39"/>
    <mergeCell ref="Q39:R39"/>
    <mergeCell ref="S39:T39"/>
    <mergeCell ref="AL39:AM39"/>
    <mergeCell ref="C37:H37"/>
    <mergeCell ref="I37:P37"/>
    <mergeCell ref="Q37:R37"/>
    <mergeCell ref="S37:T37"/>
    <mergeCell ref="AL37:AM37"/>
    <mergeCell ref="C38:H38"/>
    <mergeCell ref="I38:P38"/>
    <mergeCell ref="Q38:R38"/>
    <mergeCell ref="S38:T38"/>
    <mergeCell ref="AL38:AM38"/>
    <mergeCell ref="B43:AM43"/>
    <mergeCell ref="B44:B46"/>
    <mergeCell ref="C44:H46"/>
    <mergeCell ref="I44:P46"/>
    <mergeCell ref="Q44:R46"/>
    <mergeCell ref="S44:T46"/>
    <mergeCell ref="U44:AI44"/>
    <mergeCell ref="AJ44:AJ46"/>
    <mergeCell ref="AK44:AK46"/>
    <mergeCell ref="U45:AI45"/>
    <mergeCell ref="AL45:AM46"/>
    <mergeCell ref="C47:H47"/>
    <mergeCell ref="I47:P47"/>
    <mergeCell ref="Q47:R47"/>
    <mergeCell ref="S47:T47"/>
    <mergeCell ref="AL47:AM47"/>
    <mergeCell ref="C48:H48"/>
    <mergeCell ref="I48:P48"/>
    <mergeCell ref="Q48:R48"/>
    <mergeCell ref="S48:T48"/>
    <mergeCell ref="AL48:AM48"/>
    <mergeCell ref="C49:H49"/>
    <mergeCell ref="I49:P49"/>
    <mergeCell ref="Q49:R49"/>
    <mergeCell ref="S49:T49"/>
    <mergeCell ref="AL49:AM49"/>
    <mergeCell ref="C50:H50"/>
    <mergeCell ref="I50:P50"/>
    <mergeCell ref="Q50:R50"/>
    <mergeCell ref="S50:T50"/>
    <mergeCell ref="AL50:AM50"/>
    <mergeCell ref="C51:H51"/>
    <mergeCell ref="I51:P51"/>
    <mergeCell ref="Q51:R51"/>
    <mergeCell ref="S51:T51"/>
    <mergeCell ref="AL51:AM51"/>
    <mergeCell ref="C52:H52"/>
    <mergeCell ref="I52:P52"/>
    <mergeCell ref="Q52:R52"/>
    <mergeCell ref="S52:T52"/>
    <mergeCell ref="AL52:AM52"/>
    <mergeCell ref="C53:H53"/>
    <mergeCell ref="I53:P53"/>
    <mergeCell ref="Q53:R53"/>
    <mergeCell ref="S53:T53"/>
    <mergeCell ref="AL53:AM53"/>
    <mergeCell ref="C54:H54"/>
    <mergeCell ref="I54:P54"/>
    <mergeCell ref="Q54:R54"/>
    <mergeCell ref="S54:T54"/>
    <mergeCell ref="AL54:AM54"/>
    <mergeCell ref="C55:H55"/>
    <mergeCell ref="I55:P55"/>
    <mergeCell ref="Q55:R55"/>
    <mergeCell ref="S55:T55"/>
    <mergeCell ref="AL55:AM55"/>
    <mergeCell ref="C56:H56"/>
    <mergeCell ref="I56:P56"/>
    <mergeCell ref="Q56:R56"/>
    <mergeCell ref="S56:T56"/>
    <mergeCell ref="AL56:AM56"/>
    <mergeCell ref="C57:H57"/>
    <mergeCell ref="I57:P57"/>
    <mergeCell ref="Q57:R57"/>
    <mergeCell ref="S57:T57"/>
    <mergeCell ref="AL57:AM57"/>
    <mergeCell ref="C58:H58"/>
    <mergeCell ref="I58:P58"/>
    <mergeCell ref="Q58:R58"/>
    <mergeCell ref="S58:T58"/>
    <mergeCell ref="AL58:AM58"/>
    <mergeCell ref="C59:H59"/>
    <mergeCell ref="I59:P59"/>
    <mergeCell ref="Q59:R59"/>
    <mergeCell ref="S59:T59"/>
    <mergeCell ref="AL59:AM59"/>
    <mergeCell ref="C60:H60"/>
    <mergeCell ref="I60:P60"/>
    <mergeCell ref="Q60:R60"/>
    <mergeCell ref="S60:T60"/>
    <mergeCell ref="AL60:AM60"/>
    <mergeCell ref="C61:H61"/>
    <mergeCell ref="I61:P61"/>
    <mergeCell ref="Q61:R61"/>
    <mergeCell ref="S61:T61"/>
    <mergeCell ref="AL61:AM61"/>
    <mergeCell ref="C62:H62"/>
    <mergeCell ref="I62:P62"/>
    <mergeCell ref="Q62:R62"/>
    <mergeCell ref="S62:T62"/>
    <mergeCell ref="AL62:AM62"/>
    <mergeCell ref="C63:H63"/>
    <mergeCell ref="I63:P63"/>
    <mergeCell ref="Q63:R63"/>
    <mergeCell ref="S63:T63"/>
    <mergeCell ref="AL63:AM63"/>
    <mergeCell ref="C64:H64"/>
    <mergeCell ref="I64:P64"/>
    <mergeCell ref="Q64:R64"/>
    <mergeCell ref="S64:T64"/>
    <mergeCell ref="AL64:AM64"/>
    <mergeCell ref="S68:T68"/>
    <mergeCell ref="AL68:AM68"/>
    <mergeCell ref="C65:H65"/>
    <mergeCell ref="I65:P65"/>
    <mergeCell ref="Q65:R65"/>
    <mergeCell ref="S65:T65"/>
    <mergeCell ref="AL65:AM65"/>
    <mergeCell ref="C66:H66"/>
    <mergeCell ref="I66:P66"/>
    <mergeCell ref="Q66:R66"/>
    <mergeCell ref="S66:T66"/>
    <mergeCell ref="AL66:AM66"/>
    <mergeCell ref="C71:H71"/>
    <mergeCell ref="I71:P71"/>
    <mergeCell ref="Q71:R71"/>
    <mergeCell ref="S71:T71"/>
    <mergeCell ref="AL71:AM71"/>
    <mergeCell ref="B42:O42"/>
    <mergeCell ref="C69:H69"/>
    <mergeCell ref="I69:P69"/>
    <mergeCell ref="Q69:R69"/>
    <mergeCell ref="S69:T69"/>
    <mergeCell ref="AL69:AM69"/>
    <mergeCell ref="C70:H70"/>
    <mergeCell ref="I70:P70"/>
    <mergeCell ref="Q70:R70"/>
    <mergeCell ref="S70:T70"/>
    <mergeCell ref="AL70:AM70"/>
    <mergeCell ref="C67:H67"/>
    <mergeCell ref="I67:P67"/>
    <mergeCell ref="Q67:R67"/>
    <mergeCell ref="S67:T67"/>
    <mergeCell ref="AL67:AM67"/>
    <mergeCell ref="C68:H68"/>
    <mergeCell ref="I68:P68"/>
    <mergeCell ref="Q68:R68"/>
  </mergeCells>
  <phoneticPr fontId="0" type="noConversion"/>
  <conditionalFormatting sqref="AJ15 AJ26:AK39 I9:S9 AJ25 AL15:AM39 AN15:AN29 AJ16:AK24">
    <cfRule type="cellIs" dxfId="217" priority="26" stopIfTrue="1" operator="equal">
      <formula>0</formula>
    </cfRule>
  </conditionalFormatting>
  <conditionalFormatting sqref="AI3:AM4">
    <cfRule type="cellIs" dxfId="216" priority="25" operator="equal">
      <formula>0</formula>
    </cfRule>
  </conditionalFormatting>
  <conditionalFormatting sqref="AL15:AM39">
    <cfRule type="cellIs" dxfId="215" priority="24" stopIfTrue="1" operator="equal">
      <formula>0</formula>
    </cfRule>
  </conditionalFormatting>
  <conditionalFormatting sqref="I9">
    <cfRule type="cellIs" dxfId="214" priority="23" stopIfTrue="1" operator="equal">
      <formula>0</formula>
    </cfRule>
  </conditionalFormatting>
  <conditionalFormatting sqref="AK15:AK39">
    <cfRule type="cellIs" dxfId="213" priority="22" operator="greaterThan">
      <formula>100</formula>
    </cfRule>
  </conditionalFormatting>
  <conditionalFormatting sqref="I9">
    <cfRule type="cellIs" dxfId="212" priority="21" stopIfTrue="1" operator="equal">
      <formula>0</formula>
    </cfRule>
  </conditionalFormatting>
  <conditionalFormatting sqref="K8:R8">
    <cfRule type="expression" dxfId="211" priority="20">
      <formula>$K$7=0</formula>
    </cfRule>
  </conditionalFormatting>
  <conditionalFormatting sqref="I9">
    <cfRule type="cellIs" dxfId="210" priority="19" stopIfTrue="1" operator="equal">
      <formula>0</formula>
    </cfRule>
  </conditionalFormatting>
  <conditionalFormatting sqref="K8:R8">
    <cfRule type="expression" dxfId="209" priority="18">
      <formula>$K$7=0</formula>
    </cfRule>
  </conditionalFormatting>
  <conditionalFormatting sqref="P7">
    <cfRule type="expression" dxfId="208" priority="17">
      <formula>$G$7=0</formula>
    </cfRule>
  </conditionalFormatting>
  <conditionalFormatting sqref="I9">
    <cfRule type="cellIs" dxfId="207" priority="16" stopIfTrue="1" operator="equal">
      <formula>0</formula>
    </cfRule>
  </conditionalFormatting>
  <conditionalFormatting sqref="K8:R8">
    <cfRule type="expression" dxfId="206" priority="15">
      <formula>$K$7=0</formula>
    </cfRule>
  </conditionalFormatting>
  <conditionalFormatting sqref="P7">
    <cfRule type="expression" dxfId="205" priority="14">
      <formula>$G$7=0</formula>
    </cfRule>
  </conditionalFormatting>
  <conditionalFormatting sqref="G7:M7">
    <cfRule type="cellIs" dxfId="204" priority="13" operator="equal">
      <formula>0</formula>
    </cfRule>
  </conditionalFormatting>
  <conditionalFormatting sqref="H8:T8 J9:T9">
    <cfRule type="cellIs" dxfId="203" priority="12" operator="equal">
      <formula>0</formula>
    </cfRule>
  </conditionalFormatting>
  <conditionalFormatting sqref="AJ58:AK71 AJ48:AK56 AJ47 AJ57 AL47:AM71">
    <cfRule type="cellIs" dxfId="202" priority="11" stopIfTrue="1" operator="equal">
      <formula>0</formula>
    </cfRule>
  </conditionalFormatting>
  <conditionalFormatting sqref="AK47:AK71">
    <cfRule type="cellIs" dxfId="201" priority="10" operator="greaterThan">
      <formula>100</formula>
    </cfRule>
  </conditionalFormatting>
  <conditionalFormatting sqref="C47:T71">
    <cfRule type="cellIs" dxfId="200" priority="9" operator="equal">
      <formula>0</formula>
    </cfRule>
  </conditionalFormatting>
  <conditionalFormatting sqref="AJ47:AJ71 AL47:AM71">
    <cfRule type="cellIs" dxfId="199" priority="8" stopIfTrue="1" operator="equal">
      <formula>0</formula>
    </cfRule>
  </conditionalFormatting>
  <conditionalFormatting sqref="AK47:AK71">
    <cfRule type="cellIs" dxfId="198" priority="7" operator="greaterThan">
      <formula>100</formula>
    </cfRule>
  </conditionalFormatting>
  <conditionalFormatting sqref="Q47:T71">
    <cfRule type="cellIs" dxfId="197" priority="6" operator="equal">
      <formula>0</formula>
    </cfRule>
  </conditionalFormatting>
  <conditionalFormatting sqref="AK15">
    <cfRule type="cellIs" dxfId="196" priority="5" stopIfTrue="1" operator="equal">
      <formula>0</formula>
    </cfRule>
  </conditionalFormatting>
  <conditionalFormatting sqref="AK25">
    <cfRule type="cellIs" dxfId="195" priority="4" stopIfTrue="1" operator="equal">
      <formula>0</formula>
    </cfRule>
  </conditionalFormatting>
  <conditionalFormatting sqref="AK57">
    <cfRule type="cellIs" dxfId="194" priority="3" stopIfTrue="1" operator="equal">
      <formula>0</formula>
    </cfRule>
  </conditionalFormatting>
  <conditionalFormatting sqref="AK47">
    <cfRule type="cellIs" dxfId="193" priority="2" stopIfTrue="1" operator="equal">
      <formula>0</formula>
    </cfRule>
  </conditionalFormatting>
  <conditionalFormatting sqref="J9:T9">
    <cfRule type="cellIs" dxfId="192" priority="1" operator="equal">
      <formula>0</formula>
    </cfRule>
  </conditionalFormatting>
  <dataValidations count="4">
    <dataValidation showInputMessage="1" showErrorMessage="1" sqref="P7"/>
    <dataValidation type="list" errorStyle="warning" allowBlank="1" promptTitle="Importante" prompt="Seleccione de lista desplegable, o escriba nombre científico." sqref="I47:P71 I16:P38">
      <formula1>$AP$9:$AP$1748</formula1>
    </dataValidation>
    <dataValidation type="date" operator="greaterThan" allowBlank="1" errorTitle="Usar formato de fecha" error="Escribir fecha de llegada de la importación, ej; 09-02-2015" promptTitle="Hola" sqref="G7:M7">
      <formula1>36526</formula1>
    </dataValidation>
    <dataValidation type="list" errorStyle="warning" allowBlank="1" promptTitle="Importante" prompt="Seleccione de lista desplegable, o escriba nombre científico." sqref="I15 I39">
      <formula1>$AR$9:$AR$1748</formula1>
    </dataValidation>
  </dataValidations>
  <pageMargins left="0.42" right="0.31" top="0.66" bottom="0.3" header="0" footer="0"/>
  <pageSetup orientation="landscape" r:id="rId1"/>
  <headerFooter alignWithMargins="0"/>
  <rowBreaks count="1" manualBreakCount="1">
    <brk id="41" max="45" man="1"/>
  </rowBreaks>
  <ignoredErrors>
    <ignoredError sqref="AI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>
    <tabColor rgb="FF00B050"/>
  </sheetPr>
  <dimension ref="A1:AU1748"/>
  <sheetViews>
    <sheetView view="pageBreakPreview" zoomScale="130" zoomScaleNormal="150" zoomScaleSheetLayoutView="130" workbookViewId="0">
      <selection activeCell="Z8" sqref="Z8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47" style="3" customWidth="1"/>
    <col min="42" max="42" width="35.28515625" style="3" hidden="1" customWidth="1"/>
    <col min="43" max="43" width="11.42578125" style="3" hidden="1" customWidth="1"/>
    <col min="44" max="44" width="11.42578125" style="3" customWidth="1"/>
    <col min="45" max="45" width="8.5703125" style="3" customWidth="1"/>
    <col min="46" max="46" width="8.7109375" style="3" customWidth="1"/>
    <col min="47" max="47" width="0" style="3" hidden="1" customWidth="1"/>
    <col min="48" max="16384" width="11.42578125" style="3" hidden="1"/>
  </cols>
  <sheetData>
    <row r="1" spans="1:43" ht="12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3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4</v>
      </c>
      <c r="AL2" s="69" t="s">
        <v>715</v>
      </c>
      <c r="AM2" s="198">
        <f>'ORDEN DE CUARENTENA'!AM2</f>
        <v>1</v>
      </c>
      <c r="AN2" s="23"/>
    </row>
    <row r="3" spans="1:43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750" t="s">
        <v>717</v>
      </c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23"/>
      <c r="AA3" s="23"/>
      <c r="AC3" s="741" t="s">
        <v>1724</v>
      </c>
      <c r="AD3" s="741"/>
      <c r="AE3" s="741"/>
      <c r="AF3" s="741"/>
      <c r="AG3" s="741"/>
      <c r="AH3" s="742"/>
      <c r="AI3" s="743">
        <f>'ORDEN DE CUARENTENA'!AI3</f>
        <v>0</v>
      </c>
      <c r="AJ3" s="744"/>
      <c r="AK3" s="744"/>
      <c r="AL3" s="744"/>
      <c r="AM3" s="745"/>
      <c r="AN3" s="23"/>
    </row>
    <row r="4" spans="1:43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16"/>
      <c r="O4" s="16"/>
      <c r="P4" s="16"/>
      <c r="Q4" s="16"/>
      <c r="R4" s="16"/>
      <c r="S4" s="16"/>
      <c r="T4" s="16"/>
      <c r="U4" s="16"/>
      <c r="V4" s="16"/>
      <c r="W4" s="16"/>
      <c r="X4" s="23"/>
      <c r="Y4" s="23"/>
      <c r="Z4" s="23"/>
      <c r="AA4" s="23"/>
      <c r="AB4" s="51"/>
      <c r="AC4" s="741"/>
      <c r="AD4" s="741"/>
      <c r="AE4" s="741"/>
      <c r="AF4" s="741"/>
      <c r="AG4" s="741"/>
      <c r="AH4" s="742"/>
      <c r="AI4" s="746"/>
      <c r="AJ4" s="747"/>
      <c r="AK4" s="747"/>
      <c r="AL4" s="747"/>
      <c r="AM4" s="748"/>
      <c r="AN4" s="23"/>
    </row>
    <row r="5" spans="1:43" ht="12.75" customHeight="1">
      <c r="B5" s="497" t="s">
        <v>921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</row>
    <row r="6" spans="1:43" ht="12.75" customHeight="1">
      <c r="A6" s="1"/>
      <c r="B6" s="4"/>
      <c r="C6" s="4"/>
      <c r="D6" s="4"/>
      <c r="E6" s="4"/>
      <c r="F6" s="4"/>
      <c r="H6" s="23"/>
      <c r="I6" s="23"/>
      <c r="J6" s="23"/>
      <c r="K6" s="23"/>
      <c r="L6" s="23"/>
      <c r="M6" s="23"/>
      <c r="N6" s="23"/>
      <c r="O6" s="17"/>
      <c r="P6" s="21"/>
      <c r="Q6" s="16"/>
      <c r="R6" s="16"/>
      <c r="S6" s="16"/>
      <c r="T6" s="46"/>
      <c r="U6" s="46"/>
      <c r="V6" s="46"/>
      <c r="W6" s="46"/>
      <c r="X6" s="46"/>
      <c r="Y6" s="46"/>
      <c r="Z6" s="46"/>
      <c r="AA6" s="46"/>
      <c r="AB6" s="46"/>
      <c r="AC6" s="46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23"/>
      <c r="AO6" s="273" t="str">
        <f>'ORDEN DE CUARENTENA'!AO6</f>
        <v>Resolución N° 3380 de 2018</v>
      </c>
    </row>
    <row r="7" spans="1:43" ht="12.75" customHeight="1">
      <c r="A7" s="1"/>
      <c r="B7" s="425" t="s">
        <v>791</v>
      </c>
      <c r="C7" s="425"/>
      <c r="D7" s="425"/>
      <c r="E7" s="425"/>
      <c r="F7" s="425"/>
      <c r="G7" s="752">
        <f>'ORDEN DE CUARENTENA'!H6</f>
        <v>0</v>
      </c>
      <c r="H7" s="752"/>
      <c r="I7" s="752"/>
      <c r="J7" s="752"/>
      <c r="K7" s="752"/>
      <c r="L7" s="752"/>
      <c r="M7" s="752"/>
      <c r="N7" s="429" t="s">
        <v>792</v>
      </c>
      <c r="O7" s="429"/>
      <c r="P7" s="428">
        <f>G7+14</f>
        <v>14</v>
      </c>
      <c r="Q7" s="428"/>
      <c r="R7" s="428"/>
      <c r="S7" s="428"/>
      <c r="T7" s="428"/>
      <c r="U7" s="17"/>
      <c r="V7" s="178"/>
      <c r="W7" s="178"/>
      <c r="X7" s="178"/>
      <c r="Y7" s="178"/>
      <c r="Z7" s="178"/>
      <c r="AA7" s="46"/>
      <c r="AB7" s="46"/>
      <c r="AC7" s="46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23"/>
      <c r="AO7" s="270" t="s">
        <v>1700</v>
      </c>
    </row>
    <row r="8" spans="1:43" ht="13.5" customHeight="1">
      <c r="A8" s="1"/>
      <c r="B8" s="425" t="s">
        <v>892</v>
      </c>
      <c r="C8" s="425"/>
      <c r="D8" s="425"/>
      <c r="E8" s="425"/>
      <c r="F8" s="425"/>
      <c r="G8" s="425"/>
      <c r="H8" s="753">
        <f>'ORDEN DE CUARENTENA'!H7</f>
        <v>0</v>
      </c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17"/>
      <c r="V8" s="178"/>
      <c r="W8" s="178"/>
      <c r="X8" s="178"/>
      <c r="Y8" s="178"/>
      <c r="Z8" s="178"/>
      <c r="AA8" s="46"/>
      <c r="AB8" s="2"/>
      <c r="AC8" s="2"/>
      <c r="AD8" s="2"/>
      <c r="AE8" s="2"/>
      <c r="AF8" s="2"/>
      <c r="AG8" s="2"/>
      <c r="AH8" s="2"/>
      <c r="AI8" s="1"/>
      <c r="AJ8" s="23"/>
      <c r="AK8" s="23"/>
      <c r="AL8" s="23"/>
      <c r="AM8" s="23"/>
      <c r="AN8" s="23"/>
      <c r="AO8" s="18" t="str">
        <f>'ORDEN DE CUARENTENA'!AO8</f>
        <v>Abramites</v>
      </c>
      <c r="AP8" s="64" t="s">
        <v>1729</v>
      </c>
      <c r="AQ8" s="64" t="s">
        <v>1730</v>
      </c>
    </row>
    <row r="9" spans="1:43" ht="13.5" customHeight="1">
      <c r="A9" s="1"/>
      <c r="B9" s="425" t="s">
        <v>1728</v>
      </c>
      <c r="C9" s="425"/>
      <c r="D9" s="425"/>
      <c r="E9" s="425"/>
      <c r="F9" s="425"/>
      <c r="G9" s="425"/>
      <c r="H9" s="425"/>
      <c r="I9" s="425"/>
      <c r="J9" s="751">
        <f>'ORDEN DE CUARENTENA'!E8</f>
        <v>0</v>
      </c>
      <c r="K9" s="751"/>
      <c r="L9" s="751"/>
      <c r="M9" s="751"/>
      <c r="N9" s="751"/>
      <c r="O9" s="751"/>
      <c r="P9" s="751"/>
      <c r="Q9" s="751"/>
      <c r="R9" s="751">
        <f>'ORDEN DE CUARENTENA'!M8</f>
        <v>0</v>
      </c>
      <c r="S9" s="751"/>
      <c r="T9" s="751"/>
      <c r="U9" s="182"/>
      <c r="V9" s="149"/>
      <c r="W9" s="149"/>
      <c r="X9" s="149"/>
      <c r="Y9" s="178"/>
      <c r="Z9" s="178"/>
      <c r="AA9" s="749"/>
      <c r="AB9" s="749"/>
      <c r="AC9" s="749"/>
      <c r="AD9" s="749"/>
      <c r="AE9" s="749"/>
      <c r="AF9" s="749"/>
      <c r="AG9" s="749"/>
      <c r="AH9" s="749"/>
      <c r="AI9" s="749"/>
      <c r="AJ9" s="177"/>
      <c r="AK9" s="749"/>
      <c r="AL9" s="749"/>
      <c r="AM9" s="749"/>
      <c r="AN9" s="23"/>
      <c r="AO9" s="18" t="str">
        <f>'ORDEN DE CUARENTENA'!AO9</f>
        <v>Abudefduf</v>
      </c>
      <c r="AP9" s="67" t="s">
        <v>713</v>
      </c>
      <c r="AQ9" s="66" t="s">
        <v>1731</v>
      </c>
    </row>
    <row r="10" spans="1:43" ht="13.5" customHeight="1" thickBot="1">
      <c r="A10" s="1"/>
      <c r="B10" s="8"/>
      <c r="C10" s="8"/>
      <c r="D10" s="8"/>
      <c r="E10" s="8"/>
      <c r="F10" s="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3"/>
      <c r="AM10" s="23"/>
      <c r="AN10" s="23"/>
      <c r="AO10" s="18" t="str">
        <f>'ORDEN DE CUARENTENA'!AO10</f>
        <v>Acanthicus</v>
      </c>
      <c r="AP10" s="65" t="s">
        <v>1732</v>
      </c>
      <c r="AQ10" s="66" t="s">
        <v>1733</v>
      </c>
    </row>
    <row r="11" spans="1:43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18" t="str">
        <f>'ORDEN DE CUARENTENA'!AO11</f>
        <v>Acanthodoras</v>
      </c>
      <c r="AP11" s="65" t="s">
        <v>1734</v>
      </c>
      <c r="AQ11" s="66" t="s">
        <v>1733</v>
      </c>
    </row>
    <row r="12" spans="1:43" ht="13.5" customHeight="1" thickTop="1">
      <c r="A12" s="754"/>
      <c r="B12" s="731" t="s">
        <v>916</v>
      </c>
      <c r="C12" s="464" t="s">
        <v>1715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 t="s">
        <v>980</v>
      </c>
      <c r="U12" s="432" t="s">
        <v>1713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9"/>
      <c r="AM12" s="50"/>
      <c r="AN12" s="41"/>
      <c r="AO12" s="18" t="str">
        <f>'ORDEN DE CUARENTENA'!AO12</f>
        <v>Acanthostracion</v>
      </c>
      <c r="AP12" s="65" t="s">
        <v>1735</v>
      </c>
      <c r="AQ12" s="66" t="s">
        <v>1733</v>
      </c>
    </row>
    <row r="13" spans="1:43" ht="13.5" customHeight="1">
      <c r="A13" s="754"/>
      <c r="B13" s="732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739" t="s">
        <v>1714</v>
      </c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457"/>
      <c r="AK13" s="453"/>
      <c r="AL13" s="450" t="s">
        <v>1720</v>
      </c>
      <c r="AM13" s="451"/>
      <c r="AN13" s="41"/>
      <c r="AO13" s="18" t="str">
        <f>'ORDEN DE CUARENTENA'!AO13</f>
        <v>Acanthurus</v>
      </c>
      <c r="AP13" s="65" t="s">
        <v>1736</v>
      </c>
      <c r="AQ13" s="66" t="s">
        <v>1733</v>
      </c>
    </row>
    <row r="14" spans="1:43" ht="13.5" customHeight="1">
      <c r="A14" s="754"/>
      <c r="B14" s="733"/>
      <c r="C14" s="734"/>
      <c r="D14" s="735"/>
      <c r="E14" s="735"/>
      <c r="F14" s="735"/>
      <c r="G14" s="735"/>
      <c r="H14" s="736"/>
      <c r="I14" s="467"/>
      <c r="J14" s="468"/>
      <c r="K14" s="468"/>
      <c r="L14" s="468"/>
      <c r="M14" s="468"/>
      <c r="N14" s="468"/>
      <c r="O14" s="468"/>
      <c r="P14" s="471"/>
      <c r="Q14" s="729"/>
      <c r="R14" s="730"/>
      <c r="S14" s="729"/>
      <c r="T14" s="730">
        <v>1</v>
      </c>
      <c r="U14" s="37">
        <v>1</v>
      </c>
      <c r="V14" s="38">
        <v>2</v>
      </c>
      <c r="W14" s="38">
        <v>3</v>
      </c>
      <c r="X14" s="38">
        <v>4</v>
      </c>
      <c r="Y14" s="38">
        <v>5</v>
      </c>
      <c r="Z14" s="38">
        <v>6</v>
      </c>
      <c r="AA14" s="38">
        <v>7</v>
      </c>
      <c r="AB14" s="38">
        <v>8</v>
      </c>
      <c r="AC14" s="38">
        <v>9</v>
      </c>
      <c r="AD14" s="38">
        <v>10</v>
      </c>
      <c r="AE14" s="38">
        <v>11</v>
      </c>
      <c r="AF14" s="38">
        <v>12</v>
      </c>
      <c r="AG14" s="38">
        <v>13</v>
      </c>
      <c r="AH14" s="38">
        <v>14</v>
      </c>
      <c r="AI14" s="58">
        <v>15</v>
      </c>
      <c r="AJ14" s="737"/>
      <c r="AK14" s="738"/>
      <c r="AL14" s="729"/>
      <c r="AM14" s="730"/>
      <c r="AN14" s="41"/>
      <c r="AO14" s="18" t="str">
        <f>'ORDEN DE CUARENTENA'!AO14</f>
        <v>Acantopsis</v>
      </c>
      <c r="AP14" s="65" t="s">
        <v>1737</v>
      </c>
      <c r="AQ14" s="66" t="s">
        <v>1733</v>
      </c>
    </row>
    <row r="15" spans="1:43" ht="13.5" customHeight="1">
      <c r="A15" s="754"/>
      <c r="B15" s="35">
        <v>68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18" t="str">
        <f>'ORDEN DE CUARENTENA'!AO15</f>
        <v>Acarichthys</v>
      </c>
      <c r="AP15" s="65" t="s">
        <v>1738</v>
      </c>
      <c r="AQ15" s="66" t="s">
        <v>1739</v>
      </c>
    </row>
    <row r="16" spans="1:43" ht="13.5" customHeight="1">
      <c r="A16" s="754"/>
      <c r="B16" s="35">
        <v>69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24" si="0">SUM(U16:AI16)</f>
        <v>0</v>
      </c>
      <c r="AK16" s="71">
        <f t="shared" ref="AK16:AK39" si="1">IF(S16&gt;0,(AJ16/S16)*100,0)</f>
        <v>0</v>
      </c>
      <c r="AL16" s="473">
        <f t="shared" ref="AL16:AL39" si="2">IF(ISBLANK(S16),,IF(S16&lt;=0,"no llega",IF((S16-AJ16)&lt;=0,"0",S16-AJ16)))</f>
        <v>0</v>
      </c>
      <c r="AM16" s="474"/>
      <c r="AN16" s="34"/>
      <c r="AO16" s="18" t="str">
        <f>'ORDEN DE CUARENTENA'!AO16</f>
        <v>Acaronia</v>
      </c>
      <c r="AP16" s="65" t="s">
        <v>1740</v>
      </c>
      <c r="AQ16" s="66" t="s">
        <v>1739</v>
      </c>
    </row>
    <row r="17" spans="1:43" ht="13.5" customHeight="1">
      <c r="A17" s="754"/>
      <c r="B17" s="35">
        <v>70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 t="shared" si="2"/>
        <v>0</v>
      </c>
      <c r="AM17" s="474"/>
      <c r="AN17" s="34"/>
      <c r="AO17" s="18" t="str">
        <f>'ORDEN DE CUARENTENA'!AO17</f>
        <v>Acestrorhynchus</v>
      </c>
      <c r="AP17" s="65" t="s">
        <v>1741</v>
      </c>
      <c r="AQ17" s="66" t="s">
        <v>1739</v>
      </c>
    </row>
    <row r="18" spans="1:43" ht="13.5" customHeight="1">
      <c r="A18" s="754"/>
      <c r="B18" s="35">
        <v>71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si="2"/>
        <v>0</v>
      </c>
      <c r="AM18" s="474"/>
      <c r="AN18" s="34"/>
      <c r="AO18" s="18" t="str">
        <f>'ORDEN DE CUARENTENA'!AO18</f>
        <v>Achirus</v>
      </c>
      <c r="AP18" s="65" t="s">
        <v>1742</v>
      </c>
      <c r="AQ18" s="66" t="s">
        <v>1733</v>
      </c>
    </row>
    <row r="19" spans="1:43" ht="13.5" customHeight="1">
      <c r="A19" s="754"/>
      <c r="B19" s="35">
        <v>72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18" t="str">
        <f>'ORDEN DE CUARENTENA'!AO19</f>
        <v>Acropora</v>
      </c>
      <c r="AP19" s="65" t="s">
        <v>1743</v>
      </c>
      <c r="AQ19" s="66" t="s">
        <v>1733</v>
      </c>
    </row>
    <row r="20" spans="1:43" ht="13.5" customHeight="1">
      <c r="A20" s="754"/>
      <c r="B20" s="35">
        <v>73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18" t="str">
        <f>'ORDEN DE CUARENTENA'!AO20</f>
        <v>Aequidens</v>
      </c>
      <c r="AP20" s="65" t="s">
        <v>1744</v>
      </c>
      <c r="AQ20" s="66" t="s">
        <v>1733</v>
      </c>
    </row>
    <row r="21" spans="1:43" ht="13.5" customHeight="1">
      <c r="A21" s="754"/>
      <c r="B21" s="35">
        <v>74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18" t="str">
        <f>'ORDEN DE CUARENTENA'!AO21</f>
        <v>Agamyxis</v>
      </c>
      <c r="AP21" s="65" t="s">
        <v>1745</v>
      </c>
      <c r="AQ21" s="66" t="s">
        <v>1733</v>
      </c>
    </row>
    <row r="22" spans="1:43" ht="13.5" customHeight="1">
      <c r="A22" s="754"/>
      <c r="B22" s="35">
        <v>75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18" t="str">
        <f>'ORDEN DE CUARENTENA'!AO22</f>
        <v>Aguarunichthys</v>
      </c>
      <c r="AP22" s="65" t="s">
        <v>1746</v>
      </c>
      <c r="AQ22" s="66" t="s">
        <v>1733</v>
      </c>
    </row>
    <row r="23" spans="1:43" ht="13.5" customHeight="1">
      <c r="A23" s="754"/>
      <c r="B23" s="35">
        <v>76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18" t="str">
        <f>'ORDEN DE CUARENTENA'!AO23</f>
        <v>Alectis</v>
      </c>
      <c r="AP23" s="65" t="s">
        <v>1747</v>
      </c>
      <c r="AQ23" s="66" t="s">
        <v>1733</v>
      </c>
    </row>
    <row r="24" spans="1:43" ht="13.5" customHeight="1">
      <c r="A24" s="754"/>
      <c r="B24" s="35">
        <v>77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18" t="str">
        <f>'ORDEN DE CUARENTENA'!AO24</f>
        <v>Alestopetersius</v>
      </c>
      <c r="AP24" s="65" t="s">
        <v>1748</v>
      </c>
      <c r="AQ24" s="66" t="s">
        <v>1733</v>
      </c>
    </row>
    <row r="25" spans="1:43" ht="13.5" customHeight="1">
      <c r="A25" s="754"/>
      <c r="B25" s="35">
        <v>78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>SUM(U25:AI25)</f>
        <v>0</v>
      </c>
      <c r="AK25" s="71">
        <f t="shared" si="1"/>
        <v>0</v>
      </c>
      <c r="AL25" s="473">
        <f t="shared" si="2"/>
        <v>0</v>
      </c>
      <c r="AM25" s="474"/>
      <c r="AN25" s="34"/>
      <c r="AO25" s="18" t="str">
        <f>'ORDEN DE CUARENTENA'!AO25</f>
        <v>Altolamprologus</v>
      </c>
      <c r="AP25" s="65" t="s">
        <v>1749</v>
      </c>
      <c r="AQ25" s="66" t="s">
        <v>1733</v>
      </c>
    </row>
    <row r="26" spans="1:43" ht="13.5" customHeight="1">
      <c r="A26" s="754"/>
      <c r="B26" s="35">
        <v>79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ref="AJ26:AJ39" si="3">SUM(U26:AI26)</f>
        <v>0</v>
      </c>
      <c r="AK26" s="71">
        <f t="shared" si="1"/>
        <v>0</v>
      </c>
      <c r="AL26" s="473">
        <f t="shared" si="2"/>
        <v>0</v>
      </c>
      <c r="AM26" s="474"/>
      <c r="AN26" s="34"/>
      <c r="AO26" s="18" t="str">
        <f>'ORDEN DE CUARENTENA'!AO26</f>
        <v>Amblydoras</v>
      </c>
      <c r="AP26" s="65" t="s">
        <v>1750</v>
      </c>
      <c r="AQ26" s="66" t="s">
        <v>1733</v>
      </c>
    </row>
    <row r="27" spans="1:43" ht="13.5" customHeight="1">
      <c r="A27" s="754"/>
      <c r="B27" s="35">
        <v>80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3"/>
        <v>0</v>
      </c>
      <c r="AK27" s="71">
        <f t="shared" si="1"/>
        <v>0</v>
      </c>
      <c r="AL27" s="473">
        <f t="shared" si="2"/>
        <v>0</v>
      </c>
      <c r="AM27" s="474"/>
      <c r="AN27" s="34"/>
      <c r="AO27" s="18" t="str">
        <f>'ORDEN DE CUARENTENA'!AO27</f>
        <v>Amblyeleotris</v>
      </c>
      <c r="AP27" s="65" t="s">
        <v>1751</v>
      </c>
      <c r="AQ27" s="66" t="s">
        <v>1733</v>
      </c>
    </row>
    <row r="28" spans="1:43" ht="13.5" customHeight="1">
      <c r="A28" s="754"/>
      <c r="B28" s="35">
        <v>81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3"/>
        <v>0</v>
      </c>
      <c r="AK28" s="71">
        <f t="shared" si="1"/>
        <v>0</v>
      </c>
      <c r="AL28" s="473">
        <f t="shared" si="2"/>
        <v>0</v>
      </c>
      <c r="AM28" s="474"/>
      <c r="AN28" s="34"/>
      <c r="AO28" s="18" t="str">
        <f>'ORDEN DE CUARENTENA'!AO28</f>
        <v>Amblygobius</v>
      </c>
      <c r="AP28" s="65" t="s">
        <v>1752</v>
      </c>
      <c r="AQ28" s="66" t="s">
        <v>1733</v>
      </c>
    </row>
    <row r="29" spans="1:43" ht="13.5" customHeight="1">
      <c r="A29" s="754"/>
      <c r="B29" s="35">
        <v>82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3"/>
        <v>0</v>
      </c>
      <c r="AK29" s="71">
        <f t="shared" si="1"/>
        <v>0</v>
      </c>
      <c r="AL29" s="473">
        <f t="shared" si="2"/>
        <v>0</v>
      </c>
      <c r="AM29" s="474"/>
      <c r="AN29" s="34"/>
      <c r="AO29" s="18" t="str">
        <f>'ORDEN DE CUARENTENA'!AO29</f>
        <v>Amphilophus</v>
      </c>
      <c r="AP29" s="65" t="s">
        <v>1753</v>
      </c>
      <c r="AQ29" s="66" t="s">
        <v>1733</v>
      </c>
    </row>
    <row r="30" spans="1:43" ht="13.5" customHeight="1">
      <c r="A30" s="755" t="str">
        <f>'ORDEN DE CUARENTENA'!A24</f>
        <v>Versión septiembre 2019</v>
      </c>
      <c r="B30" s="35">
        <v>83</v>
      </c>
      <c r="C30" s="441"/>
      <c r="D30" s="442"/>
      <c r="E30" s="442"/>
      <c r="F30" s="442"/>
      <c r="G30" s="442"/>
      <c r="H30" s="443"/>
      <c r="I30" s="436"/>
      <c r="J30" s="437"/>
      <c r="K30" s="437"/>
      <c r="L30" s="437"/>
      <c r="M30" s="437"/>
      <c r="N30" s="437"/>
      <c r="O30" s="437"/>
      <c r="P30" s="438"/>
      <c r="Q30" s="371"/>
      <c r="R30" s="372"/>
      <c r="S30" s="373"/>
      <c r="T30" s="374"/>
      <c r="U30" s="52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4"/>
      <c r="AJ30" s="70">
        <f t="shared" si="3"/>
        <v>0</v>
      </c>
      <c r="AK30" s="71">
        <f t="shared" si="1"/>
        <v>0</v>
      </c>
      <c r="AL30" s="473">
        <f t="shared" si="2"/>
        <v>0</v>
      </c>
      <c r="AM30" s="474"/>
      <c r="AN30" s="33"/>
      <c r="AO30" s="18" t="str">
        <f>'ORDEN DE CUARENTENA'!AO30</f>
        <v>Amphiprion</v>
      </c>
      <c r="AP30" s="65" t="s">
        <v>1754</v>
      </c>
      <c r="AQ30" s="66" t="s">
        <v>1733</v>
      </c>
    </row>
    <row r="31" spans="1:43" ht="13.5" customHeight="1">
      <c r="A31" s="755"/>
      <c r="B31" s="35">
        <v>84</v>
      </c>
      <c r="C31" s="441"/>
      <c r="D31" s="442"/>
      <c r="E31" s="442"/>
      <c r="F31" s="442"/>
      <c r="G31" s="442"/>
      <c r="H31" s="443"/>
      <c r="I31" s="436"/>
      <c r="J31" s="437"/>
      <c r="K31" s="437"/>
      <c r="L31" s="437"/>
      <c r="M31" s="437"/>
      <c r="N31" s="437"/>
      <c r="O31" s="437"/>
      <c r="P31" s="438"/>
      <c r="Q31" s="371"/>
      <c r="R31" s="372"/>
      <c r="S31" s="373"/>
      <c r="T31" s="374"/>
      <c r="U31" s="52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4"/>
      <c r="AJ31" s="70">
        <f t="shared" si="3"/>
        <v>0</v>
      </c>
      <c r="AK31" s="71">
        <f t="shared" si="1"/>
        <v>0</v>
      </c>
      <c r="AL31" s="473">
        <f t="shared" si="2"/>
        <v>0</v>
      </c>
      <c r="AM31" s="474"/>
      <c r="AN31" s="33"/>
      <c r="AO31" s="18" t="str">
        <f>'ORDEN DE CUARENTENA'!AO31</f>
        <v>Anabas</v>
      </c>
      <c r="AP31" s="65" t="s">
        <v>1755</v>
      </c>
      <c r="AQ31" s="66" t="s">
        <v>1733</v>
      </c>
    </row>
    <row r="32" spans="1:43" ht="12.75" customHeight="1">
      <c r="A32" s="755"/>
      <c r="B32" s="35">
        <v>85</v>
      </c>
      <c r="C32" s="441"/>
      <c r="D32" s="442"/>
      <c r="E32" s="442"/>
      <c r="F32" s="442"/>
      <c r="G32" s="442"/>
      <c r="H32" s="443"/>
      <c r="I32" s="436"/>
      <c r="J32" s="437"/>
      <c r="K32" s="437"/>
      <c r="L32" s="437"/>
      <c r="M32" s="437"/>
      <c r="N32" s="437"/>
      <c r="O32" s="437"/>
      <c r="P32" s="438"/>
      <c r="Q32" s="371"/>
      <c r="R32" s="372"/>
      <c r="S32" s="373"/>
      <c r="T32" s="374"/>
      <c r="U32" s="52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4"/>
      <c r="AJ32" s="70">
        <f t="shared" si="3"/>
        <v>0</v>
      </c>
      <c r="AK32" s="71">
        <f t="shared" si="1"/>
        <v>0</v>
      </c>
      <c r="AL32" s="473">
        <f t="shared" si="2"/>
        <v>0</v>
      </c>
      <c r="AM32" s="474"/>
      <c r="AN32" s="23"/>
      <c r="AO32" s="18" t="str">
        <f>'ORDEN DE CUARENTENA'!AO32</f>
        <v>Anableps</v>
      </c>
      <c r="AP32" s="65" t="s">
        <v>1756</v>
      </c>
      <c r="AQ32" s="66" t="s">
        <v>1733</v>
      </c>
    </row>
    <row r="33" spans="1:43" ht="13.5" customHeight="1">
      <c r="A33" s="755"/>
      <c r="B33" s="35">
        <v>86</v>
      </c>
      <c r="C33" s="441"/>
      <c r="D33" s="442"/>
      <c r="E33" s="442"/>
      <c r="F33" s="442"/>
      <c r="G33" s="442"/>
      <c r="H33" s="443"/>
      <c r="I33" s="436"/>
      <c r="J33" s="437"/>
      <c r="K33" s="437"/>
      <c r="L33" s="437"/>
      <c r="M33" s="437"/>
      <c r="N33" s="437"/>
      <c r="O33" s="437"/>
      <c r="P33" s="438"/>
      <c r="Q33" s="371"/>
      <c r="R33" s="372"/>
      <c r="S33" s="373"/>
      <c r="T33" s="374"/>
      <c r="U33" s="52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4"/>
      <c r="AJ33" s="70">
        <f t="shared" si="3"/>
        <v>0</v>
      </c>
      <c r="AK33" s="71">
        <f t="shared" si="1"/>
        <v>0</v>
      </c>
      <c r="AL33" s="473">
        <f t="shared" si="2"/>
        <v>0</v>
      </c>
      <c r="AM33" s="474"/>
      <c r="AN33" s="23"/>
      <c r="AO33" s="18" t="str">
        <f>'ORDEN DE CUARENTENA'!AO33</f>
        <v>Anadoras</v>
      </c>
      <c r="AP33" s="65" t="s">
        <v>1757</v>
      </c>
      <c r="AQ33" s="66" t="s">
        <v>1733</v>
      </c>
    </row>
    <row r="34" spans="1:43" ht="13.5" customHeight="1">
      <c r="A34" s="755"/>
      <c r="B34" s="35">
        <v>87</v>
      </c>
      <c r="C34" s="441"/>
      <c r="D34" s="442"/>
      <c r="E34" s="442"/>
      <c r="F34" s="442"/>
      <c r="G34" s="442"/>
      <c r="H34" s="443"/>
      <c r="I34" s="436"/>
      <c r="J34" s="437"/>
      <c r="K34" s="437"/>
      <c r="L34" s="437"/>
      <c r="M34" s="437"/>
      <c r="N34" s="437"/>
      <c r="O34" s="437"/>
      <c r="P34" s="438"/>
      <c r="Q34" s="371"/>
      <c r="R34" s="372"/>
      <c r="S34" s="373"/>
      <c r="T34" s="374"/>
      <c r="U34" s="52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4"/>
      <c r="AJ34" s="70">
        <f t="shared" si="3"/>
        <v>0</v>
      </c>
      <c r="AK34" s="71">
        <f t="shared" si="1"/>
        <v>0</v>
      </c>
      <c r="AL34" s="473">
        <f t="shared" si="2"/>
        <v>0</v>
      </c>
      <c r="AM34" s="474"/>
      <c r="AN34" s="23"/>
      <c r="AO34" s="18" t="str">
        <f>'ORDEN DE CUARENTENA'!AO34</f>
        <v>Anampses</v>
      </c>
      <c r="AP34" s="65" t="s">
        <v>1758</v>
      </c>
      <c r="AQ34" s="66" t="s">
        <v>1733</v>
      </c>
    </row>
    <row r="35" spans="1:43" ht="13.5" customHeight="1">
      <c r="A35" s="755"/>
      <c r="B35" s="35">
        <v>88</v>
      </c>
      <c r="C35" s="441"/>
      <c r="D35" s="442"/>
      <c r="E35" s="442"/>
      <c r="F35" s="442"/>
      <c r="G35" s="442"/>
      <c r="H35" s="443"/>
      <c r="I35" s="436"/>
      <c r="J35" s="437"/>
      <c r="K35" s="437"/>
      <c r="L35" s="437"/>
      <c r="M35" s="437"/>
      <c r="N35" s="437"/>
      <c r="O35" s="437"/>
      <c r="P35" s="438"/>
      <c r="Q35" s="371"/>
      <c r="R35" s="372"/>
      <c r="S35" s="373"/>
      <c r="T35" s="374"/>
      <c r="U35" s="52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4"/>
      <c r="AJ35" s="70">
        <f t="shared" si="3"/>
        <v>0</v>
      </c>
      <c r="AK35" s="71">
        <f t="shared" si="1"/>
        <v>0</v>
      </c>
      <c r="AL35" s="473">
        <f t="shared" si="2"/>
        <v>0</v>
      </c>
      <c r="AM35" s="474"/>
      <c r="AN35" s="23"/>
      <c r="AO35" s="18" t="str">
        <f>'ORDEN DE CUARENTENA'!AO35</f>
        <v>Ancistrus</v>
      </c>
      <c r="AP35" s="65" t="s">
        <v>1759</v>
      </c>
      <c r="AQ35" s="66" t="s">
        <v>1733</v>
      </c>
    </row>
    <row r="36" spans="1:43" ht="13.5" customHeight="1">
      <c r="A36" s="755"/>
      <c r="B36" s="35">
        <v>89</v>
      </c>
      <c r="C36" s="441"/>
      <c r="D36" s="442"/>
      <c r="E36" s="442"/>
      <c r="F36" s="442"/>
      <c r="G36" s="442"/>
      <c r="H36" s="443"/>
      <c r="I36" s="436"/>
      <c r="J36" s="437"/>
      <c r="K36" s="437"/>
      <c r="L36" s="437"/>
      <c r="M36" s="437"/>
      <c r="N36" s="437"/>
      <c r="O36" s="437"/>
      <c r="P36" s="438"/>
      <c r="Q36" s="371"/>
      <c r="R36" s="372"/>
      <c r="S36" s="373"/>
      <c r="T36" s="374"/>
      <c r="U36" s="52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4"/>
      <c r="AJ36" s="70">
        <f t="shared" si="3"/>
        <v>0</v>
      </c>
      <c r="AK36" s="71">
        <f t="shared" si="1"/>
        <v>0</v>
      </c>
      <c r="AL36" s="473">
        <f t="shared" si="2"/>
        <v>0</v>
      </c>
      <c r="AM36" s="474"/>
      <c r="AN36" s="23"/>
      <c r="AO36" s="18" t="str">
        <f>'ORDEN DE CUARENTENA'!AO36</f>
        <v>Anisotremus</v>
      </c>
      <c r="AP36" s="65" t="s">
        <v>1760</v>
      </c>
      <c r="AQ36" s="66" t="s">
        <v>1733</v>
      </c>
    </row>
    <row r="37" spans="1:43" ht="13.5" customHeight="1">
      <c r="A37" s="755"/>
      <c r="B37" s="35">
        <v>90</v>
      </c>
      <c r="C37" s="441"/>
      <c r="D37" s="442"/>
      <c r="E37" s="442"/>
      <c r="F37" s="442"/>
      <c r="G37" s="442"/>
      <c r="H37" s="443"/>
      <c r="I37" s="436"/>
      <c r="J37" s="437"/>
      <c r="K37" s="437"/>
      <c r="L37" s="437"/>
      <c r="M37" s="437"/>
      <c r="N37" s="437"/>
      <c r="O37" s="437"/>
      <c r="P37" s="438"/>
      <c r="Q37" s="371"/>
      <c r="R37" s="372"/>
      <c r="S37" s="373"/>
      <c r="T37" s="374"/>
      <c r="U37" s="52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4"/>
      <c r="AJ37" s="70">
        <f t="shared" si="3"/>
        <v>0</v>
      </c>
      <c r="AK37" s="71">
        <f t="shared" si="1"/>
        <v>0</v>
      </c>
      <c r="AL37" s="473">
        <f t="shared" si="2"/>
        <v>0</v>
      </c>
      <c r="AM37" s="474"/>
      <c r="AN37" s="23"/>
      <c r="AO37" s="18" t="str">
        <f>'ORDEN DE CUARENTENA'!AO37</f>
        <v>Anomalops</v>
      </c>
      <c r="AP37" s="65" t="s">
        <v>1761</v>
      </c>
      <c r="AQ37" s="66" t="s">
        <v>1733</v>
      </c>
    </row>
    <row r="38" spans="1:43" ht="13.5" customHeight="1">
      <c r="A38" s="1"/>
      <c r="B38" s="35">
        <v>91</v>
      </c>
      <c r="C38" s="441"/>
      <c r="D38" s="442"/>
      <c r="E38" s="442"/>
      <c r="F38" s="442"/>
      <c r="G38" s="442"/>
      <c r="H38" s="443"/>
      <c r="I38" s="436"/>
      <c r="J38" s="437"/>
      <c r="K38" s="437"/>
      <c r="L38" s="437"/>
      <c r="M38" s="437"/>
      <c r="N38" s="437"/>
      <c r="O38" s="437"/>
      <c r="P38" s="438"/>
      <c r="Q38" s="371"/>
      <c r="R38" s="372"/>
      <c r="S38" s="373"/>
      <c r="T38" s="374"/>
      <c r="U38" s="52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4"/>
      <c r="AJ38" s="70">
        <f t="shared" si="3"/>
        <v>0</v>
      </c>
      <c r="AK38" s="71">
        <f t="shared" si="1"/>
        <v>0</v>
      </c>
      <c r="AL38" s="473">
        <f t="shared" si="2"/>
        <v>0</v>
      </c>
      <c r="AM38" s="474"/>
      <c r="AN38" s="23"/>
      <c r="AO38" s="18" t="str">
        <f>'ORDEN DE CUARENTENA'!AO38</f>
        <v>Anostomus</v>
      </c>
      <c r="AP38" s="65" t="s">
        <v>1762</v>
      </c>
      <c r="AQ38" s="66" t="s">
        <v>1733</v>
      </c>
    </row>
    <row r="39" spans="1:43" ht="13.5" customHeight="1" thickBot="1">
      <c r="A39" s="17"/>
      <c r="B39" s="36">
        <v>92</v>
      </c>
      <c r="C39" s="486"/>
      <c r="D39" s="487"/>
      <c r="E39" s="487"/>
      <c r="F39" s="487"/>
      <c r="G39" s="487"/>
      <c r="H39" s="488"/>
      <c r="I39" s="499"/>
      <c r="J39" s="500"/>
      <c r="K39" s="500"/>
      <c r="L39" s="500"/>
      <c r="M39" s="500"/>
      <c r="N39" s="500"/>
      <c r="O39" s="500"/>
      <c r="P39" s="501"/>
      <c r="Q39" s="520"/>
      <c r="R39" s="521"/>
      <c r="S39" s="549"/>
      <c r="T39" s="550"/>
      <c r="U39" s="52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4"/>
      <c r="AJ39" s="70">
        <f t="shared" si="3"/>
        <v>0</v>
      </c>
      <c r="AK39" s="71">
        <f t="shared" si="1"/>
        <v>0</v>
      </c>
      <c r="AL39" s="473">
        <f t="shared" si="2"/>
        <v>0</v>
      </c>
      <c r="AM39" s="474"/>
      <c r="AN39" s="23"/>
      <c r="AO39" s="18" t="str">
        <f>'ORDEN DE CUARENTENA'!AO39</f>
        <v>Antennarius</v>
      </c>
      <c r="AP39" s="65" t="s">
        <v>1763</v>
      </c>
      <c r="AQ39" s="66" t="s">
        <v>1733</v>
      </c>
    </row>
    <row r="40" spans="1:43" ht="13.5" customHeight="1" thickTop="1">
      <c r="A40" s="17"/>
      <c r="B40" s="27"/>
      <c r="C40" s="28"/>
      <c r="D40" s="28"/>
      <c r="E40" s="28"/>
      <c r="F40" s="28"/>
      <c r="G40" s="28"/>
      <c r="H40" s="28"/>
      <c r="I40" s="23"/>
      <c r="J40" s="23"/>
      <c r="K40" s="23"/>
      <c r="L40" s="23"/>
      <c r="M40" s="23"/>
      <c r="N40" s="23"/>
      <c r="O40" s="23"/>
      <c r="P40" s="61"/>
      <c r="Q40" s="62">
        <f>SUM(Q15:R39)</f>
        <v>0</v>
      </c>
      <c r="R40" s="62"/>
      <c r="S40" s="62">
        <f>SUM(S15:T39)</f>
        <v>0</v>
      </c>
      <c r="T40" s="62"/>
      <c r="U40" s="63">
        <f>SUM(U15:U39)</f>
        <v>0</v>
      </c>
      <c r="V40" s="63">
        <f t="shared" ref="V40:AI40" si="4">SUM(V15:V39)</f>
        <v>0</v>
      </c>
      <c r="W40" s="63">
        <f t="shared" si="4"/>
        <v>0</v>
      </c>
      <c r="X40" s="63">
        <f t="shared" si="4"/>
        <v>0</v>
      </c>
      <c r="Y40" s="63">
        <f t="shared" si="4"/>
        <v>0</v>
      </c>
      <c r="Z40" s="63">
        <f t="shared" si="4"/>
        <v>0</v>
      </c>
      <c r="AA40" s="63">
        <f t="shared" si="4"/>
        <v>0</v>
      </c>
      <c r="AB40" s="63">
        <f t="shared" si="4"/>
        <v>0</v>
      </c>
      <c r="AC40" s="63">
        <f t="shared" si="4"/>
        <v>0</v>
      </c>
      <c r="AD40" s="63">
        <f t="shared" si="4"/>
        <v>0</v>
      </c>
      <c r="AE40" s="63">
        <f t="shared" si="4"/>
        <v>0</v>
      </c>
      <c r="AF40" s="63">
        <f t="shared" si="4"/>
        <v>0</v>
      </c>
      <c r="AG40" s="63">
        <f t="shared" si="4"/>
        <v>0</v>
      </c>
      <c r="AH40" s="63">
        <f t="shared" si="4"/>
        <v>0</v>
      </c>
      <c r="AI40" s="63">
        <f t="shared" si="4"/>
        <v>0</v>
      </c>
      <c r="AJ40" s="62">
        <f>SUM(AJ15:AJ39)</f>
        <v>0</v>
      </c>
      <c r="AK40" s="62"/>
      <c r="AL40" s="62">
        <f>SUM(AL15:AM39)</f>
        <v>0</v>
      </c>
      <c r="AM40" s="62"/>
      <c r="AN40" s="23"/>
      <c r="AO40" s="18" t="str">
        <f>'ORDEN DE CUARENTENA'!AO40</f>
        <v>Aphyocharax</v>
      </c>
      <c r="AP40" s="65" t="s">
        <v>1764</v>
      </c>
      <c r="AQ40" s="66" t="s">
        <v>1733</v>
      </c>
    </row>
    <row r="41" spans="1:43" ht="13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47"/>
      <c r="AK41" s="48"/>
      <c r="AL41" s="33"/>
      <c r="AM41" s="33"/>
      <c r="AN41" s="23"/>
      <c r="AO41" s="18" t="str">
        <f>'ORDEN DE CUARENTENA'!AO41</f>
        <v>Aphyosemion</v>
      </c>
      <c r="AP41" s="65" t="s">
        <v>1765</v>
      </c>
      <c r="AQ41" s="66" t="s">
        <v>1733</v>
      </c>
    </row>
    <row r="42" spans="1:43" ht="14.25" customHeight="1">
      <c r="A42" s="17"/>
      <c r="B42" s="388" t="s">
        <v>2633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17"/>
      <c r="Q42" s="17"/>
      <c r="R42" s="17"/>
      <c r="S42" s="17"/>
      <c r="T42" s="17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47"/>
      <c r="AK42" s="48"/>
      <c r="AL42" s="33"/>
      <c r="AM42" s="33"/>
      <c r="AN42" s="23"/>
      <c r="AO42" s="18" t="str">
        <f>'ORDEN DE CUARENTENA'!AO42</f>
        <v>Apistogramma</v>
      </c>
      <c r="AP42" s="65" t="s">
        <v>1766</v>
      </c>
      <c r="AQ42" s="66" t="s">
        <v>1733</v>
      </c>
    </row>
    <row r="43" spans="1:43" ht="13.5" customHeight="1" thickBot="1">
      <c r="A43" s="17"/>
      <c r="B43" s="387" t="s">
        <v>2629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23"/>
      <c r="AO43" s="18" t="str">
        <f>'ORDEN DE CUARENTENA'!AO43</f>
        <v>Apistogrammoides</v>
      </c>
      <c r="AP43" s="65" t="s">
        <v>1767</v>
      </c>
      <c r="AQ43" s="66" t="s">
        <v>1733</v>
      </c>
    </row>
    <row r="44" spans="1:43" ht="13.5" customHeight="1" thickTop="1">
      <c r="A44" s="17"/>
      <c r="B44" s="731" t="s">
        <v>916</v>
      </c>
      <c r="C44" s="464" t="s">
        <v>1715</v>
      </c>
      <c r="D44" s="465"/>
      <c r="E44" s="465"/>
      <c r="F44" s="465"/>
      <c r="G44" s="465"/>
      <c r="H44" s="466"/>
      <c r="I44" s="464" t="s">
        <v>1716</v>
      </c>
      <c r="J44" s="465"/>
      <c r="K44" s="465"/>
      <c r="L44" s="465"/>
      <c r="M44" s="465"/>
      <c r="N44" s="465"/>
      <c r="O44" s="465"/>
      <c r="P44" s="470"/>
      <c r="Q44" s="448" t="s">
        <v>1702</v>
      </c>
      <c r="R44" s="449"/>
      <c r="S44" s="448" t="s">
        <v>2627</v>
      </c>
      <c r="T44" s="449" t="s">
        <v>980</v>
      </c>
      <c r="U44" s="432" t="s">
        <v>2632</v>
      </c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56" t="s">
        <v>1712</v>
      </c>
      <c r="AK44" s="452" t="s">
        <v>1711</v>
      </c>
      <c r="AL44" s="49"/>
      <c r="AM44" s="50"/>
      <c r="AN44" s="23"/>
      <c r="AO44" s="18" t="str">
        <f>'ORDEN DE CUARENTENA'!AO44</f>
        <v>Aplocheilus</v>
      </c>
      <c r="AP44" s="65" t="s">
        <v>1768</v>
      </c>
      <c r="AQ44" s="66" t="s">
        <v>1733</v>
      </c>
    </row>
    <row r="45" spans="1:43" ht="13.5" customHeight="1">
      <c r="A45" s="17"/>
      <c r="B45" s="732"/>
      <c r="C45" s="467"/>
      <c r="D45" s="468"/>
      <c r="E45" s="468"/>
      <c r="F45" s="468"/>
      <c r="G45" s="468"/>
      <c r="H45" s="469"/>
      <c r="I45" s="467"/>
      <c r="J45" s="468"/>
      <c r="K45" s="468"/>
      <c r="L45" s="468"/>
      <c r="M45" s="468"/>
      <c r="N45" s="468"/>
      <c r="O45" s="468"/>
      <c r="P45" s="471"/>
      <c r="Q45" s="450"/>
      <c r="R45" s="451"/>
      <c r="S45" s="450"/>
      <c r="T45" s="451"/>
      <c r="U45" s="739" t="s">
        <v>1714</v>
      </c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457"/>
      <c r="AK45" s="453"/>
      <c r="AL45" s="450" t="s">
        <v>1720</v>
      </c>
      <c r="AM45" s="451"/>
      <c r="AN45" s="23"/>
      <c r="AO45" s="18" t="str">
        <f>'ORDEN DE CUARENTENA'!AO45</f>
        <v>Apogon</v>
      </c>
      <c r="AP45" s="65" t="s">
        <v>1769</v>
      </c>
      <c r="AQ45" s="66" t="s">
        <v>1739</v>
      </c>
    </row>
    <row r="46" spans="1:43" ht="13.5" customHeight="1">
      <c r="A46" s="17"/>
      <c r="B46" s="733"/>
      <c r="C46" s="734"/>
      <c r="D46" s="735"/>
      <c r="E46" s="735"/>
      <c r="F46" s="735"/>
      <c r="G46" s="735"/>
      <c r="H46" s="736"/>
      <c r="I46" s="467"/>
      <c r="J46" s="468"/>
      <c r="K46" s="468"/>
      <c r="L46" s="468"/>
      <c r="M46" s="468"/>
      <c r="N46" s="468"/>
      <c r="O46" s="468"/>
      <c r="P46" s="471"/>
      <c r="Q46" s="729"/>
      <c r="R46" s="730"/>
      <c r="S46" s="729"/>
      <c r="T46" s="730">
        <v>1</v>
      </c>
      <c r="U46" s="37">
        <v>16</v>
      </c>
      <c r="V46" s="261">
        <v>17</v>
      </c>
      <c r="W46" s="261">
        <v>18</v>
      </c>
      <c r="X46" s="261">
        <v>19</v>
      </c>
      <c r="Y46" s="261">
        <v>20</v>
      </c>
      <c r="Z46" s="261">
        <v>21</v>
      </c>
      <c r="AA46" s="261">
        <v>22</v>
      </c>
      <c r="AB46" s="261">
        <v>23</v>
      </c>
      <c r="AC46" s="261">
        <v>24</v>
      </c>
      <c r="AD46" s="261">
        <v>25</v>
      </c>
      <c r="AE46" s="261">
        <v>26</v>
      </c>
      <c r="AF46" s="261">
        <v>27</v>
      </c>
      <c r="AG46" s="261">
        <v>28</v>
      </c>
      <c r="AH46" s="261">
        <v>29</v>
      </c>
      <c r="AI46" s="280">
        <v>30</v>
      </c>
      <c r="AJ46" s="737"/>
      <c r="AK46" s="738"/>
      <c r="AL46" s="729"/>
      <c r="AM46" s="730"/>
      <c r="AN46" s="23"/>
      <c r="AO46" s="18" t="str">
        <f>'ORDEN DE CUARENTENA'!AO46</f>
        <v>Apolemichthys</v>
      </c>
      <c r="AP46" s="65" t="s">
        <v>1770</v>
      </c>
      <c r="AQ46" s="66" t="s">
        <v>1739</v>
      </c>
    </row>
    <row r="47" spans="1:43" ht="13.5" customHeight="1">
      <c r="A47" s="17"/>
      <c r="B47" s="35">
        <v>68</v>
      </c>
      <c r="C47" s="560">
        <f>C15</f>
        <v>0</v>
      </c>
      <c r="D47" s="561"/>
      <c r="E47" s="561"/>
      <c r="F47" s="561"/>
      <c r="G47" s="561"/>
      <c r="H47" s="562"/>
      <c r="I47" s="553">
        <f>I15</f>
        <v>0</v>
      </c>
      <c r="J47" s="554"/>
      <c r="K47" s="554"/>
      <c r="L47" s="554"/>
      <c r="M47" s="554"/>
      <c r="N47" s="554"/>
      <c r="O47" s="554"/>
      <c r="P47" s="555"/>
      <c r="Q47" s="556">
        <f>IF(AL15="no llega","no llega",S15)</f>
        <v>0</v>
      </c>
      <c r="R47" s="557"/>
      <c r="S47" s="558">
        <f>IF(AL15="no llega","",AL15)</f>
        <v>0</v>
      </c>
      <c r="T47" s="559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4"/>
      <c r="AJ47" s="70">
        <f>SUM(AJ15,U47:AI47)</f>
        <v>0</v>
      </c>
      <c r="AK47" s="71">
        <f>IF(Q47&gt;0,(AJ47/Q47)*100,0)</f>
        <v>0</v>
      </c>
      <c r="AL47" s="473">
        <f>IF(ISBLANK(S15),,IF(S15&lt;=0,"no llega",IF((Q47-AJ47)&lt;=0,"0",Q47-AJ47)))</f>
        <v>0</v>
      </c>
      <c r="AM47" s="474"/>
      <c r="AN47" s="23"/>
      <c r="AO47" s="18" t="str">
        <f>'ORDEN DE CUARENTENA'!AO47</f>
        <v>Apteronotus</v>
      </c>
      <c r="AP47" s="65" t="s">
        <v>1771</v>
      </c>
      <c r="AQ47" s="66" t="s">
        <v>1739</v>
      </c>
    </row>
    <row r="48" spans="1:43" ht="13.5" customHeight="1">
      <c r="A48" s="17"/>
      <c r="B48" s="35">
        <v>69</v>
      </c>
      <c r="C48" s="560">
        <f t="shared" ref="C48:C71" si="5">C16</f>
        <v>0</v>
      </c>
      <c r="D48" s="561"/>
      <c r="E48" s="561"/>
      <c r="F48" s="561"/>
      <c r="G48" s="561"/>
      <c r="H48" s="562"/>
      <c r="I48" s="553">
        <f t="shared" ref="I48:I71" si="6">I16</f>
        <v>0</v>
      </c>
      <c r="J48" s="554"/>
      <c r="K48" s="554"/>
      <c r="L48" s="554"/>
      <c r="M48" s="554"/>
      <c r="N48" s="554"/>
      <c r="O48" s="554"/>
      <c r="P48" s="555"/>
      <c r="Q48" s="556">
        <f t="shared" ref="Q48:Q71" si="7">IF(AL16="no llega","no llega",S16)</f>
        <v>0</v>
      </c>
      <c r="R48" s="557"/>
      <c r="S48" s="558">
        <f t="shared" ref="S48:S71" si="8">IF(AL16="no llega","",AL16)</f>
        <v>0</v>
      </c>
      <c r="T48" s="559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4"/>
      <c r="AJ48" s="70">
        <f t="shared" ref="AJ48:AJ71" si="9">SUM(AJ16,U48:AI48)</f>
        <v>0</v>
      </c>
      <c r="AK48" s="71">
        <f t="shared" ref="AK48:AK71" si="10">IF(Q48&gt;0,(AJ48/Q48)*100,0)</f>
        <v>0</v>
      </c>
      <c r="AL48" s="473">
        <f t="shared" ref="AL48:AL71" si="11">IF(ISBLANK(S16),,IF(S16&lt;=0,"no llega",IF((Q48-AJ48)&lt;=0,"0",Q48-AJ48)))</f>
        <v>0</v>
      </c>
      <c r="AM48" s="474"/>
      <c r="AN48" s="23"/>
      <c r="AO48" s="18" t="str">
        <f>'ORDEN DE CUARENTENA'!AO48</f>
        <v>Arapaima</v>
      </c>
      <c r="AP48" s="65" t="s">
        <v>1772</v>
      </c>
      <c r="AQ48" s="66" t="s">
        <v>1739</v>
      </c>
    </row>
    <row r="49" spans="1:43" ht="13.5" customHeight="1">
      <c r="A49" s="17"/>
      <c r="B49" s="35">
        <v>70</v>
      </c>
      <c r="C49" s="560">
        <f t="shared" si="5"/>
        <v>0</v>
      </c>
      <c r="D49" s="561"/>
      <c r="E49" s="561"/>
      <c r="F49" s="561"/>
      <c r="G49" s="561"/>
      <c r="H49" s="562"/>
      <c r="I49" s="553">
        <f t="shared" si="6"/>
        <v>0</v>
      </c>
      <c r="J49" s="554"/>
      <c r="K49" s="554"/>
      <c r="L49" s="554"/>
      <c r="M49" s="554"/>
      <c r="N49" s="554"/>
      <c r="O49" s="554"/>
      <c r="P49" s="555"/>
      <c r="Q49" s="556">
        <f t="shared" si="7"/>
        <v>0</v>
      </c>
      <c r="R49" s="557"/>
      <c r="S49" s="558">
        <f t="shared" si="8"/>
        <v>0</v>
      </c>
      <c r="T49" s="559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4"/>
      <c r="AJ49" s="70">
        <f t="shared" si="9"/>
        <v>0</v>
      </c>
      <c r="AK49" s="71">
        <f t="shared" si="10"/>
        <v>0</v>
      </c>
      <c r="AL49" s="473">
        <f t="shared" si="11"/>
        <v>0</v>
      </c>
      <c r="AM49" s="474"/>
      <c r="AN49" s="23"/>
      <c r="AO49" s="18" t="str">
        <f>'ORDEN DE CUARENTENA'!AO49</f>
        <v>Archocentrus</v>
      </c>
      <c r="AP49" s="65" t="s">
        <v>1773</v>
      </c>
      <c r="AQ49" s="66" t="s">
        <v>1739</v>
      </c>
    </row>
    <row r="50" spans="1:43" ht="13.5" customHeight="1">
      <c r="A50" s="17"/>
      <c r="B50" s="35">
        <v>71</v>
      </c>
      <c r="C50" s="560">
        <f t="shared" si="5"/>
        <v>0</v>
      </c>
      <c r="D50" s="561"/>
      <c r="E50" s="561"/>
      <c r="F50" s="561"/>
      <c r="G50" s="561"/>
      <c r="H50" s="562"/>
      <c r="I50" s="553">
        <f t="shared" si="6"/>
        <v>0</v>
      </c>
      <c r="J50" s="554"/>
      <c r="K50" s="554"/>
      <c r="L50" s="554"/>
      <c r="M50" s="554"/>
      <c r="N50" s="554"/>
      <c r="O50" s="554"/>
      <c r="P50" s="555"/>
      <c r="Q50" s="556">
        <f t="shared" si="7"/>
        <v>0</v>
      </c>
      <c r="R50" s="557"/>
      <c r="S50" s="558">
        <f t="shared" si="8"/>
        <v>0</v>
      </c>
      <c r="T50" s="559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4"/>
      <c r="AJ50" s="70">
        <f t="shared" si="9"/>
        <v>0</v>
      </c>
      <c r="AK50" s="71">
        <f t="shared" si="10"/>
        <v>0</v>
      </c>
      <c r="AL50" s="473">
        <f t="shared" si="11"/>
        <v>0</v>
      </c>
      <c r="AM50" s="474"/>
      <c r="AN50" s="23"/>
      <c r="AO50" s="18" t="str">
        <f>'ORDEN DE CUARENTENA'!AO50</f>
        <v>Archoplites</v>
      </c>
      <c r="AP50" s="65" t="s">
        <v>1774</v>
      </c>
      <c r="AQ50" s="66" t="s">
        <v>1739</v>
      </c>
    </row>
    <row r="51" spans="1:43" ht="13.5" customHeight="1">
      <c r="A51" s="17"/>
      <c r="B51" s="35">
        <v>72</v>
      </c>
      <c r="C51" s="560">
        <f t="shared" si="5"/>
        <v>0</v>
      </c>
      <c r="D51" s="561"/>
      <c r="E51" s="561"/>
      <c r="F51" s="561"/>
      <c r="G51" s="561"/>
      <c r="H51" s="562"/>
      <c r="I51" s="553">
        <f t="shared" si="6"/>
        <v>0</v>
      </c>
      <c r="J51" s="554"/>
      <c r="K51" s="554"/>
      <c r="L51" s="554"/>
      <c r="M51" s="554"/>
      <c r="N51" s="554"/>
      <c r="O51" s="554"/>
      <c r="P51" s="555"/>
      <c r="Q51" s="556">
        <f t="shared" si="7"/>
        <v>0</v>
      </c>
      <c r="R51" s="557"/>
      <c r="S51" s="558">
        <f t="shared" si="8"/>
        <v>0</v>
      </c>
      <c r="T51" s="559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4"/>
      <c r="AJ51" s="70">
        <f t="shared" si="9"/>
        <v>0</v>
      </c>
      <c r="AK51" s="71">
        <f t="shared" si="10"/>
        <v>0</v>
      </c>
      <c r="AL51" s="473">
        <f t="shared" si="11"/>
        <v>0</v>
      </c>
      <c r="AM51" s="474"/>
      <c r="AN51" s="23"/>
      <c r="AO51" s="18" t="str">
        <f>'ORDEN DE CUARENTENA'!AO51</f>
        <v>Aristochromis</v>
      </c>
      <c r="AP51" s="65" t="s">
        <v>1775</v>
      </c>
      <c r="AQ51" s="66" t="s">
        <v>1739</v>
      </c>
    </row>
    <row r="52" spans="1:43" ht="13.5" customHeight="1">
      <c r="A52" s="17"/>
      <c r="B52" s="35">
        <v>73</v>
      </c>
      <c r="C52" s="560">
        <f t="shared" si="5"/>
        <v>0</v>
      </c>
      <c r="D52" s="561"/>
      <c r="E52" s="561"/>
      <c r="F52" s="561"/>
      <c r="G52" s="561"/>
      <c r="H52" s="562"/>
      <c r="I52" s="553">
        <f t="shared" si="6"/>
        <v>0</v>
      </c>
      <c r="J52" s="554"/>
      <c r="K52" s="554"/>
      <c r="L52" s="554"/>
      <c r="M52" s="554"/>
      <c r="N52" s="554"/>
      <c r="O52" s="554"/>
      <c r="P52" s="555"/>
      <c r="Q52" s="556">
        <f t="shared" si="7"/>
        <v>0</v>
      </c>
      <c r="R52" s="557"/>
      <c r="S52" s="558">
        <f t="shared" si="8"/>
        <v>0</v>
      </c>
      <c r="T52" s="559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4"/>
      <c r="AJ52" s="70">
        <f t="shared" si="9"/>
        <v>0</v>
      </c>
      <c r="AK52" s="71">
        <f t="shared" si="10"/>
        <v>0</v>
      </c>
      <c r="AL52" s="473">
        <f t="shared" si="11"/>
        <v>0</v>
      </c>
      <c r="AM52" s="474"/>
      <c r="AN52" s="23"/>
      <c r="AO52" s="18" t="str">
        <f>'ORDEN DE CUARENTENA'!AO52</f>
        <v>Arius</v>
      </c>
      <c r="AP52" s="65" t="s">
        <v>1776</v>
      </c>
      <c r="AQ52" s="66" t="s">
        <v>1739</v>
      </c>
    </row>
    <row r="53" spans="1:43" ht="13.5" customHeight="1">
      <c r="A53" s="17"/>
      <c r="B53" s="35">
        <v>74</v>
      </c>
      <c r="C53" s="560">
        <f t="shared" si="5"/>
        <v>0</v>
      </c>
      <c r="D53" s="561"/>
      <c r="E53" s="561"/>
      <c r="F53" s="561"/>
      <c r="G53" s="561"/>
      <c r="H53" s="562"/>
      <c r="I53" s="553">
        <f t="shared" si="6"/>
        <v>0</v>
      </c>
      <c r="J53" s="554"/>
      <c r="K53" s="554"/>
      <c r="L53" s="554"/>
      <c r="M53" s="554"/>
      <c r="N53" s="554"/>
      <c r="O53" s="554"/>
      <c r="P53" s="555"/>
      <c r="Q53" s="556">
        <f t="shared" si="7"/>
        <v>0</v>
      </c>
      <c r="R53" s="557"/>
      <c r="S53" s="558">
        <f t="shared" si="8"/>
        <v>0</v>
      </c>
      <c r="T53" s="559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4"/>
      <c r="AJ53" s="70">
        <f t="shared" si="9"/>
        <v>0</v>
      </c>
      <c r="AK53" s="71">
        <f t="shared" si="10"/>
        <v>0</v>
      </c>
      <c r="AL53" s="473">
        <f t="shared" si="11"/>
        <v>0</v>
      </c>
      <c r="AM53" s="474"/>
      <c r="AN53" s="23"/>
      <c r="AO53" s="18" t="str">
        <f>'ORDEN DE CUARENTENA'!AO53</f>
        <v>Arothron</v>
      </c>
      <c r="AP53" s="65" t="s">
        <v>1777</v>
      </c>
      <c r="AQ53" s="66" t="s">
        <v>1739</v>
      </c>
    </row>
    <row r="54" spans="1:43" ht="13.5" customHeight="1">
      <c r="A54" s="17"/>
      <c r="B54" s="35">
        <v>75</v>
      </c>
      <c r="C54" s="560">
        <f t="shared" si="5"/>
        <v>0</v>
      </c>
      <c r="D54" s="561"/>
      <c r="E54" s="561"/>
      <c r="F54" s="561"/>
      <c r="G54" s="561"/>
      <c r="H54" s="562"/>
      <c r="I54" s="553">
        <f t="shared" si="6"/>
        <v>0</v>
      </c>
      <c r="J54" s="554"/>
      <c r="K54" s="554"/>
      <c r="L54" s="554"/>
      <c r="M54" s="554"/>
      <c r="N54" s="554"/>
      <c r="O54" s="554"/>
      <c r="P54" s="555"/>
      <c r="Q54" s="556">
        <f t="shared" si="7"/>
        <v>0</v>
      </c>
      <c r="R54" s="557"/>
      <c r="S54" s="558">
        <f t="shared" si="8"/>
        <v>0</v>
      </c>
      <c r="T54" s="559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4"/>
      <c r="AJ54" s="70">
        <f t="shared" si="9"/>
        <v>0</v>
      </c>
      <c r="AK54" s="71">
        <f t="shared" si="10"/>
        <v>0</v>
      </c>
      <c r="AL54" s="473">
        <f t="shared" si="11"/>
        <v>0</v>
      </c>
      <c r="AM54" s="474"/>
      <c r="AN54" s="23"/>
      <c r="AO54" s="18" t="str">
        <f>'ORDEN DE CUARENTENA'!AO54</f>
        <v>Aspidoras</v>
      </c>
      <c r="AP54" s="65" t="s">
        <v>1778</v>
      </c>
      <c r="AQ54" s="66" t="s">
        <v>1739</v>
      </c>
    </row>
    <row r="55" spans="1:43" ht="13.5" customHeight="1">
      <c r="A55" s="17"/>
      <c r="B55" s="35">
        <v>76</v>
      </c>
      <c r="C55" s="560">
        <f t="shared" si="5"/>
        <v>0</v>
      </c>
      <c r="D55" s="561"/>
      <c r="E55" s="561"/>
      <c r="F55" s="561"/>
      <c r="G55" s="561"/>
      <c r="H55" s="562"/>
      <c r="I55" s="553">
        <f t="shared" si="6"/>
        <v>0</v>
      </c>
      <c r="J55" s="554"/>
      <c r="K55" s="554"/>
      <c r="L55" s="554"/>
      <c r="M55" s="554"/>
      <c r="N55" s="554"/>
      <c r="O55" s="554"/>
      <c r="P55" s="555"/>
      <c r="Q55" s="556">
        <f t="shared" si="7"/>
        <v>0</v>
      </c>
      <c r="R55" s="557"/>
      <c r="S55" s="558">
        <f t="shared" si="8"/>
        <v>0</v>
      </c>
      <c r="T55" s="559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4"/>
      <c r="AJ55" s="70">
        <f t="shared" si="9"/>
        <v>0</v>
      </c>
      <c r="AK55" s="71">
        <f t="shared" si="10"/>
        <v>0</v>
      </c>
      <c r="AL55" s="473">
        <f t="shared" si="11"/>
        <v>0</v>
      </c>
      <c r="AM55" s="474"/>
      <c r="AN55" s="23"/>
      <c r="AO55" s="18" t="str">
        <f>'ORDEN DE CUARENTENA'!AO55</f>
        <v>Assessor</v>
      </c>
      <c r="AP55" s="65" t="s">
        <v>1779</v>
      </c>
      <c r="AQ55" s="66" t="s">
        <v>1739</v>
      </c>
    </row>
    <row r="56" spans="1:43" ht="13.5" customHeight="1">
      <c r="A56" s="17"/>
      <c r="B56" s="35">
        <v>77</v>
      </c>
      <c r="C56" s="560">
        <f t="shared" si="5"/>
        <v>0</v>
      </c>
      <c r="D56" s="561"/>
      <c r="E56" s="561"/>
      <c r="F56" s="561"/>
      <c r="G56" s="561"/>
      <c r="H56" s="562"/>
      <c r="I56" s="553">
        <f t="shared" si="6"/>
        <v>0</v>
      </c>
      <c r="J56" s="554"/>
      <c r="K56" s="554"/>
      <c r="L56" s="554"/>
      <c r="M56" s="554"/>
      <c r="N56" s="554"/>
      <c r="O56" s="554"/>
      <c r="P56" s="555"/>
      <c r="Q56" s="556">
        <f t="shared" si="7"/>
        <v>0</v>
      </c>
      <c r="R56" s="557"/>
      <c r="S56" s="558">
        <f t="shared" si="8"/>
        <v>0</v>
      </c>
      <c r="T56" s="559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4"/>
      <c r="AJ56" s="70">
        <f t="shared" si="9"/>
        <v>0</v>
      </c>
      <c r="AK56" s="71">
        <f t="shared" si="10"/>
        <v>0</v>
      </c>
      <c r="AL56" s="473">
        <f t="shared" si="11"/>
        <v>0</v>
      </c>
      <c r="AM56" s="474"/>
      <c r="AN56" s="23"/>
      <c r="AO56" s="18" t="str">
        <f>'ORDEN DE CUARENTENA'!AO56</f>
        <v>Astatotilapia</v>
      </c>
      <c r="AP56" s="65" t="s">
        <v>1780</v>
      </c>
      <c r="AQ56" s="66" t="s">
        <v>1739</v>
      </c>
    </row>
    <row r="57" spans="1:43" ht="13.5" customHeight="1">
      <c r="A57" s="17"/>
      <c r="B57" s="35">
        <v>78</v>
      </c>
      <c r="C57" s="560">
        <f t="shared" si="5"/>
        <v>0</v>
      </c>
      <c r="D57" s="561"/>
      <c r="E57" s="561"/>
      <c r="F57" s="561"/>
      <c r="G57" s="561"/>
      <c r="H57" s="562"/>
      <c r="I57" s="553">
        <f t="shared" si="6"/>
        <v>0</v>
      </c>
      <c r="J57" s="554"/>
      <c r="K57" s="554"/>
      <c r="L57" s="554"/>
      <c r="M57" s="554"/>
      <c r="N57" s="554"/>
      <c r="O57" s="554"/>
      <c r="P57" s="555"/>
      <c r="Q57" s="556">
        <f t="shared" si="7"/>
        <v>0</v>
      </c>
      <c r="R57" s="557"/>
      <c r="S57" s="558">
        <f t="shared" si="8"/>
        <v>0</v>
      </c>
      <c r="T57" s="559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4"/>
      <c r="AJ57" s="70">
        <f t="shared" si="9"/>
        <v>0</v>
      </c>
      <c r="AK57" s="71">
        <f t="shared" si="10"/>
        <v>0</v>
      </c>
      <c r="AL57" s="473">
        <f t="shared" si="11"/>
        <v>0</v>
      </c>
      <c r="AM57" s="474"/>
      <c r="AN57" s="23"/>
      <c r="AO57" s="18" t="str">
        <f>'ORDEN DE CUARENTENA'!AO57</f>
        <v>Astrodoras</v>
      </c>
      <c r="AP57" s="65" t="s">
        <v>1781</v>
      </c>
      <c r="AQ57" s="66" t="s">
        <v>1739</v>
      </c>
    </row>
    <row r="58" spans="1:43" ht="13.5" customHeight="1">
      <c r="A58" s="17"/>
      <c r="B58" s="35">
        <v>79</v>
      </c>
      <c r="C58" s="560">
        <f t="shared" si="5"/>
        <v>0</v>
      </c>
      <c r="D58" s="561"/>
      <c r="E58" s="561"/>
      <c r="F58" s="561"/>
      <c r="G58" s="561"/>
      <c r="H58" s="562"/>
      <c r="I58" s="553">
        <f t="shared" si="6"/>
        <v>0</v>
      </c>
      <c r="J58" s="554"/>
      <c r="K58" s="554"/>
      <c r="L58" s="554"/>
      <c r="M58" s="554"/>
      <c r="N58" s="554"/>
      <c r="O58" s="554"/>
      <c r="P58" s="555"/>
      <c r="Q58" s="556">
        <f t="shared" si="7"/>
        <v>0</v>
      </c>
      <c r="R58" s="557"/>
      <c r="S58" s="558">
        <f t="shared" si="8"/>
        <v>0</v>
      </c>
      <c r="T58" s="559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4"/>
      <c r="AJ58" s="70">
        <f t="shared" si="9"/>
        <v>0</v>
      </c>
      <c r="AK58" s="71">
        <f t="shared" si="10"/>
        <v>0</v>
      </c>
      <c r="AL58" s="473">
        <f t="shared" si="11"/>
        <v>0</v>
      </c>
      <c r="AM58" s="474"/>
      <c r="AN58" s="23"/>
      <c r="AO58" s="18" t="str">
        <f>'ORDEN DE CUARENTENA'!AO58</f>
        <v>Astronotus</v>
      </c>
      <c r="AP58" s="65" t="s">
        <v>1782</v>
      </c>
      <c r="AQ58" s="66" t="s">
        <v>1739</v>
      </c>
    </row>
    <row r="59" spans="1:43" ht="13.5" customHeight="1">
      <c r="A59" s="17"/>
      <c r="B59" s="35">
        <v>80</v>
      </c>
      <c r="C59" s="560">
        <f t="shared" si="5"/>
        <v>0</v>
      </c>
      <c r="D59" s="561"/>
      <c r="E59" s="561"/>
      <c r="F59" s="561"/>
      <c r="G59" s="561"/>
      <c r="H59" s="562"/>
      <c r="I59" s="553">
        <f t="shared" si="6"/>
        <v>0</v>
      </c>
      <c r="J59" s="554"/>
      <c r="K59" s="554"/>
      <c r="L59" s="554"/>
      <c r="M59" s="554"/>
      <c r="N59" s="554"/>
      <c r="O59" s="554"/>
      <c r="P59" s="555"/>
      <c r="Q59" s="556">
        <f t="shared" si="7"/>
        <v>0</v>
      </c>
      <c r="R59" s="557"/>
      <c r="S59" s="558">
        <f t="shared" si="8"/>
        <v>0</v>
      </c>
      <c r="T59" s="559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4"/>
      <c r="AJ59" s="70">
        <f t="shared" si="9"/>
        <v>0</v>
      </c>
      <c r="AK59" s="71">
        <f t="shared" si="10"/>
        <v>0</v>
      </c>
      <c r="AL59" s="473">
        <f t="shared" si="11"/>
        <v>0</v>
      </c>
      <c r="AM59" s="474"/>
      <c r="AN59" s="23"/>
      <c r="AO59" s="18" t="str">
        <f>'ORDEN DE CUARENTENA'!AO59</f>
        <v>Astyanax</v>
      </c>
      <c r="AP59" s="65" t="s">
        <v>1783</v>
      </c>
      <c r="AQ59" s="66" t="s">
        <v>1739</v>
      </c>
    </row>
    <row r="60" spans="1:43" ht="13.5" customHeight="1">
      <c r="A60" s="17"/>
      <c r="B60" s="35">
        <v>81</v>
      </c>
      <c r="C60" s="560">
        <f t="shared" si="5"/>
        <v>0</v>
      </c>
      <c r="D60" s="561"/>
      <c r="E60" s="561"/>
      <c r="F60" s="561"/>
      <c r="G60" s="561"/>
      <c r="H60" s="562"/>
      <c r="I60" s="553">
        <f t="shared" si="6"/>
        <v>0</v>
      </c>
      <c r="J60" s="554"/>
      <c r="K60" s="554"/>
      <c r="L60" s="554"/>
      <c r="M60" s="554"/>
      <c r="N60" s="554"/>
      <c r="O60" s="554"/>
      <c r="P60" s="555"/>
      <c r="Q60" s="556">
        <f t="shared" si="7"/>
        <v>0</v>
      </c>
      <c r="R60" s="557"/>
      <c r="S60" s="558">
        <f t="shared" si="8"/>
        <v>0</v>
      </c>
      <c r="T60" s="559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4"/>
      <c r="AJ60" s="70">
        <f t="shared" si="9"/>
        <v>0</v>
      </c>
      <c r="AK60" s="71">
        <f t="shared" si="10"/>
        <v>0</v>
      </c>
      <c r="AL60" s="473">
        <f t="shared" si="11"/>
        <v>0</v>
      </c>
      <c r="AM60" s="474"/>
      <c r="AN60" s="23"/>
      <c r="AO60" s="18" t="str">
        <f>'ORDEN DE CUARENTENA'!AO60</f>
        <v>Atractosteus</v>
      </c>
      <c r="AP60" s="65" t="s">
        <v>1784</v>
      </c>
      <c r="AQ60" s="66" t="s">
        <v>1739</v>
      </c>
    </row>
    <row r="61" spans="1:43" ht="13.5" customHeight="1">
      <c r="A61" s="17"/>
      <c r="B61" s="35">
        <v>82</v>
      </c>
      <c r="C61" s="560">
        <f t="shared" si="5"/>
        <v>0</v>
      </c>
      <c r="D61" s="561"/>
      <c r="E61" s="561"/>
      <c r="F61" s="561"/>
      <c r="G61" s="561"/>
      <c r="H61" s="562"/>
      <c r="I61" s="553">
        <f t="shared" si="6"/>
        <v>0</v>
      </c>
      <c r="J61" s="554"/>
      <c r="K61" s="554"/>
      <c r="L61" s="554"/>
      <c r="M61" s="554"/>
      <c r="N61" s="554"/>
      <c r="O61" s="554"/>
      <c r="P61" s="555"/>
      <c r="Q61" s="556">
        <f t="shared" si="7"/>
        <v>0</v>
      </c>
      <c r="R61" s="557"/>
      <c r="S61" s="558">
        <f t="shared" si="8"/>
        <v>0</v>
      </c>
      <c r="T61" s="559"/>
      <c r="U61" s="52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4"/>
      <c r="AJ61" s="70">
        <f t="shared" si="9"/>
        <v>0</v>
      </c>
      <c r="AK61" s="71">
        <f t="shared" si="10"/>
        <v>0</v>
      </c>
      <c r="AL61" s="473">
        <f t="shared" si="11"/>
        <v>0</v>
      </c>
      <c r="AM61" s="474"/>
      <c r="AN61" s="23"/>
      <c r="AO61" s="18" t="str">
        <f>'ORDEN DE CUARENTENA'!AO61</f>
        <v>Auchenipterichthys</v>
      </c>
      <c r="AP61" s="65" t="s">
        <v>1785</v>
      </c>
      <c r="AQ61" s="66" t="s">
        <v>1739</v>
      </c>
    </row>
    <row r="62" spans="1:43" ht="13.5" customHeight="1">
      <c r="A62" s="17"/>
      <c r="B62" s="35">
        <v>83</v>
      </c>
      <c r="C62" s="560">
        <f t="shared" si="5"/>
        <v>0</v>
      </c>
      <c r="D62" s="561"/>
      <c r="E62" s="561"/>
      <c r="F62" s="561"/>
      <c r="G62" s="561"/>
      <c r="H62" s="562"/>
      <c r="I62" s="553">
        <f t="shared" si="6"/>
        <v>0</v>
      </c>
      <c r="J62" s="554"/>
      <c r="K62" s="554"/>
      <c r="L62" s="554"/>
      <c r="M62" s="554"/>
      <c r="N62" s="554"/>
      <c r="O62" s="554"/>
      <c r="P62" s="555"/>
      <c r="Q62" s="556">
        <f t="shared" si="7"/>
        <v>0</v>
      </c>
      <c r="R62" s="557"/>
      <c r="S62" s="558">
        <f t="shared" si="8"/>
        <v>0</v>
      </c>
      <c r="T62" s="559"/>
      <c r="U62" s="52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4"/>
      <c r="AJ62" s="70">
        <f t="shared" si="9"/>
        <v>0</v>
      </c>
      <c r="AK62" s="71">
        <f t="shared" si="10"/>
        <v>0</v>
      </c>
      <c r="AL62" s="473">
        <f t="shared" si="11"/>
        <v>0</v>
      </c>
      <c r="AM62" s="474"/>
      <c r="AN62" s="23"/>
      <c r="AO62" s="18" t="str">
        <f>'ORDEN DE CUARENTENA'!AO62</f>
        <v>Aulonocara</v>
      </c>
      <c r="AP62" s="65" t="s">
        <v>1786</v>
      </c>
      <c r="AQ62" s="66" t="s">
        <v>1739</v>
      </c>
    </row>
    <row r="63" spans="1:43" ht="13.5" customHeight="1">
      <c r="A63" s="17"/>
      <c r="B63" s="35">
        <v>84</v>
      </c>
      <c r="C63" s="560">
        <f t="shared" si="5"/>
        <v>0</v>
      </c>
      <c r="D63" s="561"/>
      <c r="E63" s="561"/>
      <c r="F63" s="561"/>
      <c r="G63" s="561"/>
      <c r="H63" s="562"/>
      <c r="I63" s="553">
        <f t="shared" si="6"/>
        <v>0</v>
      </c>
      <c r="J63" s="554"/>
      <c r="K63" s="554"/>
      <c r="L63" s="554"/>
      <c r="M63" s="554"/>
      <c r="N63" s="554"/>
      <c r="O63" s="554"/>
      <c r="P63" s="555"/>
      <c r="Q63" s="556">
        <f t="shared" si="7"/>
        <v>0</v>
      </c>
      <c r="R63" s="557"/>
      <c r="S63" s="558">
        <f t="shared" si="8"/>
        <v>0</v>
      </c>
      <c r="T63" s="559"/>
      <c r="U63" s="52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4"/>
      <c r="AJ63" s="70">
        <f t="shared" si="9"/>
        <v>0</v>
      </c>
      <c r="AK63" s="71">
        <f t="shared" si="10"/>
        <v>0</v>
      </c>
      <c r="AL63" s="473">
        <f t="shared" si="11"/>
        <v>0</v>
      </c>
      <c r="AM63" s="474"/>
      <c r="AN63" s="23"/>
      <c r="AO63" s="18" t="str">
        <f>'ORDEN DE CUARENTENA'!AO63</f>
        <v>Aulonocranus</v>
      </c>
      <c r="AP63" s="65" t="s">
        <v>1787</v>
      </c>
      <c r="AQ63" s="66" t="s">
        <v>1739</v>
      </c>
    </row>
    <row r="64" spans="1:43" ht="13.5" customHeight="1">
      <c r="A64" s="17"/>
      <c r="B64" s="35">
        <v>85</v>
      </c>
      <c r="C64" s="560">
        <f t="shared" si="5"/>
        <v>0</v>
      </c>
      <c r="D64" s="561"/>
      <c r="E64" s="561"/>
      <c r="F64" s="561"/>
      <c r="G64" s="561"/>
      <c r="H64" s="562"/>
      <c r="I64" s="553">
        <f t="shared" si="6"/>
        <v>0</v>
      </c>
      <c r="J64" s="554"/>
      <c r="K64" s="554"/>
      <c r="L64" s="554"/>
      <c r="M64" s="554"/>
      <c r="N64" s="554"/>
      <c r="O64" s="554"/>
      <c r="P64" s="555"/>
      <c r="Q64" s="556">
        <f t="shared" si="7"/>
        <v>0</v>
      </c>
      <c r="R64" s="557"/>
      <c r="S64" s="558">
        <f t="shared" si="8"/>
        <v>0</v>
      </c>
      <c r="T64" s="559"/>
      <c r="U64" s="52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4"/>
      <c r="AJ64" s="70">
        <f t="shared" si="9"/>
        <v>0</v>
      </c>
      <c r="AK64" s="71">
        <f t="shared" si="10"/>
        <v>0</v>
      </c>
      <c r="AL64" s="473">
        <f t="shared" si="11"/>
        <v>0</v>
      </c>
      <c r="AM64" s="474"/>
      <c r="AN64" s="23"/>
      <c r="AO64" s="18" t="str">
        <f>'ORDEN DE CUARENTENA'!AO64</f>
        <v>Austrofundulus</v>
      </c>
      <c r="AP64" s="65" t="s">
        <v>1788</v>
      </c>
      <c r="AQ64" s="66" t="s">
        <v>1739</v>
      </c>
    </row>
    <row r="65" spans="1:43" ht="13.5" customHeight="1">
      <c r="A65" s="17"/>
      <c r="B65" s="35">
        <v>86</v>
      </c>
      <c r="C65" s="560">
        <f t="shared" si="5"/>
        <v>0</v>
      </c>
      <c r="D65" s="561"/>
      <c r="E65" s="561"/>
      <c r="F65" s="561"/>
      <c r="G65" s="561"/>
      <c r="H65" s="562"/>
      <c r="I65" s="553">
        <f t="shared" si="6"/>
        <v>0</v>
      </c>
      <c r="J65" s="554"/>
      <c r="K65" s="554"/>
      <c r="L65" s="554"/>
      <c r="M65" s="554"/>
      <c r="N65" s="554"/>
      <c r="O65" s="554"/>
      <c r="P65" s="555"/>
      <c r="Q65" s="556">
        <f t="shared" si="7"/>
        <v>0</v>
      </c>
      <c r="R65" s="557"/>
      <c r="S65" s="558">
        <f t="shared" si="8"/>
        <v>0</v>
      </c>
      <c r="T65" s="559"/>
      <c r="U65" s="52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4"/>
      <c r="AJ65" s="70">
        <f t="shared" si="9"/>
        <v>0</v>
      </c>
      <c r="AK65" s="71">
        <f t="shared" si="10"/>
        <v>0</v>
      </c>
      <c r="AL65" s="473">
        <f t="shared" si="11"/>
        <v>0</v>
      </c>
      <c r="AM65" s="474"/>
      <c r="AN65" s="23"/>
      <c r="AO65" s="18" t="str">
        <f>'ORDEN DE CUARENTENA'!AO65</f>
        <v>Austrolebias</v>
      </c>
      <c r="AP65" s="65" t="s">
        <v>1789</v>
      </c>
      <c r="AQ65" s="66" t="s">
        <v>1739</v>
      </c>
    </row>
    <row r="66" spans="1:43" ht="13.5" customHeight="1">
      <c r="A66" s="17"/>
      <c r="B66" s="35">
        <v>87</v>
      </c>
      <c r="C66" s="560">
        <f t="shared" si="5"/>
        <v>0</v>
      </c>
      <c r="D66" s="561"/>
      <c r="E66" s="561"/>
      <c r="F66" s="561"/>
      <c r="G66" s="561"/>
      <c r="H66" s="562"/>
      <c r="I66" s="553">
        <f t="shared" si="6"/>
        <v>0</v>
      </c>
      <c r="J66" s="554"/>
      <c r="K66" s="554"/>
      <c r="L66" s="554"/>
      <c r="M66" s="554"/>
      <c r="N66" s="554"/>
      <c r="O66" s="554"/>
      <c r="P66" s="555"/>
      <c r="Q66" s="556">
        <f t="shared" si="7"/>
        <v>0</v>
      </c>
      <c r="R66" s="557"/>
      <c r="S66" s="558">
        <f t="shared" si="8"/>
        <v>0</v>
      </c>
      <c r="T66" s="559"/>
      <c r="U66" s="52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4"/>
      <c r="AJ66" s="70">
        <f t="shared" si="9"/>
        <v>0</v>
      </c>
      <c r="AK66" s="71">
        <f t="shared" si="10"/>
        <v>0</v>
      </c>
      <c r="AL66" s="473">
        <f t="shared" si="11"/>
        <v>0</v>
      </c>
      <c r="AM66" s="474"/>
      <c r="AN66" s="23"/>
      <c r="AO66" s="18" t="str">
        <f>'ORDEN DE CUARENTENA'!AO66</f>
        <v>Axelrodia</v>
      </c>
      <c r="AP66" s="65" t="s">
        <v>1790</v>
      </c>
      <c r="AQ66" s="66" t="s">
        <v>1733</v>
      </c>
    </row>
    <row r="67" spans="1:43" ht="13.5" customHeight="1">
      <c r="A67" s="17"/>
      <c r="B67" s="35">
        <v>88</v>
      </c>
      <c r="C67" s="560">
        <f t="shared" si="5"/>
        <v>0</v>
      </c>
      <c r="D67" s="561"/>
      <c r="E67" s="561"/>
      <c r="F67" s="561"/>
      <c r="G67" s="561"/>
      <c r="H67" s="562"/>
      <c r="I67" s="553">
        <f t="shared" si="6"/>
        <v>0</v>
      </c>
      <c r="J67" s="554"/>
      <c r="K67" s="554"/>
      <c r="L67" s="554"/>
      <c r="M67" s="554"/>
      <c r="N67" s="554"/>
      <c r="O67" s="554"/>
      <c r="P67" s="555"/>
      <c r="Q67" s="556">
        <f t="shared" si="7"/>
        <v>0</v>
      </c>
      <c r="R67" s="557"/>
      <c r="S67" s="558">
        <f t="shared" si="8"/>
        <v>0</v>
      </c>
      <c r="T67" s="559"/>
      <c r="U67" s="52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4"/>
      <c r="AJ67" s="70">
        <f t="shared" si="9"/>
        <v>0</v>
      </c>
      <c r="AK67" s="71">
        <f t="shared" si="10"/>
        <v>0</v>
      </c>
      <c r="AL67" s="473">
        <f t="shared" si="11"/>
        <v>0</v>
      </c>
      <c r="AM67" s="474"/>
      <c r="AN67" s="23"/>
      <c r="AO67" s="18" t="str">
        <f>'ORDEN DE CUARENTENA'!AO67</f>
        <v>Badis</v>
      </c>
      <c r="AP67" s="65" t="s">
        <v>1791</v>
      </c>
      <c r="AQ67" s="66" t="s">
        <v>1739</v>
      </c>
    </row>
    <row r="68" spans="1:43" ht="13.5" customHeight="1">
      <c r="A68" s="17"/>
      <c r="B68" s="35">
        <v>89</v>
      </c>
      <c r="C68" s="560">
        <f t="shared" si="5"/>
        <v>0</v>
      </c>
      <c r="D68" s="561"/>
      <c r="E68" s="561"/>
      <c r="F68" s="561"/>
      <c r="G68" s="561"/>
      <c r="H68" s="562"/>
      <c r="I68" s="553">
        <f t="shared" si="6"/>
        <v>0</v>
      </c>
      <c r="J68" s="554"/>
      <c r="K68" s="554"/>
      <c r="L68" s="554"/>
      <c r="M68" s="554"/>
      <c r="N68" s="554"/>
      <c r="O68" s="554"/>
      <c r="P68" s="555"/>
      <c r="Q68" s="556">
        <f t="shared" si="7"/>
        <v>0</v>
      </c>
      <c r="R68" s="557"/>
      <c r="S68" s="558">
        <f t="shared" si="8"/>
        <v>0</v>
      </c>
      <c r="T68" s="559"/>
      <c r="U68" s="52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70">
        <f t="shared" si="9"/>
        <v>0</v>
      </c>
      <c r="AK68" s="71">
        <f t="shared" si="10"/>
        <v>0</v>
      </c>
      <c r="AL68" s="473">
        <f t="shared" si="11"/>
        <v>0</v>
      </c>
      <c r="AM68" s="474"/>
      <c r="AN68" s="23"/>
      <c r="AO68" s="18" t="str">
        <f>'ORDEN DE CUARENTENA'!AO68</f>
        <v>Bagarius</v>
      </c>
      <c r="AP68" s="65" t="s">
        <v>1792</v>
      </c>
      <c r="AQ68" s="66" t="s">
        <v>1739</v>
      </c>
    </row>
    <row r="69" spans="1:43" ht="13.5" customHeight="1">
      <c r="A69" s="17"/>
      <c r="B69" s="35">
        <v>90</v>
      </c>
      <c r="C69" s="560">
        <f t="shared" si="5"/>
        <v>0</v>
      </c>
      <c r="D69" s="561"/>
      <c r="E69" s="561"/>
      <c r="F69" s="561"/>
      <c r="G69" s="561"/>
      <c r="H69" s="562"/>
      <c r="I69" s="553">
        <f t="shared" si="6"/>
        <v>0</v>
      </c>
      <c r="J69" s="554"/>
      <c r="K69" s="554"/>
      <c r="L69" s="554"/>
      <c r="M69" s="554"/>
      <c r="N69" s="554"/>
      <c r="O69" s="554"/>
      <c r="P69" s="555"/>
      <c r="Q69" s="556">
        <f t="shared" si="7"/>
        <v>0</v>
      </c>
      <c r="R69" s="557"/>
      <c r="S69" s="558">
        <f t="shared" si="8"/>
        <v>0</v>
      </c>
      <c r="T69" s="559"/>
      <c r="U69" s="52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4"/>
      <c r="AJ69" s="70">
        <f t="shared" si="9"/>
        <v>0</v>
      </c>
      <c r="AK69" s="71">
        <f t="shared" si="10"/>
        <v>0</v>
      </c>
      <c r="AL69" s="473">
        <f t="shared" si="11"/>
        <v>0</v>
      </c>
      <c r="AM69" s="474"/>
      <c r="AN69" s="23"/>
      <c r="AO69" s="18" t="str">
        <f>'ORDEN DE CUARENTENA'!AO69</f>
        <v>Balantiocheilos</v>
      </c>
      <c r="AP69" s="65" t="s">
        <v>1793</v>
      </c>
      <c r="AQ69" s="66" t="s">
        <v>1739</v>
      </c>
    </row>
    <row r="70" spans="1:43" ht="13.5" customHeight="1">
      <c r="A70" s="17"/>
      <c r="B70" s="35">
        <v>91</v>
      </c>
      <c r="C70" s="560">
        <f t="shared" si="5"/>
        <v>0</v>
      </c>
      <c r="D70" s="561"/>
      <c r="E70" s="561"/>
      <c r="F70" s="561"/>
      <c r="G70" s="561"/>
      <c r="H70" s="562"/>
      <c r="I70" s="553">
        <f t="shared" si="6"/>
        <v>0</v>
      </c>
      <c r="J70" s="554"/>
      <c r="K70" s="554"/>
      <c r="L70" s="554"/>
      <c r="M70" s="554"/>
      <c r="N70" s="554"/>
      <c r="O70" s="554"/>
      <c r="P70" s="555"/>
      <c r="Q70" s="556">
        <f t="shared" si="7"/>
        <v>0</v>
      </c>
      <c r="R70" s="557"/>
      <c r="S70" s="558">
        <f t="shared" si="8"/>
        <v>0</v>
      </c>
      <c r="T70" s="559"/>
      <c r="U70" s="52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4"/>
      <c r="AJ70" s="70">
        <f t="shared" si="9"/>
        <v>0</v>
      </c>
      <c r="AK70" s="71">
        <f t="shared" si="10"/>
        <v>0</v>
      </c>
      <c r="AL70" s="473">
        <f t="shared" si="11"/>
        <v>0</v>
      </c>
      <c r="AM70" s="474"/>
      <c r="AN70" s="23"/>
      <c r="AO70" s="18" t="str">
        <f>'ORDEN DE CUARENTENA'!AO70</f>
        <v>Balistapus</v>
      </c>
      <c r="AP70" s="65" t="s">
        <v>1794</v>
      </c>
      <c r="AQ70" s="66" t="s">
        <v>1739</v>
      </c>
    </row>
    <row r="71" spans="1:43" ht="13.5" customHeight="1" thickBot="1">
      <c r="A71" s="17"/>
      <c r="B71" s="36">
        <v>92</v>
      </c>
      <c r="C71" s="566">
        <f t="shared" si="5"/>
        <v>0</v>
      </c>
      <c r="D71" s="567"/>
      <c r="E71" s="567"/>
      <c r="F71" s="567"/>
      <c r="G71" s="567"/>
      <c r="H71" s="568"/>
      <c r="I71" s="569">
        <f t="shared" si="6"/>
        <v>0</v>
      </c>
      <c r="J71" s="570"/>
      <c r="K71" s="570"/>
      <c r="L71" s="570"/>
      <c r="M71" s="570"/>
      <c r="N71" s="570"/>
      <c r="O71" s="570"/>
      <c r="P71" s="571"/>
      <c r="Q71" s="572">
        <f t="shared" si="7"/>
        <v>0</v>
      </c>
      <c r="R71" s="573"/>
      <c r="S71" s="574">
        <f t="shared" si="8"/>
        <v>0</v>
      </c>
      <c r="T71" s="575"/>
      <c r="U71" s="55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7"/>
      <c r="AJ71" s="180">
        <f t="shared" si="9"/>
        <v>0</v>
      </c>
      <c r="AK71" s="71">
        <f t="shared" si="10"/>
        <v>0</v>
      </c>
      <c r="AL71" s="756">
        <f t="shared" si="11"/>
        <v>0</v>
      </c>
      <c r="AM71" s="757"/>
      <c r="AN71" s="23"/>
      <c r="AO71" s="18" t="str">
        <f>'ORDEN DE CUARENTENA'!AO71</f>
        <v>Balistes</v>
      </c>
      <c r="AP71" s="65" t="s">
        <v>1795</v>
      </c>
      <c r="AQ71" s="66" t="s">
        <v>1739</v>
      </c>
    </row>
    <row r="72" spans="1:43" ht="13.5" customHeight="1" thickTop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73">
        <f>SUM(Q47:R71)</f>
        <v>0</v>
      </c>
      <c r="R72" s="73"/>
      <c r="S72" s="73">
        <f>SUM(S47:T71)</f>
        <v>0</v>
      </c>
      <c r="T72" s="73"/>
      <c r="U72" s="74">
        <f>SUM(U47:U71)</f>
        <v>0</v>
      </c>
      <c r="V72" s="74">
        <f t="shared" ref="V72:AI72" si="12">SUM(V47:V71)</f>
        <v>0</v>
      </c>
      <c r="W72" s="74">
        <f t="shared" si="12"/>
        <v>0</v>
      </c>
      <c r="X72" s="74">
        <f t="shared" si="12"/>
        <v>0</v>
      </c>
      <c r="Y72" s="74">
        <f t="shared" si="12"/>
        <v>0</v>
      </c>
      <c r="Z72" s="74">
        <f t="shared" si="12"/>
        <v>0</v>
      </c>
      <c r="AA72" s="74">
        <f t="shared" si="12"/>
        <v>0</v>
      </c>
      <c r="AB72" s="74">
        <f t="shared" si="12"/>
        <v>0</v>
      </c>
      <c r="AC72" s="74">
        <f t="shared" si="12"/>
        <v>0</v>
      </c>
      <c r="AD72" s="74">
        <f t="shared" si="12"/>
        <v>0</v>
      </c>
      <c r="AE72" s="74">
        <f t="shared" si="12"/>
        <v>0</v>
      </c>
      <c r="AF72" s="74">
        <f t="shared" si="12"/>
        <v>0</v>
      </c>
      <c r="AG72" s="74">
        <f t="shared" si="12"/>
        <v>0</v>
      </c>
      <c r="AH72" s="74">
        <f t="shared" si="12"/>
        <v>0</v>
      </c>
      <c r="AI72" s="74">
        <f t="shared" si="12"/>
        <v>0</v>
      </c>
      <c r="AJ72" s="73">
        <f>SUM(AJ47:AJ71)</f>
        <v>0</v>
      </c>
      <c r="AK72" s="73"/>
      <c r="AL72" s="73">
        <f>SUM(AL47:AM71)</f>
        <v>0</v>
      </c>
      <c r="AM72" s="73"/>
      <c r="AN72" s="23"/>
      <c r="AO72" s="18" t="str">
        <f>'ORDEN DE CUARENTENA'!AO72</f>
        <v>Balistoides</v>
      </c>
      <c r="AP72" s="65" t="s">
        <v>1796</v>
      </c>
      <c r="AQ72" s="66" t="s">
        <v>1739</v>
      </c>
    </row>
    <row r="73" spans="1:43" ht="13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47"/>
      <c r="AK73" s="48"/>
      <c r="AL73" s="33"/>
      <c r="AM73" s="33"/>
      <c r="AN73" s="23"/>
      <c r="AO73" s="18" t="str">
        <f>'ORDEN DE CUARENTENA'!AO73</f>
        <v>Barbichthys</v>
      </c>
      <c r="AP73" s="65" t="s">
        <v>1797</v>
      </c>
      <c r="AQ73" s="66" t="s">
        <v>1739</v>
      </c>
    </row>
    <row r="74" spans="1:43" ht="13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47"/>
      <c r="AK74" s="48"/>
      <c r="AL74" s="33"/>
      <c r="AM74" s="33"/>
      <c r="AN74" s="23"/>
      <c r="AO74" s="18" t="str">
        <f>'ORDEN DE CUARENTENA'!AO74</f>
        <v>Barbodes</v>
      </c>
      <c r="AP74" s="65" t="s">
        <v>1798</v>
      </c>
      <c r="AQ74" s="66" t="s">
        <v>1739</v>
      </c>
    </row>
    <row r="75" spans="1:43" ht="13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47"/>
      <c r="AK75" s="48"/>
      <c r="AL75" s="33"/>
      <c r="AM75" s="33"/>
      <c r="AN75" s="23"/>
      <c r="AO75" s="18" t="str">
        <f>'ORDEN DE CUARENTENA'!AO75</f>
        <v>Barbonymus</v>
      </c>
      <c r="AP75" s="65" t="s">
        <v>1799</v>
      </c>
      <c r="AQ75" s="66" t="s">
        <v>1739</v>
      </c>
    </row>
    <row r="76" spans="1:43" ht="13.5" customHeight="1">
      <c r="A76" s="17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6"/>
      <c r="Y76" s="6"/>
      <c r="Z76" s="6"/>
      <c r="AA76" s="32"/>
      <c r="AD76" s="32"/>
      <c r="AE76" s="32"/>
      <c r="AF76" s="32"/>
      <c r="AG76" s="32"/>
      <c r="AH76" s="32"/>
      <c r="AI76" s="32"/>
      <c r="AJ76" s="32"/>
      <c r="AK76" s="32"/>
      <c r="AN76" s="23"/>
      <c r="AO76" s="18" t="str">
        <f>'ORDEN DE CUARENTENA'!AO76</f>
        <v>Barbus</v>
      </c>
      <c r="AP76" s="65" t="s">
        <v>1800</v>
      </c>
      <c r="AQ76" s="66" t="s">
        <v>1739</v>
      </c>
    </row>
    <row r="77" spans="1:43" ht="13.5" customHeight="1">
      <c r="A77" s="3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N77" s="23"/>
      <c r="AO77" s="18" t="str">
        <f>'ORDEN DE CUARENTENA'!AO77</f>
        <v>Bedotia</v>
      </c>
      <c r="AP77" s="65" t="s">
        <v>1801</v>
      </c>
      <c r="AQ77" s="66" t="s">
        <v>1739</v>
      </c>
    </row>
    <row r="78" spans="1:43" ht="13.5" customHeight="1">
      <c r="A78" s="17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N78" s="23"/>
      <c r="AO78" s="18" t="str">
        <f>'ORDEN DE CUARENTENA'!AO78</f>
        <v>Belontia</v>
      </c>
      <c r="AP78" s="65" t="s">
        <v>1802</v>
      </c>
      <c r="AQ78" s="66" t="s">
        <v>1739</v>
      </c>
    </row>
    <row r="79" spans="1:43" ht="13.5" customHeight="1">
      <c r="A79" s="1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N79" s="23"/>
      <c r="AO79" s="18" t="str">
        <f>'ORDEN DE CUARENTENA'!AO79</f>
        <v>Benthochromis</v>
      </c>
      <c r="AP79" s="65" t="s">
        <v>1803</v>
      </c>
      <c r="AQ79" s="66" t="s">
        <v>1739</v>
      </c>
    </row>
    <row r="80" spans="1:43" ht="13.5" customHeight="1">
      <c r="A80" s="1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N80" s="16"/>
      <c r="AO80" s="18" t="str">
        <f>'ORDEN DE CUARENTENA'!AO80</f>
        <v>Betta</v>
      </c>
      <c r="AP80" s="65" t="s">
        <v>1804</v>
      </c>
      <c r="AQ80" s="66" t="s">
        <v>1739</v>
      </c>
    </row>
    <row r="81" spans="1:43" ht="13.5" customHeight="1">
      <c r="A81" s="1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N81" s="16"/>
      <c r="AO81" s="18" t="str">
        <f>'ORDEN DE CUARENTENA'!AO81</f>
        <v>Biotodoma</v>
      </c>
      <c r="AP81" s="65" t="s">
        <v>1805</v>
      </c>
      <c r="AQ81" s="66" t="s">
        <v>1739</v>
      </c>
    </row>
    <row r="82" spans="1:43" ht="13.5" customHeight="1">
      <c r="A82" s="1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N82" s="16"/>
      <c r="AO82" s="18" t="str">
        <f>'ORDEN DE CUARENTENA'!AO82</f>
        <v>Bodianus</v>
      </c>
      <c r="AP82" s="65" t="s">
        <v>1806</v>
      </c>
      <c r="AQ82" s="66" t="s">
        <v>1739</v>
      </c>
    </row>
    <row r="83" spans="1:43" ht="13.5" customHeight="1">
      <c r="A83" s="1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N83" s="16"/>
      <c r="AO83" s="18" t="str">
        <f>'ORDEN DE CUARENTENA'!AO83</f>
        <v>Boehlkea</v>
      </c>
      <c r="AP83" s="65" t="s">
        <v>1807</v>
      </c>
      <c r="AQ83" s="66" t="s">
        <v>1739</v>
      </c>
    </row>
    <row r="84" spans="1:43" ht="13.5" customHeight="1">
      <c r="A84" s="1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N84" s="16"/>
      <c r="AO84" s="18" t="str">
        <f>'ORDEN DE CUARENTENA'!AO84</f>
        <v>Boraras</v>
      </c>
      <c r="AP84" s="65" t="s">
        <v>1808</v>
      </c>
      <c r="AQ84" s="66" t="s">
        <v>1739</v>
      </c>
    </row>
    <row r="85" spans="1:43" ht="13.5" customHeight="1">
      <c r="A85" s="1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N85" s="16"/>
      <c r="AO85" s="18" t="str">
        <f>'ORDEN DE CUARENTENA'!AO85</f>
        <v>Botia</v>
      </c>
      <c r="AP85" s="65" t="s">
        <v>1809</v>
      </c>
      <c r="AQ85" s="66" t="s">
        <v>1739</v>
      </c>
    </row>
    <row r="86" spans="1:43" ht="13.5" customHeight="1">
      <c r="A86" s="24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14"/>
      <c r="V86" s="14"/>
      <c r="W86" s="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N86" s="16"/>
      <c r="AO86" s="18" t="str">
        <f>'ORDEN DE CUARENTENA'!AO86</f>
        <v>Boulengerella</v>
      </c>
      <c r="AP86" s="65" t="s">
        <v>1810</v>
      </c>
      <c r="AQ86" s="66" t="s">
        <v>1739</v>
      </c>
    </row>
    <row r="87" spans="1:43" ht="13.5" customHeight="1">
      <c r="A87" s="24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N87" s="16"/>
      <c r="AO87" s="18" t="str">
        <f>'ORDEN DE CUARENTENA'!AO87</f>
        <v>Boulengerochromis</v>
      </c>
      <c r="AP87" s="65" t="s">
        <v>1811</v>
      </c>
      <c r="AQ87" s="66" t="s">
        <v>1739</v>
      </c>
    </row>
    <row r="88" spans="1:43" ht="13.5" customHeight="1">
      <c r="A88" s="25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N88" s="16"/>
      <c r="AO88" s="18" t="str">
        <f>'ORDEN DE CUARENTENA'!AO88</f>
        <v>Brachychalcinus</v>
      </c>
      <c r="AP88" s="65" t="s">
        <v>1812</v>
      </c>
      <c r="AQ88" s="66" t="s">
        <v>1739</v>
      </c>
    </row>
    <row r="89" spans="1:43" ht="13.5" customHeight="1">
      <c r="A89" s="17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N89" s="16"/>
      <c r="AO89" s="18" t="str">
        <f>'ORDEN DE CUARENTENA'!AO89</f>
        <v>Brachygobius</v>
      </c>
      <c r="AP89" s="65" t="s">
        <v>1813</v>
      </c>
      <c r="AQ89" s="66" t="s">
        <v>1739</v>
      </c>
    </row>
    <row r="90" spans="1:43" ht="13.5" customHeight="1">
      <c r="A90" s="17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N90" s="16"/>
      <c r="AO90" s="18" t="str">
        <f>'ORDEN DE CUARENTENA'!AO90</f>
        <v>Brachyhypopomus</v>
      </c>
      <c r="AP90" s="65" t="s">
        <v>1814</v>
      </c>
      <c r="AQ90" s="66" t="s">
        <v>1739</v>
      </c>
    </row>
    <row r="91" spans="1:43" ht="13.5" customHeight="1">
      <c r="A91" s="3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N91" s="16"/>
      <c r="AO91" s="18" t="str">
        <f>'ORDEN DE CUARENTENA'!AO91</f>
        <v>Brachyplatystoma</v>
      </c>
      <c r="AP91" s="65" t="s">
        <v>1815</v>
      </c>
      <c r="AQ91" s="66" t="s">
        <v>1733</v>
      </c>
    </row>
    <row r="92" spans="1:43" ht="13.5" customHeight="1">
      <c r="A92" s="25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N92" s="16"/>
      <c r="AO92" s="18" t="str">
        <f>'ORDEN DE CUARENTENA'!AO92</f>
        <v>Brochis</v>
      </c>
      <c r="AP92" s="65" t="s">
        <v>1816</v>
      </c>
      <c r="AQ92" s="66" t="s">
        <v>1733</v>
      </c>
    </row>
    <row r="93" spans="1:43" ht="13.5" customHeight="1">
      <c r="A93" s="2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9"/>
      <c r="V93" s="9"/>
      <c r="W93" s="10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N93" s="16"/>
      <c r="AO93" s="18" t="str">
        <f>'ORDEN DE CUARENTENA'!AO93</f>
        <v>Brycinus</v>
      </c>
      <c r="AP93" s="65" t="s">
        <v>1817</v>
      </c>
      <c r="AQ93" s="66" t="s">
        <v>1733</v>
      </c>
    </row>
    <row r="94" spans="1:43" ht="13.5" customHeight="1">
      <c r="A94" s="2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N94" s="16"/>
      <c r="AO94" s="18" t="str">
        <f>'ORDEN DE CUARENTENA'!AO94</f>
        <v>Brycon</v>
      </c>
      <c r="AP94" s="65" t="s">
        <v>1818</v>
      </c>
      <c r="AQ94" s="66" t="s">
        <v>1733</v>
      </c>
    </row>
    <row r="95" spans="1:43" ht="13.5" customHeight="1">
      <c r="A95" s="2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0"/>
      <c r="V95" s="10"/>
      <c r="W95" s="11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N95" s="16"/>
      <c r="AO95" s="18" t="str">
        <f>'ORDEN DE CUARENTENA'!AO95</f>
        <v>Buccochromis</v>
      </c>
      <c r="AP95" s="65" t="s">
        <v>1819</v>
      </c>
      <c r="AQ95" s="66" t="s">
        <v>1733</v>
      </c>
    </row>
    <row r="96" spans="1:43" ht="13.5" customHeight="1">
      <c r="A96" s="25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N96" s="16"/>
      <c r="AO96" s="18" t="str">
        <f>'ORDEN DE CUARENTENA'!AO96</f>
        <v>Bunocephalichthys</v>
      </c>
      <c r="AP96" s="65" t="s">
        <v>926</v>
      </c>
      <c r="AQ96" s="66" t="s">
        <v>1820</v>
      </c>
    </row>
    <row r="97" spans="1:43" ht="13.5" customHeight="1">
      <c r="A97" s="25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N97" s="16"/>
      <c r="AO97" s="18" t="str">
        <f>'ORDEN DE CUARENTENA'!AO97</f>
        <v>Bunocephalus</v>
      </c>
      <c r="AP97" s="65" t="s">
        <v>1821</v>
      </c>
      <c r="AQ97" s="66" t="s">
        <v>1733</v>
      </c>
    </row>
    <row r="98" spans="1:43" ht="13.5" customHeight="1">
      <c r="A98" s="25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11"/>
      <c r="V98" s="11"/>
      <c r="W98" s="9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N98" s="16"/>
      <c r="AO98" s="18" t="str">
        <f>'ORDEN DE CUARENTENA'!AO98</f>
        <v>Butis</v>
      </c>
      <c r="AP98" s="65" t="s">
        <v>1822</v>
      </c>
      <c r="AQ98" s="66" t="s">
        <v>1739</v>
      </c>
    </row>
    <row r="99" spans="1:43" ht="13.5" customHeight="1">
      <c r="A99" s="2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9"/>
      <c r="V99" s="9"/>
      <c r="W99" s="1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N99" s="16"/>
      <c r="AO99" s="18" t="str">
        <f>'ORDEN DE CUARENTENA'!AO99</f>
        <v>Caecomastacembelus</v>
      </c>
      <c r="AP99" s="65" t="s">
        <v>1823</v>
      </c>
      <c r="AQ99" s="66" t="s">
        <v>1739</v>
      </c>
    </row>
    <row r="100" spans="1:43" ht="13.5" customHeight="1">
      <c r="A100" s="25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2"/>
      <c r="V100" s="12"/>
      <c r="W100" s="13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N100" s="16"/>
      <c r="AO100" s="18" t="str">
        <f>'ORDEN DE CUARENTENA'!AO100</f>
        <v>Caenotropus</v>
      </c>
      <c r="AP100" s="65" t="s">
        <v>1824</v>
      </c>
      <c r="AQ100" s="66" t="s">
        <v>1739</v>
      </c>
    </row>
    <row r="101" spans="1:43" ht="13.5" customHeight="1">
      <c r="A101" s="25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3"/>
      <c r="V101" s="13"/>
      <c r="W101" s="12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N101" s="16"/>
      <c r="AO101" s="18" t="str">
        <f>'ORDEN DE CUARENTENA'!AO101</f>
        <v>Callichthys</v>
      </c>
      <c r="AP101" s="65" t="s">
        <v>1825</v>
      </c>
      <c r="AQ101" s="66" t="s">
        <v>1733</v>
      </c>
    </row>
    <row r="102" spans="1:43" ht="13.5" customHeight="1">
      <c r="A102" s="25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2"/>
      <c r="V102" s="12"/>
      <c r="W102" s="14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N102" s="16"/>
      <c r="AO102" s="18" t="str">
        <f>'ORDEN DE CUARENTENA'!AO102</f>
        <v>Callochromis</v>
      </c>
      <c r="AP102" s="65" t="s">
        <v>1826</v>
      </c>
      <c r="AQ102" s="66" t="s">
        <v>1733</v>
      </c>
    </row>
    <row r="103" spans="1:43" ht="13.5" customHeight="1">
      <c r="A103" s="59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N103" s="16"/>
      <c r="AO103" s="18" t="str">
        <f>'ORDEN DE CUARENTENA'!AO103</f>
        <v>Calloplesiops</v>
      </c>
      <c r="AP103" s="65" t="s">
        <v>927</v>
      </c>
      <c r="AQ103" s="66" t="s">
        <v>1827</v>
      </c>
    </row>
    <row r="104" spans="1:43" ht="13.5" customHeight="1">
      <c r="A104" s="59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N104" s="16"/>
      <c r="AO104" s="18" t="str">
        <f>'ORDEN DE CUARENTENA'!AO104</f>
        <v>Calophysus</v>
      </c>
      <c r="AP104" s="65" t="s">
        <v>1828</v>
      </c>
      <c r="AQ104" s="66" t="s">
        <v>1733</v>
      </c>
    </row>
    <row r="105" spans="1:43" ht="13.5" customHeight="1">
      <c r="A105" s="40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N105" s="16"/>
      <c r="AO105" s="18" t="str">
        <f>'ORDEN DE CUARENTENA'!AO105</f>
        <v>Campylomormyrus</v>
      </c>
      <c r="AP105" s="65" t="s">
        <v>1829</v>
      </c>
      <c r="AQ105" s="66" t="s">
        <v>1733</v>
      </c>
    </row>
    <row r="106" spans="1:43" ht="13.5" customHeight="1">
      <c r="A106" s="16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N106" s="16"/>
      <c r="AO106" s="18" t="str">
        <f>'ORDEN DE CUARENTENA'!AO106</f>
        <v>Canthigaster</v>
      </c>
      <c r="AP106" s="65" t="s">
        <v>1830</v>
      </c>
      <c r="AQ106" s="66" t="s">
        <v>1739</v>
      </c>
    </row>
    <row r="107" spans="1:43" ht="13.5" customHeight="1">
      <c r="A107" s="42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N107" s="16"/>
      <c r="AO107" s="18" t="str">
        <f>'ORDEN DE CUARENTENA'!AO107</f>
        <v>Capoeta</v>
      </c>
      <c r="AP107" s="65" t="s">
        <v>1831</v>
      </c>
      <c r="AQ107" s="66" t="s">
        <v>1739</v>
      </c>
    </row>
    <row r="108" spans="1:43" ht="13.5" customHeight="1">
      <c r="A108" s="4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N108" s="16"/>
      <c r="AO108" s="18" t="str">
        <f>'ORDEN DE CUARENTENA'!AO108</f>
        <v>Caquetaia</v>
      </c>
      <c r="AP108" s="65" t="s">
        <v>1832</v>
      </c>
      <c r="AQ108" s="66" t="s">
        <v>1739</v>
      </c>
    </row>
    <row r="109" spans="1:43" ht="15" customHeight="1">
      <c r="A109" s="42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N109" s="16"/>
      <c r="AO109" s="18" t="str">
        <f>'ORDEN DE CUARENTENA'!AO109</f>
        <v>Carassius</v>
      </c>
      <c r="AP109" s="65" t="s">
        <v>1833</v>
      </c>
      <c r="AQ109" s="66" t="s">
        <v>1739</v>
      </c>
    </row>
    <row r="110" spans="1:43" ht="15" customHeight="1">
      <c r="A110" s="17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N110" s="16"/>
      <c r="AO110" s="18" t="str">
        <f>'ORDEN DE CUARENTENA'!AO110</f>
        <v>Carcharhinus</v>
      </c>
      <c r="AP110" s="65" t="s">
        <v>1834</v>
      </c>
      <c r="AQ110" s="66" t="s">
        <v>1733</v>
      </c>
    </row>
    <row r="111" spans="1:43" ht="15" customHeight="1">
      <c r="A111" s="17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N111" s="16"/>
      <c r="AO111" s="18" t="str">
        <f>'ORDEN DE CUARENTENA'!AO111</f>
        <v>Carnegiella</v>
      </c>
      <c r="AP111" s="65" t="s">
        <v>1835</v>
      </c>
      <c r="AQ111" s="66" t="s">
        <v>1733</v>
      </c>
    </row>
    <row r="112" spans="1:43" ht="15" customHeight="1">
      <c r="A112" s="17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N112" s="16"/>
      <c r="AO112" s="18" t="str">
        <f>'ORDEN DE CUARENTENA'!AO112</f>
        <v>Centropyge</v>
      </c>
      <c r="AP112" s="65" t="s">
        <v>1836</v>
      </c>
      <c r="AQ112" s="66" t="s">
        <v>1733</v>
      </c>
    </row>
    <row r="113" spans="1:43" ht="15" customHeight="1">
      <c r="A113" s="17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N113" s="16"/>
      <c r="AO113" s="18" t="str">
        <f>'ORDEN DE CUARENTENA'!AO113</f>
        <v>Cephalopholis</v>
      </c>
      <c r="AP113" s="65" t="s">
        <v>1837</v>
      </c>
      <c r="AQ113" s="66" t="s">
        <v>1733</v>
      </c>
    </row>
    <row r="114" spans="1:43" ht="15" customHeight="1">
      <c r="A114" s="17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N114" s="16"/>
      <c r="AO114" s="18" t="str">
        <f>'ORDEN DE CUARENTENA'!AO114</f>
        <v>Cetopsis</v>
      </c>
      <c r="AP114" s="65" t="s">
        <v>1838</v>
      </c>
      <c r="AQ114" s="66" t="s">
        <v>1733</v>
      </c>
    </row>
    <row r="115" spans="1:43" ht="15" customHeight="1">
      <c r="A115" s="17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N115" s="16"/>
      <c r="AO115" s="18" t="str">
        <f>'ORDEN DE CUARENTENA'!AO115</f>
        <v>Chaca</v>
      </c>
      <c r="AP115" s="65" t="s">
        <v>1839</v>
      </c>
      <c r="AQ115" s="66" t="s">
        <v>1733</v>
      </c>
    </row>
    <row r="116" spans="1:43" ht="15" customHeight="1">
      <c r="A116" s="17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N116" s="16"/>
      <c r="AO116" s="18" t="str">
        <f>'ORDEN DE CUARENTENA'!AO116</f>
        <v>Chaetodermis</v>
      </c>
      <c r="AP116" s="65" t="s">
        <v>1840</v>
      </c>
      <c r="AQ116" s="66" t="s">
        <v>1733</v>
      </c>
    </row>
    <row r="117" spans="1:43" ht="15" customHeight="1">
      <c r="A117" s="17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N117" s="16"/>
      <c r="AO117" s="18" t="str">
        <f>'ORDEN DE CUARENTENA'!AO117</f>
        <v>Chaetodipterus</v>
      </c>
      <c r="AP117" s="65" t="s">
        <v>1841</v>
      </c>
      <c r="AQ117" s="66" t="s">
        <v>1733</v>
      </c>
    </row>
    <row r="118" spans="1:43" ht="15" customHeight="1">
      <c r="A118" s="17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N118" s="16"/>
      <c r="AO118" s="18" t="str">
        <f>'ORDEN DE CUARENTENA'!AO118</f>
        <v>Chaetodon</v>
      </c>
      <c r="AP118" s="65" t="s">
        <v>1842</v>
      </c>
      <c r="AQ118" s="66" t="s">
        <v>1733</v>
      </c>
    </row>
    <row r="119" spans="1:43" ht="15" customHeight="1">
      <c r="A119" s="17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N119" s="16"/>
      <c r="AO119" s="18" t="str">
        <f>'ORDEN DE CUARENTENA'!AO119</f>
        <v>Chaetodonplus</v>
      </c>
      <c r="AP119" s="65" t="s">
        <v>1843</v>
      </c>
      <c r="AQ119" s="66" t="s">
        <v>1733</v>
      </c>
    </row>
    <row r="120" spans="1:43" ht="15" customHeight="1">
      <c r="A120" s="17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N120" s="20"/>
      <c r="AO120" s="18" t="str">
        <f>'ORDEN DE CUARENTENA'!AO120</f>
        <v>Chaetodontoplus</v>
      </c>
      <c r="AP120" s="65" t="s">
        <v>1844</v>
      </c>
      <c r="AQ120" s="66" t="s">
        <v>1733</v>
      </c>
    </row>
    <row r="121" spans="1:43" ht="15" customHeight="1">
      <c r="A121" s="17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N121" s="20"/>
      <c r="AO121" s="18" t="str">
        <f>'ORDEN DE CUARENTENA'!AO121</f>
        <v>Chaetostoma</v>
      </c>
      <c r="AP121" s="65" t="s">
        <v>1845</v>
      </c>
      <c r="AQ121" s="66" t="s">
        <v>1733</v>
      </c>
    </row>
    <row r="122" spans="1:43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O122" s="18" t="str">
        <f>'ORDEN DE CUARENTENA'!AO122</f>
        <v>Chalceus</v>
      </c>
      <c r="AP122" s="65" t="s">
        <v>1846</v>
      </c>
      <c r="AQ122" s="66" t="s">
        <v>1733</v>
      </c>
    </row>
    <row r="123" spans="1:43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O123" s="18" t="str">
        <f>'ORDEN DE CUARENTENA'!AO123</f>
        <v>Chalinochromis</v>
      </c>
      <c r="AP123" s="65" t="s">
        <v>1847</v>
      </c>
      <c r="AQ123" s="66" t="s">
        <v>1733</v>
      </c>
    </row>
    <row r="124" spans="1:43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O124" s="18" t="str">
        <f>'ORDEN DE CUARENTENA'!AO124</f>
        <v>Champsochromis</v>
      </c>
      <c r="AP124" s="65" t="s">
        <v>1848</v>
      </c>
      <c r="AQ124" s="66" t="s">
        <v>1733</v>
      </c>
    </row>
    <row r="125" spans="1:43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O125" s="18" t="str">
        <f>'ORDEN DE CUARENTENA'!AO125</f>
        <v>Chanda</v>
      </c>
      <c r="AP125" s="65" t="s">
        <v>1849</v>
      </c>
      <c r="AQ125" s="66" t="s">
        <v>1733</v>
      </c>
    </row>
    <row r="126" spans="1:43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O126" s="18" t="str">
        <f>'ORDEN DE CUARENTENA'!AO126</f>
        <v>Channa</v>
      </c>
      <c r="AP126" s="65" t="s">
        <v>1850</v>
      </c>
      <c r="AQ126" s="66" t="s">
        <v>1733</v>
      </c>
    </row>
    <row r="127" spans="1:43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18" t="str">
        <f>'ORDEN DE CUARENTENA'!AO127</f>
        <v>Characidium</v>
      </c>
      <c r="AP127" s="65" t="s">
        <v>1851</v>
      </c>
      <c r="AQ127" s="66" t="s">
        <v>1733</v>
      </c>
    </row>
    <row r="128" spans="1:43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18" t="str">
        <f>'ORDEN DE CUARENTENA'!AO128</f>
        <v>Charax</v>
      </c>
      <c r="AP128" s="65" t="s">
        <v>1852</v>
      </c>
      <c r="AQ128" s="66" t="s">
        <v>1733</v>
      </c>
    </row>
    <row r="129" spans="1:43" ht="1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18" t="str">
        <f>'ORDEN DE CUARENTENA'!AO129</f>
        <v>Cheilochromis</v>
      </c>
      <c r="AP129" s="65" t="s">
        <v>1853</v>
      </c>
      <c r="AQ129" s="66" t="s">
        <v>1733</v>
      </c>
    </row>
    <row r="130" spans="1:43" ht="1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18" t="str">
        <f>'ORDEN DE CUARENTENA'!AO130</f>
        <v>Chela</v>
      </c>
      <c r="AP130" s="65" t="s">
        <v>1854</v>
      </c>
      <c r="AQ130" s="66" t="s">
        <v>1733</v>
      </c>
    </row>
    <row r="131" spans="1:43" ht="1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18" t="str">
        <f>'ORDEN DE CUARENTENA'!AO131</f>
        <v>Chelmon</v>
      </c>
      <c r="AP131" s="65" t="s">
        <v>1855</v>
      </c>
      <c r="AQ131" s="66" t="s">
        <v>1733</v>
      </c>
    </row>
    <row r="132" spans="1:43" ht="1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18" t="str">
        <f>'ORDEN DE CUARENTENA'!AO132</f>
        <v>Chelmonops</v>
      </c>
      <c r="AP132" s="65" t="s">
        <v>1856</v>
      </c>
      <c r="AQ132" s="66" t="s">
        <v>1733</v>
      </c>
    </row>
    <row r="133" spans="1:43" ht="1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18" t="str">
        <f>'ORDEN DE CUARENTENA'!AO133</f>
        <v>Chilodus</v>
      </c>
      <c r="AP133" s="65" t="s">
        <v>1857</v>
      </c>
      <c r="AQ133" s="66" t="s">
        <v>1733</v>
      </c>
    </row>
    <row r="134" spans="1:43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18" t="str">
        <f>'ORDEN DE CUARENTENA'!AO134</f>
        <v>Chilomycterus</v>
      </c>
      <c r="AP134" s="65" t="s">
        <v>1028</v>
      </c>
      <c r="AQ134" s="66" t="s">
        <v>1858</v>
      </c>
    </row>
    <row r="135" spans="1:43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18" t="str">
        <f>'ORDEN DE CUARENTENA'!AO135</f>
        <v>Chiloscyllium</v>
      </c>
      <c r="AP135" s="65" t="s">
        <v>1859</v>
      </c>
      <c r="AQ135" s="66" t="s">
        <v>1733</v>
      </c>
    </row>
    <row r="136" spans="1:43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18" t="str">
        <f>'ORDEN DE CUARENTENA'!AO136</f>
        <v>Chilotilapia</v>
      </c>
      <c r="AP136" s="65" t="s">
        <v>1860</v>
      </c>
      <c r="AQ136" s="66" t="s">
        <v>1733</v>
      </c>
    </row>
    <row r="137" spans="1:43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18" t="str">
        <f>'ORDEN DE CUARENTENA'!AO137</f>
        <v>Chitala</v>
      </c>
      <c r="AP137" s="65" t="s">
        <v>1861</v>
      </c>
      <c r="AQ137" s="66" t="s">
        <v>1733</v>
      </c>
    </row>
    <row r="138" spans="1:43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18" t="str">
        <f>'ORDEN DE CUARENTENA'!AO138</f>
        <v>Chromileptes</v>
      </c>
      <c r="AP138" s="65" t="s">
        <v>1862</v>
      </c>
      <c r="AQ138" s="66" t="s">
        <v>1733</v>
      </c>
    </row>
    <row r="139" spans="1:43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18" t="str">
        <f>'ORDEN DE CUARENTENA'!AO139</f>
        <v>Chromis</v>
      </c>
      <c r="AP139" s="65" t="s">
        <v>1863</v>
      </c>
      <c r="AQ139" s="66" t="s">
        <v>1733</v>
      </c>
    </row>
    <row r="140" spans="1:43" ht="15" customHeight="1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4"/>
      <c r="V140" s="14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18" t="str">
        <f>'ORDEN DE CUARENTENA'!AO140</f>
        <v>Chrysiptera</v>
      </c>
      <c r="AP140" s="65" t="s">
        <v>1864</v>
      </c>
      <c r="AQ140" s="66" t="s">
        <v>1733</v>
      </c>
    </row>
    <row r="141" spans="1:43" ht="15" customHeight="1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18" t="str">
        <f>'ORDEN DE CUARENTENA'!AO141</f>
        <v>Chylomycterus</v>
      </c>
      <c r="AP141" s="65" t="s">
        <v>1865</v>
      </c>
      <c r="AQ141" s="66" t="s">
        <v>1733</v>
      </c>
    </row>
    <row r="142" spans="1:43" ht="15" customHeight="1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18" t="str">
        <f>'ORDEN DE CUARENTENA'!AO142</f>
        <v>Cichla</v>
      </c>
      <c r="AP142" s="65" t="s">
        <v>1866</v>
      </c>
      <c r="AQ142" s="66" t="s">
        <v>1733</v>
      </c>
    </row>
    <row r="143" spans="1:43" ht="15" customHeight="1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18" t="str">
        <f>'ORDEN DE CUARENTENA'!AO143</f>
        <v>Cichlasoma</v>
      </c>
      <c r="AP143" s="65" t="s">
        <v>1867</v>
      </c>
      <c r="AQ143" s="66" t="s">
        <v>1733</v>
      </c>
    </row>
    <row r="144" spans="1:43" ht="15" customHeight="1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18" t="str">
        <f>'ORDEN DE CUARENTENA'!AO144</f>
        <v>Cirrhilabrus</v>
      </c>
      <c r="AP144" s="65" t="s">
        <v>1868</v>
      </c>
      <c r="AQ144" s="66" t="s">
        <v>1733</v>
      </c>
    </row>
    <row r="145" spans="1:43" ht="15" customHeight="1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O145" s="18" t="str">
        <f>'ORDEN DE CUARENTENA'!AO145</f>
        <v>Cirrhitichthys</v>
      </c>
      <c r="AP145" s="65" t="s">
        <v>1869</v>
      </c>
      <c r="AQ145" s="66" t="s">
        <v>1733</v>
      </c>
    </row>
    <row r="146" spans="1:43" ht="15" customHeight="1">
      <c r="A146" s="14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O146" s="18" t="str">
        <f>'ORDEN DE CUARENTENA'!AO146</f>
        <v>Cirrhitops</v>
      </c>
      <c r="AP146" s="65" t="s">
        <v>1870</v>
      </c>
      <c r="AQ146" s="66" t="s">
        <v>1733</v>
      </c>
    </row>
    <row r="147" spans="1:43" ht="15" customHeight="1">
      <c r="A147" s="14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O147" s="18" t="str">
        <f>'ORDEN DE CUARENTENA'!AO147</f>
        <v>Cirrhitus</v>
      </c>
      <c r="AP147" s="65" t="s">
        <v>1871</v>
      </c>
      <c r="AQ147" s="66" t="s">
        <v>1733</v>
      </c>
    </row>
    <row r="148" spans="1:43" ht="1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O148" s="18" t="str">
        <f>'ORDEN DE CUARENTENA'!AO148</f>
        <v>Cleithracara</v>
      </c>
      <c r="AP148" s="65" t="s">
        <v>1872</v>
      </c>
      <c r="AQ148" s="66" t="s">
        <v>1733</v>
      </c>
    </row>
    <row r="149" spans="1:43" ht="1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18" t="str">
        <f>'ORDEN DE CUARENTENA'!AO149</f>
        <v>Cobitis</v>
      </c>
      <c r="AP149" s="65" t="s">
        <v>1873</v>
      </c>
      <c r="AQ149" s="66" t="s">
        <v>1733</v>
      </c>
    </row>
    <row r="150" spans="1:43" ht="1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18" t="str">
        <f>'ORDEN DE CUARENTENA'!AO150</f>
        <v>Colisa</v>
      </c>
      <c r="AP150" s="65" t="s">
        <v>1874</v>
      </c>
      <c r="AQ150" s="66" t="s">
        <v>1733</v>
      </c>
    </row>
    <row r="151" spans="1:43" ht="1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O151" s="18" t="str">
        <f>'ORDEN DE CUARENTENA'!AO151</f>
        <v>Colomesus</v>
      </c>
      <c r="AP151" s="65" t="s">
        <v>1875</v>
      </c>
      <c r="AQ151" s="66" t="s">
        <v>1739</v>
      </c>
    </row>
    <row r="152" spans="1:43" ht="1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O152" s="18" t="str">
        <f>'ORDEN DE CUARENTENA'!AO152</f>
        <v>Colossoma</v>
      </c>
      <c r="AP152" s="65" t="s">
        <v>928</v>
      </c>
      <c r="AQ152" s="66" t="s">
        <v>1876</v>
      </c>
    </row>
    <row r="153" spans="1:43" ht="1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O153" s="18" t="str">
        <f>'ORDEN DE CUARENTENA'!AO153</f>
        <v>Copadichromis</v>
      </c>
      <c r="AP153" s="65" t="s">
        <v>1877</v>
      </c>
      <c r="AQ153" s="66" t="s">
        <v>1733</v>
      </c>
    </row>
    <row r="154" spans="1:43" ht="1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O154" s="18" t="str">
        <f>'ORDEN DE CUARENTENA'!AO154</f>
        <v>Copeina</v>
      </c>
      <c r="AP154" s="65" t="s">
        <v>1878</v>
      </c>
      <c r="AQ154" s="66" t="s">
        <v>1733</v>
      </c>
    </row>
    <row r="155" spans="1:43" ht="15" customHeight="1">
      <c r="A155" s="1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O155" s="18" t="str">
        <f>'ORDEN DE CUARENTENA'!AO155</f>
        <v>Copella</v>
      </c>
      <c r="AP155" s="65" t="s">
        <v>1879</v>
      </c>
      <c r="AQ155" s="66" t="s">
        <v>1733</v>
      </c>
    </row>
    <row r="156" spans="1:43" ht="15" customHeight="1">
      <c r="A156" s="1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O156" s="18" t="str">
        <f>'ORDEN DE CUARENTENA'!AO156</f>
        <v>Coradion</v>
      </c>
      <c r="AP156" s="65" t="s">
        <v>1880</v>
      </c>
      <c r="AQ156" s="66" t="s">
        <v>1733</v>
      </c>
    </row>
    <row r="157" spans="1:43" ht="15" customHeight="1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O157" s="18" t="str">
        <f>'ORDEN DE CUARENTENA'!AO157</f>
        <v>Coris</v>
      </c>
      <c r="AP157" s="65" t="s">
        <v>1881</v>
      </c>
      <c r="AQ157" s="66" t="s">
        <v>1733</v>
      </c>
    </row>
    <row r="158" spans="1:43" ht="15" customHeight="1">
      <c r="A158" s="11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O158" s="18" t="str">
        <f>'ORDEN DE CUARENTENA'!AO158</f>
        <v>Corydoras</v>
      </c>
      <c r="AP158" s="65" t="s">
        <v>1882</v>
      </c>
      <c r="AQ158" s="66" t="s">
        <v>1733</v>
      </c>
    </row>
    <row r="159" spans="1:43" ht="15" customHeight="1">
      <c r="A159" s="11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O159" s="18" t="str">
        <f>'ORDEN DE CUARENTENA'!AO159</f>
        <v>Corynopoma</v>
      </c>
      <c r="AP159" s="65" t="s">
        <v>1883</v>
      </c>
      <c r="AQ159" s="66" t="s">
        <v>1733</v>
      </c>
    </row>
    <row r="160" spans="1:43" ht="1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O160" s="18" t="str">
        <f>'ORDEN DE CUARENTENA'!AO160</f>
        <v>Coryphopterus</v>
      </c>
      <c r="AP160" s="65" t="s">
        <v>1884</v>
      </c>
      <c r="AQ160" s="66" t="s">
        <v>1733</v>
      </c>
    </row>
    <row r="161" spans="1:43" ht="15" customHeight="1">
      <c r="A161" s="12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18" t="str">
        <f>'ORDEN DE CUARENTENA'!AO161</f>
        <v>Crenicara</v>
      </c>
      <c r="AP161" s="65" t="s">
        <v>1885</v>
      </c>
      <c r="AQ161" s="66" t="s">
        <v>1733</v>
      </c>
    </row>
    <row r="162" spans="1:43" ht="15" customHeight="1">
      <c r="A162" s="1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18" t="str">
        <f>'ORDEN DE CUARENTENA'!AO162</f>
        <v>Crenicichla</v>
      </c>
      <c r="AP162" s="65" t="s">
        <v>1886</v>
      </c>
      <c r="AQ162" s="66" t="s">
        <v>1733</v>
      </c>
    </row>
    <row r="163" spans="1:43" ht="15" customHeight="1">
      <c r="A163" s="12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18" t="str">
        <f>'ORDEN DE CUARENTENA'!AO163</f>
        <v>Crenuchus</v>
      </c>
      <c r="AP163" s="65" t="s">
        <v>1887</v>
      </c>
      <c r="AQ163" s="66" t="s">
        <v>1733</v>
      </c>
    </row>
    <row r="164" spans="1:43" ht="15" customHeight="1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18" t="str">
        <f>'ORDEN DE CUARENTENA'!AO164</f>
        <v>Cromileptes</v>
      </c>
      <c r="AP164" s="65" t="s">
        <v>1888</v>
      </c>
      <c r="AQ164" s="66" t="s">
        <v>1733</v>
      </c>
    </row>
    <row r="165" spans="1:43" ht="15" customHeight="1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18" t="str">
        <f>'ORDEN DE CUARENTENA'!AO165</f>
        <v>Crossocheilus</v>
      </c>
      <c r="AP165" s="65" t="s">
        <v>1889</v>
      </c>
      <c r="AQ165" s="66" t="s">
        <v>1733</v>
      </c>
    </row>
    <row r="166" spans="1:43" ht="15" customHeight="1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18" t="str">
        <f>'ORDEN DE CUARENTENA'!AO166</f>
        <v>Cryptocentrus</v>
      </c>
      <c r="AP166" s="65" t="s">
        <v>1890</v>
      </c>
      <c r="AQ166" s="66" t="s">
        <v>1733</v>
      </c>
    </row>
    <row r="167" spans="1:43" ht="15" customHeight="1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18" t="str">
        <f>'ORDEN DE CUARENTENA'!AO167</f>
        <v>Ctenobrycon</v>
      </c>
      <c r="AP167" s="65" t="s">
        <v>1891</v>
      </c>
      <c r="AQ167" s="66" t="s">
        <v>1733</v>
      </c>
    </row>
    <row r="168" spans="1:43" ht="15" customHeight="1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18" t="str">
        <f>'ORDEN DE CUARENTENA'!AO168</f>
        <v>Ctenochaetus</v>
      </c>
      <c r="AP168" s="65" t="s">
        <v>1892</v>
      </c>
      <c r="AQ168" s="66" t="s">
        <v>1733</v>
      </c>
    </row>
    <row r="169" spans="1:43" ht="15" customHeight="1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18" t="str">
        <f>'ORDEN DE CUARENTENA'!AO169</f>
        <v>Ctenochateus</v>
      </c>
      <c r="AP169" s="65" t="s">
        <v>1893</v>
      </c>
      <c r="AQ169" s="66" t="s">
        <v>1733</v>
      </c>
    </row>
    <row r="170" spans="1:43" ht="15" customHeight="1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18" t="str">
        <f>'ORDEN DE CUARENTENA'!AO170</f>
        <v>Ctenogobiops</v>
      </c>
      <c r="AP170" s="65" t="s">
        <v>1894</v>
      </c>
      <c r="AQ170" s="66" t="s">
        <v>1733</v>
      </c>
    </row>
    <row r="171" spans="1:43" ht="15" customHeight="1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18" t="str">
        <f>'ORDEN DE CUARENTENA'!AO171</f>
        <v>Ctenolucius</v>
      </c>
      <c r="AP171" s="65" t="s">
        <v>1895</v>
      </c>
      <c r="AQ171" s="66" t="s">
        <v>1733</v>
      </c>
    </row>
    <row r="172" spans="1:43" ht="15" customHeight="1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18" t="str">
        <f>'ORDEN DE CUARENTENA'!AO172</f>
        <v>Ctenopharyngodon</v>
      </c>
      <c r="AP172" s="65" t="s">
        <v>1896</v>
      </c>
      <c r="AQ172" s="66" t="s">
        <v>1733</v>
      </c>
    </row>
    <row r="173" spans="1:43" ht="15" customHeight="1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18" t="str">
        <f>'ORDEN DE CUARENTENA'!AO173</f>
        <v>Ctenopis</v>
      </c>
      <c r="AP173" s="65" t="s">
        <v>1897</v>
      </c>
      <c r="AQ173" s="66" t="s">
        <v>1733</v>
      </c>
    </row>
    <row r="174" spans="1:43" ht="15" customHeight="1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18" t="str">
        <f>'ORDEN DE CUARENTENA'!AO174</f>
        <v>Ctenopoma</v>
      </c>
      <c r="AP174" s="65" t="s">
        <v>1898</v>
      </c>
      <c r="AQ174" s="66" t="s">
        <v>1733</v>
      </c>
    </row>
    <row r="175" spans="1:43" ht="15" customHeight="1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18" t="str">
        <f>'ORDEN DE CUARENTENA'!AO175</f>
        <v>Cyathopharynx</v>
      </c>
      <c r="AP175" s="65" t="s">
        <v>1899</v>
      </c>
      <c r="AQ175" s="66" t="s">
        <v>1733</v>
      </c>
    </row>
    <row r="176" spans="1:43" ht="15" customHeight="1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18" t="str">
        <f>'ORDEN DE CUARENTENA'!AO176</f>
        <v>Cynolebias</v>
      </c>
      <c r="AP176" s="65" t="s">
        <v>1900</v>
      </c>
      <c r="AQ176" s="66" t="s">
        <v>1733</v>
      </c>
    </row>
    <row r="177" spans="1:43" ht="15" customHeight="1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18" t="str">
        <f>'ORDEN DE CUARENTENA'!AO177</f>
        <v>Cynotilapia</v>
      </c>
      <c r="AP177" s="65" t="s">
        <v>1901</v>
      </c>
      <c r="AQ177" s="66" t="s">
        <v>1733</v>
      </c>
    </row>
    <row r="178" spans="1:43" ht="15" customHeight="1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18" t="str">
        <f>'ORDEN DE CUARENTENA'!AO178</f>
        <v>Cyphotilapia</v>
      </c>
      <c r="AP178" s="65" t="s">
        <v>1902</v>
      </c>
      <c r="AQ178" s="66" t="s">
        <v>1733</v>
      </c>
    </row>
    <row r="179" spans="1:43" ht="15" customHeight="1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18" t="str">
        <f>'ORDEN DE CUARENTENA'!AO179</f>
        <v>Cyprichromis</v>
      </c>
      <c r="AP179" s="65" t="s">
        <v>1903</v>
      </c>
      <c r="AQ179" s="66" t="s">
        <v>1733</v>
      </c>
    </row>
    <row r="180" spans="1:43" ht="15" customHeight="1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18" t="str">
        <f>'ORDEN DE CUARENTENA'!AO180</f>
        <v>Cyprinocirrhites</v>
      </c>
      <c r="AP180" s="65" t="s">
        <v>1904</v>
      </c>
      <c r="AQ180" s="66" t="s">
        <v>1733</v>
      </c>
    </row>
    <row r="181" spans="1:43" ht="15" customHeight="1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18" t="str">
        <f>'ORDEN DE CUARENTENA'!AO181</f>
        <v>Cyprinus</v>
      </c>
      <c r="AP181" s="65" t="s">
        <v>1905</v>
      </c>
      <c r="AQ181" s="66" t="s">
        <v>1733</v>
      </c>
    </row>
    <row r="182" spans="1:43" ht="15" customHeight="1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18" t="str">
        <f>'ORDEN DE CUARENTENA'!AO182</f>
        <v>Cyrtocara</v>
      </c>
      <c r="AP182" s="65" t="s">
        <v>1906</v>
      </c>
      <c r="AQ182" s="66" t="s">
        <v>1733</v>
      </c>
    </row>
    <row r="183" spans="1:43" ht="15" customHeight="1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18" t="str">
        <f>'ORDEN DE CUARENTENA'!AO183</f>
        <v>Dactyloptena</v>
      </c>
      <c r="AP183" s="65" t="s">
        <v>1907</v>
      </c>
      <c r="AQ183" s="66" t="s">
        <v>1733</v>
      </c>
    </row>
    <row r="184" spans="1:43" ht="15" customHeight="1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18" t="str">
        <f>'ORDEN DE CUARENTENA'!AO184</f>
        <v>Danio</v>
      </c>
      <c r="AP184" s="65" t="s">
        <v>1908</v>
      </c>
      <c r="AQ184" s="66" t="s">
        <v>1733</v>
      </c>
    </row>
    <row r="185" spans="1:43" ht="15" customHeight="1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18" t="str">
        <f>'ORDEN DE CUARENTENA'!AO185</f>
        <v>Dascyllus</v>
      </c>
      <c r="AP185" s="65" t="s">
        <v>1909</v>
      </c>
      <c r="AQ185" s="66" t="s">
        <v>1733</v>
      </c>
    </row>
    <row r="186" spans="1:43" ht="15" customHeight="1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18" t="str">
        <f>'ORDEN DE CUARENTENA'!AO186</f>
        <v>Datnioides</v>
      </c>
      <c r="AP186" s="65" t="s">
        <v>1910</v>
      </c>
      <c r="AQ186" s="66" t="s">
        <v>1733</v>
      </c>
    </row>
    <row r="187" spans="1:43" ht="15" customHeight="1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18" t="str">
        <f>'ORDEN DE CUARENTENA'!AO187</f>
        <v>Dekeyseria</v>
      </c>
      <c r="AP187" s="65" t="s">
        <v>1911</v>
      </c>
      <c r="AQ187" s="66" t="s">
        <v>1733</v>
      </c>
    </row>
    <row r="188" spans="1:43" ht="15" customHeight="1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18" t="str">
        <f>'ORDEN DE CUARENTENA'!AO188</f>
        <v>Dendrochirus</v>
      </c>
      <c r="AP188" s="65" t="s">
        <v>1912</v>
      </c>
      <c r="AQ188" s="66" t="s">
        <v>1733</v>
      </c>
    </row>
    <row r="189" spans="1:43" ht="15" customHeight="1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18" t="str">
        <f>'ORDEN DE CUARENTENA'!AO189</f>
        <v>Dermogenys</v>
      </c>
      <c r="AP189" s="65" t="s">
        <v>1913</v>
      </c>
      <c r="AQ189" s="66" t="s">
        <v>1733</v>
      </c>
    </row>
    <row r="190" spans="1:43" ht="15" customHeight="1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18" t="str">
        <f>'ORDEN DE CUARENTENA'!AO190</f>
        <v>Devario</v>
      </c>
      <c r="AP190" s="65" t="s">
        <v>1914</v>
      </c>
      <c r="AQ190" s="66" t="s">
        <v>1733</v>
      </c>
    </row>
    <row r="191" spans="1:43" ht="15" customHeight="1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18" t="str">
        <f>'ORDEN DE CUARENTENA'!AO191</f>
        <v>Dianema</v>
      </c>
      <c r="AP191" s="65" t="s">
        <v>1915</v>
      </c>
      <c r="AQ191" s="66" t="s">
        <v>1733</v>
      </c>
    </row>
    <row r="192" spans="1:43" ht="15" customHeight="1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18" t="str">
        <f>'ORDEN DE CUARENTENA'!AO192</f>
        <v>Dicrossus</v>
      </c>
      <c r="AP192" s="65" t="s">
        <v>1916</v>
      </c>
      <c r="AQ192" s="66" t="s">
        <v>1733</v>
      </c>
    </row>
    <row r="193" spans="1:43" ht="15" customHeight="1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18" t="str">
        <f>'ORDEN DE CUARENTENA'!AO193</f>
        <v>Dimidiochromis</v>
      </c>
      <c r="AP193" s="65" t="s">
        <v>1917</v>
      </c>
      <c r="AQ193" s="66" t="s">
        <v>1733</v>
      </c>
    </row>
    <row r="194" spans="1:43" ht="15" customHeight="1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18" t="str">
        <f>'ORDEN DE CUARENTENA'!AO194</f>
        <v>Diodon</v>
      </c>
      <c r="AP194" s="65" t="s">
        <v>1918</v>
      </c>
      <c r="AQ194" s="66" t="s">
        <v>1733</v>
      </c>
    </row>
    <row r="195" spans="1:43" ht="15" customHeight="1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18" t="str">
        <f>'ORDEN DE CUARENTENA'!AO195</f>
        <v>Distichodus</v>
      </c>
      <c r="AP195" s="65" t="s">
        <v>929</v>
      </c>
      <c r="AQ195" s="66" t="s">
        <v>1858</v>
      </c>
    </row>
    <row r="196" spans="1:43" ht="15" customHeight="1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18" t="str">
        <f>'ORDEN DE CUARENTENA'!AO196</f>
        <v>Dunkerocampus</v>
      </c>
      <c r="AP196" s="65" t="s">
        <v>1919</v>
      </c>
      <c r="AQ196" s="66" t="s">
        <v>1733</v>
      </c>
    </row>
    <row r="197" spans="1:43" ht="15" customHeight="1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18" t="str">
        <f>'ORDEN DE CUARENTENA'!AO197</f>
        <v>Echeneis</v>
      </c>
      <c r="AP197" s="65" t="s">
        <v>1920</v>
      </c>
      <c r="AQ197" s="66" t="s">
        <v>1733</v>
      </c>
    </row>
    <row r="198" spans="1:43" ht="15" customHeight="1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18" t="str">
        <f>'ORDEN DE CUARENTENA'!AO198</f>
        <v>Echidna</v>
      </c>
      <c r="AP198" s="65" t="s">
        <v>1921</v>
      </c>
      <c r="AQ198" s="66" t="s">
        <v>1733</v>
      </c>
    </row>
    <row r="199" spans="1:43" ht="15" customHeight="1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18" t="str">
        <f>'ORDEN DE CUARENTENA'!AO199</f>
        <v>Ecsenius</v>
      </c>
      <c r="AP199" s="65" t="s">
        <v>930</v>
      </c>
      <c r="AQ199" s="66" t="s">
        <v>1876</v>
      </c>
    </row>
    <row r="200" spans="1:43" ht="15" customHeight="1">
      <c r="A200" s="14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18" t="str">
        <f>'ORDEN DE CUARENTENA'!AO200</f>
        <v>Eigenmannia</v>
      </c>
      <c r="AP200" s="65" t="s">
        <v>1029</v>
      </c>
      <c r="AQ200" s="66" t="s">
        <v>1876</v>
      </c>
    </row>
    <row r="201" spans="1:43" ht="15" customHeight="1">
      <c r="A201" s="14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18" t="str">
        <f>'ORDEN DE CUARENTENA'!AO201</f>
        <v>Elacatinus</v>
      </c>
      <c r="AP201" s="65" t="s">
        <v>1030</v>
      </c>
      <c r="AQ201" s="66" t="s">
        <v>1876</v>
      </c>
    </row>
    <row r="202" spans="1:43" ht="1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18" t="str">
        <f>'ORDEN DE CUARENTENA'!AO202</f>
        <v>Electrophorus</v>
      </c>
      <c r="AP202" s="65" t="s">
        <v>1922</v>
      </c>
      <c r="AQ202" s="66" t="s">
        <v>1733</v>
      </c>
    </row>
    <row r="203" spans="1:43" ht="1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18" t="str">
        <f>'ORDEN DE CUARENTENA'!AO203</f>
        <v>Emblemaria</v>
      </c>
      <c r="AP203" s="65" t="s">
        <v>1923</v>
      </c>
      <c r="AQ203" s="66" t="s">
        <v>1733</v>
      </c>
    </row>
    <row r="204" spans="1:43" ht="1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18" t="str">
        <f>'ORDEN DE CUARENTENA'!AO204</f>
        <v>Enchelycore</v>
      </c>
      <c r="AP204" s="65" t="s">
        <v>1924</v>
      </c>
      <c r="AQ204" s="66" t="s">
        <v>1733</v>
      </c>
    </row>
    <row r="205" spans="1:43" ht="1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18" t="str">
        <f>'ORDEN DE CUARENTENA'!AO205</f>
        <v>Enneacampus</v>
      </c>
      <c r="AP205" s="65" t="s">
        <v>1925</v>
      </c>
      <c r="AQ205" s="66" t="s">
        <v>1733</v>
      </c>
    </row>
    <row r="206" spans="1:43" ht="1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18" t="str">
        <f>'ORDEN DE CUARENTENA'!AO206</f>
        <v>Enneacanthus</v>
      </c>
      <c r="AP206" s="65" t="s">
        <v>1926</v>
      </c>
      <c r="AQ206" s="66" t="s">
        <v>1733</v>
      </c>
    </row>
    <row r="207" spans="1:43" ht="1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18" t="str">
        <f>'ORDEN DE CUARENTENA'!AO207</f>
        <v>Epalzeorhynchos</v>
      </c>
      <c r="AP207" s="65" t="s">
        <v>1927</v>
      </c>
      <c r="AQ207" s="66" t="s">
        <v>1733</v>
      </c>
    </row>
    <row r="208" spans="1:43" ht="1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18" t="str">
        <f>'ORDEN DE CUARENTENA'!AO208</f>
        <v>Epibulus</v>
      </c>
      <c r="AP208" s="65" t="s">
        <v>1928</v>
      </c>
      <c r="AQ208" s="66" t="s">
        <v>1733</v>
      </c>
    </row>
    <row r="209" spans="1:43" ht="1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18" t="str">
        <f>'ORDEN DE CUARENTENA'!AO209</f>
        <v>Epinephelus</v>
      </c>
      <c r="AP209" s="65" t="s">
        <v>1929</v>
      </c>
      <c r="AQ209" s="66" t="s">
        <v>1733</v>
      </c>
    </row>
    <row r="210" spans="1:43" ht="1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18" t="str">
        <f>'ORDEN DE CUARENTENA'!AO210</f>
        <v>Epiplatys</v>
      </c>
      <c r="AP210" s="65" t="s">
        <v>1930</v>
      </c>
      <c r="AQ210" s="66" t="s">
        <v>1733</v>
      </c>
    </row>
    <row r="211" spans="1:43" ht="1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18" t="str">
        <f>'ORDEN DE CUARENTENA'!AO211</f>
        <v>Equetus</v>
      </c>
      <c r="AP211" s="65" t="s">
        <v>1931</v>
      </c>
      <c r="AQ211" s="66" t="s">
        <v>1733</v>
      </c>
    </row>
    <row r="212" spans="1:43" ht="1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18" t="str">
        <f>'ORDEN DE CUARENTENA'!AO212</f>
        <v>Eremophilus</v>
      </c>
      <c r="AP212" s="65" t="s">
        <v>1932</v>
      </c>
      <c r="AQ212" s="66" t="s">
        <v>1733</v>
      </c>
    </row>
    <row r="213" spans="1:43" ht="1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18" t="str">
        <f>'ORDEN DE CUARENTENA'!AO213</f>
        <v>Eretmodus</v>
      </c>
      <c r="AP213" s="65" t="s">
        <v>1933</v>
      </c>
      <c r="AQ213" s="66" t="s">
        <v>1733</v>
      </c>
    </row>
    <row r="214" spans="1:43" ht="1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18" t="str">
        <f>'ORDEN DE CUARENTENA'!AO214</f>
        <v>Erpetoichthys</v>
      </c>
      <c r="AP214" s="65" t="s">
        <v>1934</v>
      </c>
      <c r="AQ214" s="66" t="s">
        <v>1733</v>
      </c>
    </row>
    <row r="215" spans="1:43" ht="1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18" t="str">
        <f>'ORDEN DE CUARENTENA'!AO215</f>
        <v>Etroplus</v>
      </c>
      <c r="AP215" s="65" t="s">
        <v>1935</v>
      </c>
      <c r="AQ215" s="66" t="s">
        <v>1733</v>
      </c>
    </row>
    <row r="216" spans="1:43" ht="1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18" t="str">
        <f>'ORDEN DE CUARENTENA'!AO216</f>
        <v>Eurypegasus</v>
      </c>
      <c r="AP216" s="65" t="s">
        <v>931</v>
      </c>
      <c r="AQ216" s="66" t="s">
        <v>1827</v>
      </c>
    </row>
    <row r="217" spans="1:43" ht="1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18" t="str">
        <f>'ORDEN DE CUARENTENA'!AO217</f>
        <v>Exallias</v>
      </c>
      <c r="AP217" s="65" t="s">
        <v>1936</v>
      </c>
      <c r="AQ217" s="66" t="s">
        <v>1733</v>
      </c>
    </row>
    <row r="218" spans="1:43" ht="1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18" t="str">
        <f>'ORDEN DE CUARENTENA'!AO218</f>
        <v>Exodon</v>
      </c>
      <c r="AP218" s="65" t="s">
        <v>1937</v>
      </c>
      <c r="AQ218" s="66" t="s">
        <v>1733</v>
      </c>
    </row>
    <row r="219" spans="1:43" ht="1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18" t="str">
        <f>'ORDEN DE CUARENTENA'!AO219</f>
        <v>Farlowella</v>
      </c>
      <c r="AP219" s="65" t="s">
        <v>1938</v>
      </c>
      <c r="AQ219" s="66" t="s">
        <v>1733</v>
      </c>
    </row>
    <row r="220" spans="1:43" ht="1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18" t="str">
        <f>'ORDEN DE CUARENTENA'!AO220</f>
        <v>Forcipiger</v>
      </c>
      <c r="AP220" s="65" t="s">
        <v>1939</v>
      </c>
      <c r="AQ220" s="66" t="s">
        <v>1733</v>
      </c>
    </row>
    <row r="221" spans="1:43" ht="1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18" t="str">
        <f>'ORDEN DE CUARENTENA'!AO221</f>
        <v>Fossorochromis</v>
      </c>
      <c r="AP221" s="65" t="s">
        <v>1940</v>
      </c>
      <c r="AQ221" s="66" t="s">
        <v>1733</v>
      </c>
    </row>
    <row r="222" spans="1:43" ht="1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18" t="str">
        <f>'ORDEN DE CUARENTENA'!AO222</f>
        <v>Fundulopanchax</v>
      </c>
      <c r="AP222" s="65" t="s">
        <v>932</v>
      </c>
      <c r="AQ222" s="66" t="s">
        <v>1858</v>
      </c>
    </row>
    <row r="223" spans="1:43" ht="1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18" t="str">
        <f>'ORDEN DE CUARENTENA'!AO223</f>
        <v>Garra</v>
      </c>
      <c r="AP223" s="65" t="s">
        <v>1941</v>
      </c>
      <c r="AQ223" s="66" t="s">
        <v>1733</v>
      </c>
    </row>
    <row r="224" spans="1:43" ht="1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18" t="str">
        <f>'ORDEN DE CUARENTENA'!AO224</f>
        <v>Gasteropelecus</v>
      </c>
      <c r="AP224" s="65" t="s">
        <v>1942</v>
      </c>
      <c r="AQ224" s="66" t="s">
        <v>1733</v>
      </c>
    </row>
    <row r="225" spans="1:43" ht="1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18" t="str">
        <f>'ORDEN DE CUARENTENA'!AO225</f>
        <v>Gasterosteus</v>
      </c>
      <c r="AP225" s="65" t="s">
        <v>1943</v>
      </c>
      <c r="AQ225" s="66" t="s">
        <v>1733</v>
      </c>
    </row>
    <row r="226" spans="1:43" ht="1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18" t="str">
        <f>'ORDEN DE CUARENTENA'!AO226</f>
        <v>Geophagus</v>
      </c>
      <c r="AP226" s="65" t="s">
        <v>1944</v>
      </c>
      <c r="AQ226" s="66" t="s">
        <v>1733</v>
      </c>
    </row>
    <row r="227" spans="1:43" ht="1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18" t="str">
        <f>'ORDEN DE CUARENTENA'!AO227</f>
        <v>Gephyrocharax</v>
      </c>
      <c r="AP227" s="65" t="s">
        <v>1945</v>
      </c>
      <c r="AQ227" s="66" t="s">
        <v>1733</v>
      </c>
    </row>
    <row r="228" spans="1:43" ht="1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18" t="str">
        <f>'ORDEN DE CUARENTENA'!AO228</f>
        <v>Ginglymostoma</v>
      </c>
      <c r="AP228" s="65" t="s">
        <v>1946</v>
      </c>
      <c r="AQ228" s="66" t="s">
        <v>1733</v>
      </c>
    </row>
    <row r="229" spans="1:43" ht="1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18" t="str">
        <f>'ORDEN DE CUARENTENA'!AO229</f>
        <v>Glossolepis</v>
      </c>
      <c r="AP229" s="65" t="s">
        <v>1947</v>
      </c>
      <c r="AQ229" s="66" t="s">
        <v>1733</v>
      </c>
    </row>
    <row r="230" spans="1:43" ht="1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18" t="str">
        <f>'ORDEN DE CUARENTENA'!AO230</f>
        <v>Glyptoperichthys</v>
      </c>
      <c r="AP230" s="65" t="s">
        <v>933</v>
      </c>
      <c r="AQ230" s="66" t="s">
        <v>1827</v>
      </c>
    </row>
    <row r="231" spans="1:43" ht="1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18" t="str">
        <f>'ORDEN DE CUARENTENA'!AO231</f>
        <v>Gnathochromis</v>
      </c>
      <c r="AP231" s="65" t="s">
        <v>934</v>
      </c>
      <c r="AQ231" s="66" t="s">
        <v>1827</v>
      </c>
    </row>
    <row r="232" spans="1:43" ht="1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18" t="str">
        <f>'ORDEN DE CUARENTENA'!AO232</f>
        <v>Gnatholebias</v>
      </c>
      <c r="AP232" s="65" t="s">
        <v>935</v>
      </c>
      <c r="AQ232" s="66" t="s">
        <v>1827</v>
      </c>
    </row>
    <row r="233" spans="1:43" ht="1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18" t="str">
        <f>'ORDEN DE CUARENTENA'!AO233</f>
        <v>Gnathonemus</v>
      </c>
      <c r="AP233" s="65" t="s">
        <v>1948</v>
      </c>
      <c r="AQ233" s="66" t="s">
        <v>1733</v>
      </c>
    </row>
    <row r="234" spans="1:43" ht="1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18" t="str">
        <f>'ORDEN DE CUARENTENA'!AO234</f>
        <v>Gobiodes</v>
      </c>
      <c r="AP234" s="65" t="s">
        <v>1949</v>
      </c>
      <c r="AQ234" s="66" t="s">
        <v>1733</v>
      </c>
    </row>
    <row r="235" spans="1:43" ht="1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18" t="str">
        <f>'ORDEN DE CUARENTENA'!AO235</f>
        <v>Gobiodon</v>
      </c>
      <c r="AP235" s="65" t="s">
        <v>1950</v>
      </c>
      <c r="AQ235" s="66" t="s">
        <v>1733</v>
      </c>
    </row>
    <row r="236" spans="1:43" ht="1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18" t="str">
        <f>'ORDEN DE CUARENTENA'!AO236</f>
        <v>Gobiosoma</v>
      </c>
      <c r="AP236" s="65" t="s">
        <v>1951</v>
      </c>
      <c r="AQ236" s="66" t="s">
        <v>1733</v>
      </c>
    </row>
    <row r="237" spans="1:43" ht="1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18" t="str">
        <f>'ORDEN DE CUARENTENA'!AO237</f>
        <v>Gomphosus</v>
      </c>
      <c r="AP237" s="65" t="s">
        <v>1952</v>
      </c>
      <c r="AQ237" s="66" t="s">
        <v>1733</v>
      </c>
    </row>
    <row r="238" spans="1:43" ht="1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18" t="str">
        <f>'ORDEN DE CUARENTENA'!AO238</f>
        <v>Goslinia</v>
      </c>
      <c r="AP238" s="65" t="s">
        <v>1953</v>
      </c>
      <c r="AQ238" s="66" t="s">
        <v>1733</v>
      </c>
    </row>
    <row r="239" spans="1:43" ht="1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18" t="str">
        <f>'ORDEN DE CUARENTENA'!AO239</f>
        <v>Gramma</v>
      </c>
      <c r="AP239" s="65" t="s">
        <v>1954</v>
      </c>
      <c r="AQ239" s="66" t="s">
        <v>1733</v>
      </c>
    </row>
    <row r="240" spans="1:43" ht="1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18" t="str">
        <f>'ORDEN DE CUARENTENA'!AO240</f>
        <v>Grammistes</v>
      </c>
      <c r="AP240" s="65" t="s">
        <v>1955</v>
      </c>
      <c r="AQ240" s="66" t="s">
        <v>1733</v>
      </c>
    </row>
    <row r="241" spans="1:43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18" t="str">
        <f>'ORDEN DE CUARENTENA'!AO241</f>
        <v>Greenwoodochromis</v>
      </c>
      <c r="AP241" s="65" t="s">
        <v>1956</v>
      </c>
      <c r="AQ241" s="66" t="s">
        <v>1733</v>
      </c>
    </row>
    <row r="242" spans="1:43" ht="1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18" t="str">
        <f>'ORDEN DE CUARENTENA'!AO242</f>
        <v>Gymnocorymbus</v>
      </c>
      <c r="AP242" s="65" t="s">
        <v>1957</v>
      </c>
      <c r="AQ242" s="66" t="s">
        <v>1733</v>
      </c>
    </row>
    <row r="243" spans="1:43" ht="1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18" t="str">
        <f>'ORDEN DE CUARENTENA'!AO243</f>
        <v>Gymnogeophagus</v>
      </c>
      <c r="AP243" s="65" t="s">
        <v>1958</v>
      </c>
      <c r="AQ243" s="66" t="s">
        <v>1733</v>
      </c>
    </row>
    <row r="244" spans="1:43" ht="1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18" t="str">
        <f>'ORDEN DE CUARENTENA'!AO244</f>
        <v>Gymnomuraena</v>
      </c>
      <c r="AP244" s="65" t="s">
        <v>1959</v>
      </c>
      <c r="AQ244" s="66" t="s">
        <v>1733</v>
      </c>
    </row>
    <row r="245" spans="1:43" ht="1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18" t="str">
        <f>'ORDEN DE CUARENTENA'!AO245</f>
        <v>Gymnothorax</v>
      </c>
      <c r="AP245" s="65" t="s">
        <v>1960</v>
      </c>
      <c r="AQ245" s="66" t="s">
        <v>1733</v>
      </c>
    </row>
    <row r="246" spans="1:43" ht="1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18" t="str">
        <f>'ORDEN DE CUARENTENA'!AO246</f>
        <v>Gymnotus</v>
      </c>
      <c r="AP246" s="65" t="s">
        <v>1961</v>
      </c>
      <c r="AQ246" s="66" t="s">
        <v>1733</v>
      </c>
    </row>
    <row r="247" spans="1:43" ht="1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18" t="str">
        <f>'ORDEN DE CUARENTENA'!AO247</f>
        <v>Gyrinocheilus</v>
      </c>
      <c r="AP247" s="65" t="s">
        <v>1962</v>
      </c>
      <c r="AQ247" s="66" t="s">
        <v>1733</v>
      </c>
    </row>
    <row r="248" spans="1:43" ht="1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18" t="str">
        <f>'ORDEN DE CUARENTENA'!AO248</f>
        <v>Halichoeres</v>
      </c>
      <c r="AP248" s="65" t="s">
        <v>1963</v>
      </c>
      <c r="AQ248" s="66" t="s">
        <v>1733</v>
      </c>
    </row>
    <row r="249" spans="1:43" ht="1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18" t="str">
        <f>'ORDEN DE CUARENTENA'!AO249</f>
        <v>Hampala</v>
      </c>
      <c r="AP249" s="65" t="s">
        <v>1964</v>
      </c>
      <c r="AQ249" s="66" t="s">
        <v>1733</v>
      </c>
    </row>
    <row r="250" spans="1:43" ht="1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18" t="str">
        <f>'ORDEN DE CUARENTENA'!AO250</f>
        <v>Haplochromis</v>
      </c>
      <c r="AP250" s="65" t="s">
        <v>1965</v>
      </c>
      <c r="AQ250" s="66" t="s">
        <v>1733</v>
      </c>
    </row>
    <row r="251" spans="1:43" ht="1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18" t="str">
        <f>'ORDEN DE CUARENTENA'!AO251</f>
        <v>Hasemania</v>
      </c>
      <c r="AP251" s="65" t="s">
        <v>1966</v>
      </c>
      <c r="AQ251" s="66" t="s">
        <v>1733</v>
      </c>
    </row>
    <row r="252" spans="1:43" ht="1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18" t="str">
        <f>'ORDEN DE CUARENTENA'!AO252</f>
        <v>Helostoma</v>
      </c>
      <c r="AP252" s="65" t="s">
        <v>1967</v>
      </c>
      <c r="AQ252" s="66" t="s">
        <v>1733</v>
      </c>
    </row>
    <row r="253" spans="1:43" ht="1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18" t="str">
        <f>'ORDEN DE CUARENTENA'!AO253</f>
        <v>Hemibagrus</v>
      </c>
      <c r="AP253" s="65" t="s">
        <v>1968</v>
      </c>
      <c r="AQ253" s="66" t="s">
        <v>1733</v>
      </c>
    </row>
    <row r="254" spans="1:43" ht="1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18" t="str">
        <f>'ORDEN DE CUARENTENA'!AO254</f>
        <v>Hemichromis</v>
      </c>
      <c r="AP254" s="65" t="s">
        <v>1969</v>
      </c>
      <c r="AQ254" s="66" t="s">
        <v>1733</v>
      </c>
    </row>
    <row r="255" spans="1:43" ht="1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18" t="str">
        <f>'ORDEN DE CUARENTENA'!AO255</f>
        <v>Hemigrammus</v>
      </c>
      <c r="AP255" s="65" t="s">
        <v>1970</v>
      </c>
      <c r="AQ255" s="66" t="s">
        <v>1733</v>
      </c>
    </row>
    <row r="256" spans="1:43" ht="1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18" t="str">
        <f>'ORDEN DE CUARENTENA'!AO256</f>
        <v>Hemiodontichthys</v>
      </c>
      <c r="AP256" s="65" t="s">
        <v>1971</v>
      </c>
      <c r="AQ256" s="66" t="s">
        <v>1733</v>
      </c>
    </row>
    <row r="257" spans="1:43" ht="1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18" t="str">
        <f>'ORDEN DE CUARENTENA'!AO257</f>
        <v>Hemiodus</v>
      </c>
      <c r="AP257" s="65" t="s">
        <v>1972</v>
      </c>
      <c r="AQ257" s="66" t="s">
        <v>1733</v>
      </c>
    </row>
    <row r="258" spans="1:43" ht="1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18" t="str">
        <f>'ORDEN DE CUARENTENA'!AO258</f>
        <v>Hemisorubim</v>
      </c>
      <c r="AP258" s="65" t="s">
        <v>1973</v>
      </c>
      <c r="AQ258" s="66" t="s">
        <v>1733</v>
      </c>
    </row>
    <row r="259" spans="1:43" ht="1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18" t="str">
        <f>'ORDEN DE CUARENTENA'!AO259</f>
        <v>Hemitaurichthys</v>
      </c>
      <c r="AP259" s="65" t="s">
        <v>1974</v>
      </c>
      <c r="AQ259" s="66" t="s">
        <v>1733</v>
      </c>
    </row>
    <row r="260" spans="1:43" ht="1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18" t="str">
        <f>'ORDEN DE CUARENTENA'!AO260</f>
        <v>Heniochus</v>
      </c>
      <c r="AP260" s="65" t="s">
        <v>1975</v>
      </c>
      <c r="AQ260" s="66" t="s">
        <v>1733</v>
      </c>
    </row>
    <row r="261" spans="1:43" ht="1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18" t="str">
        <f>'ORDEN DE CUARENTENA'!AO261</f>
        <v>Heros</v>
      </c>
      <c r="AP261" s="65" t="s">
        <v>1976</v>
      </c>
      <c r="AQ261" s="66" t="s">
        <v>1733</v>
      </c>
    </row>
    <row r="262" spans="1:43" ht="1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18" t="str">
        <f>'ORDEN DE CUARENTENA'!AO262</f>
        <v>Hexanematichthys</v>
      </c>
      <c r="AP262" s="65" t="s">
        <v>1977</v>
      </c>
      <c r="AQ262" s="66" t="s">
        <v>1733</v>
      </c>
    </row>
    <row r="263" spans="1:43" ht="1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18" t="str">
        <f>'ORDEN DE CUARENTENA'!AO263</f>
        <v>Hippocampus</v>
      </c>
      <c r="AP263" s="65" t="s">
        <v>1978</v>
      </c>
      <c r="AQ263" s="66" t="s">
        <v>1733</v>
      </c>
    </row>
    <row r="264" spans="1:43" ht="1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18" t="str">
        <f>'ORDEN DE CUARENTENA'!AO264</f>
        <v>Histrio</v>
      </c>
      <c r="AP264" s="65" t="s">
        <v>1979</v>
      </c>
      <c r="AQ264" s="66" t="s">
        <v>1733</v>
      </c>
    </row>
    <row r="265" spans="1:43" ht="1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18" t="str">
        <f>'ORDEN DE CUARENTENA'!AO265</f>
        <v>Holacanthus</v>
      </c>
      <c r="AP265" s="65" t="s">
        <v>1980</v>
      </c>
      <c r="AQ265" s="66" t="s">
        <v>1733</v>
      </c>
    </row>
    <row r="266" spans="1:43" ht="1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18" t="str">
        <f>'ORDEN DE CUARENTENA'!AO266</f>
        <v>Homaloptera</v>
      </c>
      <c r="AP266" s="65" t="s">
        <v>936</v>
      </c>
      <c r="AQ266" s="66" t="s">
        <v>1876</v>
      </c>
    </row>
    <row r="267" spans="1:43" ht="1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18" t="str">
        <f>'ORDEN DE CUARENTENA'!AO267</f>
        <v>Hoplosternum</v>
      </c>
      <c r="AP267" s="65" t="s">
        <v>937</v>
      </c>
      <c r="AQ267" s="66" t="s">
        <v>1876</v>
      </c>
    </row>
    <row r="268" spans="1:43" ht="1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18" t="str">
        <f>'ORDEN DE CUARENTENA'!AO268</f>
        <v>Horabagrus</v>
      </c>
      <c r="AP268" s="65" t="s">
        <v>1981</v>
      </c>
      <c r="AQ268" s="66" t="s">
        <v>1739</v>
      </c>
    </row>
    <row r="269" spans="1:43" ht="1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18" t="str">
        <f>'ORDEN DE CUARENTENA'!AO269</f>
        <v>Hydrolycus</v>
      </c>
      <c r="AP269" s="65" t="s">
        <v>1982</v>
      </c>
      <c r="AQ269" s="66" t="s">
        <v>1733</v>
      </c>
    </row>
    <row r="270" spans="1:43" ht="1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18" t="str">
        <f>'ORDEN DE CUARENTENA'!AO270</f>
        <v>Hyphessobrycon</v>
      </c>
      <c r="AP270" s="65" t="s">
        <v>1983</v>
      </c>
      <c r="AQ270" s="66" t="s">
        <v>1733</v>
      </c>
    </row>
    <row r="271" spans="1:43" ht="1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18" t="str">
        <f>'ORDEN DE CUARENTENA'!AO271</f>
        <v>Hypoclinemus</v>
      </c>
      <c r="AP271" s="65" t="s">
        <v>1984</v>
      </c>
      <c r="AQ271" s="66" t="s">
        <v>1733</v>
      </c>
    </row>
    <row r="272" spans="1:43" ht="1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18" t="str">
        <f>'ORDEN DE CUARENTENA'!AO272</f>
        <v>Hypoplectrus</v>
      </c>
      <c r="AP272" s="65" t="s">
        <v>1985</v>
      </c>
      <c r="AQ272" s="66" t="s">
        <v>1733</v>
      </c>
    </row>
    <row r="273" spans="1:43" ht="1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18" t="str">
        <f>'ORDEN DE CUARENTENA'!AO273</f>
        <v>Hypoptopoma</v>
      </c>
      <c r="AP273" s="65" t="s">
        <v>1986</v>
      </c>
      <c r="AQ273" s="66" t="s">
        <v>1733</v>
      </c>
    </row>
    <row r="274" spans="1:43" ht="1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18" t="str">
        <f>'ORDEN DE CUARENTENA'!AO274</f>
        <v>Hypostomus</v>
      </c>
      <c r="AP274" s="65" t="s">
        <v>1987</v>
      </c>
      <c r="AQ274" s="66" t="s">
        <v>1733</v>
      </c>
    </row>
    <row r="275" spans="1:43" ht="1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18" t="str">
        <f>'ORDEN DE CUARENTENA'!AO275</f>
        <v>Hypselecara</v>
      </c>
      <c r="AP275" s="65" t="s">
        <v>1988</v>
      </c>
      <c r="AQ275" s="66" t="s">
        <v>1733</v>
      </c>
    </row>
    <row r="276" spans="1:43" ht="1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18" t="str">
        <f>'ORDEN DE CUARENTENA'!AO276</f>
        <v>Iguanodectes</v>
      </c>
      <c r="AP276" s="65" t="s">
        <v>1989</v>
      </c>
      <c r="AQ276" s="66" t="s">
        <v>1733</v>
      </c>
    </row>
    <row r="277" spans="1:43" ht="1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18" t="str">
        <f>'ORDEN DE CUARENTENA'!AO277</f>
        <v>Indostomus</v>
      </c>
      <c r="AP277" s="65" t="s">
        <v>1990</v>
      </c>
      <c r="AQ277" s="66" t="s">
        <v>1739</v>
      </c>
    </row>
    <row r="278" spans="1:43" ht="1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18" t="str">
        <f>'ORDEN DE CUARENTENA'!AO278</f>
        <v>Inlecupris</v>
      </c>
      <c r="AP278" s="65" t="s">
        <v>1991</v>
      </c>
      <c r="AQ278" s="66" t="s">
        <v>1739</v>
      </c>
    </row>
    <row r="279" spans="1:43" ht="1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18" t="str">
        <f>'ORDEN DE CUARENTENA'!AO279</f>
        <v>Inpaichthys</v>
      </c>
      <c r="AP279" s="65" t="s">
        <v>1992</v>
      </c>
      <c r="AQ279" s="66" t="s">
        <v>1739</v>
      </c>
    </row>
    <row r="280" spans="1:43" ht="1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18" t="str">
        <f>'ORDEN DE CUARENTENA'!AO280</f>
        <v>Iodotropheus</v>
      </c>
      <c r="AP280" s="65" t="s">
        <v>1993</v>
      </c>
      <c r="AQ280" s="66" t="s">
        <v>1733</v>
      </c>
    </row>
    <row r="281" spans="1:43" ht="1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18" t="str">
        <f>'ORDEN DE CUARENTENA'!AO281</f>
        <v>Iriatherina</v>
      </c>
      <c r="AP281" s="65" t="s">
        <v>1994</v>
      </c>
      <c r="AQ281" s="66" t="s">
        <v>1733</v>
      </c>
    </row>
    <row r="282" spans="1:43" ht="1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18" t="str">
        <f>'ORDEN DE CUARENTENA'!AO282</f>
        <v>Istiblennius</v>
      </c>
      <c r="AP282" s="65" t="s">
        <v>1995</v>
      </c>
      <c r="AQ282" s="66" t="s">
        <v>1733</v>
      </c>
    </row>
    <row r="283" spans="1:43" ht="1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18" t="str">
        <f>'ORDEN DE CUARENTENA'!AO283</f>
        <v>Jordanella</v>
      </c>
      <c r="AP283" s="65" t="s">
        <v>1996</v>
      </c>
      <c r="AQ283" s="66" t="s">
        <v>1733</v>
      </c>
    </row>
    <row r="284" spans="1:43" ht="1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18" t="str">
        <f>'ORDEN DE CUARENTENA'!AO284</f>
        <v>Julidochromis</v>
      </c>
      <c r="AP284" s="65" t="s">
        <v>1997</v>
      </c>
      <c r="AQ284" s="66" t="s">
        <v>1733</v>
      </c>
    </row>
    <row r="285" spans="1:43" ht="1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18" t="str">
        <f>'ORDEN DE CUARENTENA'!AO285</f>
        <v>Kryptopterus</v>
      </c>
      <c r="AP285" s="65" t="s">
        <v>1998</v>
      </c>
      <c r="AQ285" s="66" t="s">
        <v>1733</v>
      </c>
    </row>
    <row r="286" spans="1:43" ht="1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18" t="str">
        <f>'ORDEN DE CUARENTENA'!AO286</f>
        <v>Labeo</v>
      </c>
      <c r="AP286" s="65" t="s">
        <v>1999</v>
      </c>
      <c r="AQ286" s="66" t="s">
        <v>1733</v>
      </c>
    </row>
    <row r="287" spans="1:43" ht="1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18" t="str">
        <f>'ORDEN DE CUARENTENA'!AO287</f>
        <v>Labeotropheus</v>
      </c>
      <c r="AP287" s="65" t="s">
        <v>2000</v>
      </c>
      <c r="AQ287" s="66" t="s">
        <v>1733</v>
      </c>
    </row>
    <row r="288" spans="1:43" ht="1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18" t="str">
        <f>'ORDEN DE CUARENTENA'!AO288</f>
        <v>Labidochromis</v>
      </c>
      <c r="AP288" s="65" t="s">
        <v>2001</v>
      </c>
      <c r="AQ288" s="66" t="s">
        <v>1733</v>
      </c>
    </row>
    <row r="289" spans="1:43" ht="1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18" t="str">
        <f>'ORDEN DE CUARENTENA'!AO289</f>
        <v>Labrichthys</v>
      </c>
      <c r="AP289" s="65" t="s">
        <v>2002</v>
      </c>
      <c r="AQ289" s="66" t="s">
        <v>1733</v>
      </c>
    </row>
    <row r="290" spans="1:43" ht="1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18" t="str">
        <f>'ORDEN DE CUARENTENA'!AO290</f>
        <v>Labroides</v>
      </c>
      <c r="AP290" s="65" t="s">
        <v>2003</v>
      </c>
      <c r="AQ290" s="66" t="s">
        <v>1733</v>
      </c>
    </row>
    <row r="291" spans="1:43" ht="1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18" t="str">
        <f>'ORDEN DE CUARENTENA'!AO291</f>
        <v>Lactophrys</v>
      </c>
      <c r="AP291" s="65" t="s">
        <v>2004</v>
      </c>
      <c r="AQ291" s="66" t="s">
        <v>1733</v>
      </c>
    </row>
    <row r="292" spans="1:43" ht="1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18" t="str">
        <f>'ORDEN DE CUARENTENA'!AO292</f>
        <v>Lactoria</v>
      </c>
      <c r="AP292" s="65" t="s">
        <v>938</v>
      </c>
      <c r="AQ292" s="66" t="s">
        <v>1876</v>
      </c>
    </row>
    <row r="293" spans="1:43" ht="1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18" t="str">
        <f>'ORDEN DE CUARENTENA'!AO293</f>
        <v>Laetacara</v>
      </c>
      <c r="AP293" s="65" t="s">
        <v>2005</v>
      </c>
      <c r="AQ293" s="66" t="s">
        <v>1733</v>
      </c>
    </row>
    <row r="294" spans="1:43" ht="1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18" t="str">
        <f>'ORDEN DE CUARENTENA'!AO294</f>
        <v>Lamontichthys</v>
      </c>
      <c r="AP294" s="65" t="s">
        <v>2006</v>
      </c>
      <c r="AQ294" s="66" t="s">
        <v>1733</v>
      </c>
    </row>
    <row r="295" spans="1:43" ht="1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18" t="str">
        <f>'ORDEN DE CUARENTENA'!AO295</f>
        <v>Lamprologus</v>
      </c>
      <c r="AP295" s="65" t="s">
        <v>2007</v>
      </c>
      <c r="AQ295" s="66" t="s">
        <v>1733</v>
      </c>
    </row>
    <row r="296" spans="1:43" ht="1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18" t="str">
        <f>'ORDEN DE CUARENTENA'!AO296</f>
        <v>Leiarius</v>
      </c>
      <c r="AP296" s="65" t="s">
        <v>2008</v>
      </c>
      <c r="AQ296" s="66" t="s">
        <v>1733</v>
      </c>
    </row>
    <row r="297" spans="1:43" ht="1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18" t="str">
        <f>'ORDEN DE CUARENTENA'!AO297</f>
        <v>Lepidiolamprologus</v>
      </c>
      <c r="AP297" s="65" t="s">
        <v>2009</v>
      </c>
      <c r="AQ297" s="66" t="s">
        <v>1733</v>
      </c>
    </row>
    <row r="298" spans="1:43" ht="1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18" t="str">
        <f>'ORDEN DE CUARENTENA'!AO298</f>
        <v>Lepidosiren</v>
      </c>
      <c r="AP298" s="65" t="s">
        <v>2010</v>
      </c>
      <c r="AQ298" s="66" t="s">
        <v>1733</v>
      </c>
    </row>
    <row r="299" spans="1:43" ht="1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18" t="str">
        <f>'ORDEN DE CUARENTENA'!AO299</f>
        <v>Lepisosteus</v>
      </c>
      <c r="AP299" s="65" t="s">
        <v>2011</v>
      </c>
      <c r="AQ299" s="66" t="s">
        <v>1733</v>
      </c>
    </row>
    <row r="300" spans="1:43" ht="1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18" t="str">
        <f>'ORDEN DE CUARENTENA'!AO300</f>
        <v>Lepomis</v>
      </c>
      <c r="AP300" s="65" t="s">
        <v>2012</v>
      </c>
      <c r="AQ300" s="66" t="s">
        <v>1733</v>
      </c>
    </row>
    <row r="301" spans="1:43" ht="1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18" t="str">
        <f>'ORDEN DE CUARENTENA'!AO301</f>
        <v>Leporacanthicus</v>
      </c>
      <c r="AP301" s="65" t="s">
        <v>2013</v>
      </c>
      <c r="AQ301" s="66" t="s">
        <v>1733</v>
      </c>
    </row>
    <row r="302" spans="1:43" ht="1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18" t="str">
        <f>'ORDEN DE CUARENTENA'!AO302</f>
        <v>Leporinus</v>
      </c>
      <c r="AP302" s="65" t="s">
        <v>2014</v>
      </c>
      <c r="AQ302" s="66" t="s">
        <v>1733</v>
      </c>
    </row>
    <row r="303" spans="1:43" ht="1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18" t="str">
        <f>'ORDEN DE CUARENTENA'!AO303</f>
        <v>Leptobarbus</v>
      </c>
      <c r="AP303" s="65" t="s">
        <v>2015</v>
      </c>
      <c r="AQ303" s="66" t="s">
        <v>1733</v>
      </c>
    </row>
    <row r="304" spans="1:43" ht="1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18" t="str">
        <f>'ORDEN DE CUARENTENA'!AO304</f>
        <v>Leptobotia</v>
      </c>
      <c r="AP304" s="65" t="s">
        <v>2016</v>
      </c>
      <c r="AQ304" s="66" t="s">
        <v>1733</v>
      </c>
    </row>
    <row r="305" spans="1:43" ht="1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18" t="str">
        <f>'ORDEN DE CUARENTENA'!AO305</f>
        <v>Lethrinops</v>
      </c>
      <c r="AP305" s="65" t="s">
        <v>2017</v>
      </c>
      <c r="AQ305" s="66" t="s">
        <v>1733</v>
      </c>
    </row>
    <row r="306" spans="1:43" ht="1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18" t="str">
        <f>'ORDEN DE CUARENTENA'!AO306</f>
        <v>Limia</v>
      </c>
      <c r="AP306" s="65" t="s">
        <v>2018</v>
      </c>
      <c r="AQ306" s="66" t="s">
        <v>1733</v>
      </c>
    </row>
    <row r="307" spans="1:43" ht="1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18" t="str">
        <f>'ORDEN DE CUARENTENA'!AO307</f>
        <v>Liopropoma</v>
      </c>
      <c r="AP307" s="65" t="s">
        <v>2019</v>
      </c>
      <c r="AQ307" s="66" t="s">
        <v>1733</v>
      </c>
    </row>
    <row r="308" spans="1:43" ht="1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18" t="str">
        <f>'ORDEN DE CUARENTENA'!AO308</f>
        <v>Liosomadoras</v>
      </c>
      <c r="AP308" s="65" t="s">
        <v>2020</v>
      </c>
      <c r="AQ308" s="66" t="s">
        <v>1733</v>
      </c>
    </row>
    <row r="309" spans="1:43" ht="1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18" t="str">
        <f>'ORDEN DE CUARENTENA'!AO309</f>
        <v>Lipophrys</v>
      </c>
      <c r="AP309" s="65" t="s">
        <v>2021</v>
      </c>
      <c r="AQ309" s="66" t="s">
        <v>1733</v>
      </c>
    </row>
    <row r="310" spans="1:43" ht="1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18" t="str">
        <f>'ORDEN DE CUARENTENA'!AO310</f>
        <v>Lo</v>
      </c>
      <c r="AP310" s="65" t="s">
        <v>2022</v>
      </c>
      <c r="AQ310" s="66" t="s">
        <v>1733</v>
      </c>
    </row>
    <row r="311" spans="1:43" ht="1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18" t="str">
        <f>'ORDEN DE CUARENTENA'!AO311</f>
        <v>Lobochilotes</v>
      </c>
      <c r="AP311" s="65" t="s">
        <v>2023</v>
      </c>
      <c r="AQ311" s="66" t="s">
        <v>1733</v>
      </c>
    </row>
    <row r="312" spans="1:43" ht="1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18" t="str">
        <f>'ORDEN DE CUARENTENA'!AO312</f>
        <v>Luciocephalus</v>
      </c>
      <c r="AP312" s="65" t="s">
        <v>2024</v>
      </c>
      <c r="AQ312" s="66" t="s">
        <v>1739</v>
      </c>
    </row>
    <row r="313" spans="1:43" ht="1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18" t="str">
        <f>'ORDEN DE CUARENTENA'!AO313</f>
        <v>Luciosoma</v>
      </c>
      <c r="AP313" s="65" t="s">
        <v>2025</v>
      </c>
      <c r="AQ313" s="66" t="s">
        <v>1733</v>
      </c>
    </row>
    <row r="314" spans="1:43" ht="1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18" t="str">
        <f>'ORDEN DE CUARENTENA'!AO314</f>
        <v>Lutjanus</v>
      </c>
      <c r="AP314" s="65" t="s">
        <v>2026</v>
      </c>
      <c r="AQ314" s="66" t="s">
        <v>1733</v>
      </c>
    </row>
    <row r="315" spans="1:43" ht="1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18" t="str">
        <f>'ORDEN DE CUARENTENA'!AO315</f>
        <v>Lythrypnus</v>
      </c>
      <c r="AP315" s="65" t="s">
        <v>2027</v>
      </c>
      <c r="AQ315" s="66" t="s">
        <v>1733</v>
      </c>
    </row>
    <row r="316" spans="1:43" ht="1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18" t="str">
        <f>'ORDEN DE CUARENTENA'!AO316</f>
        <v>Macrognathus</v>
      </c>
      <c r="AP316" s="65" t="s">
        <v>2028</v>
      </c>
      <c r="AQ316" s="66" t="s">
        <v>1733</v>
      </c>
    </row>
    <row r="317" spans="1:43" ht="1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18" t="str">
        <f>'ORDEN DE CUARENTENA'!AO317</f>
        <v>Macropharyngodon</v>
      </c>
      <c r="AP317" s="65" t="s">
        <v>2029</v>
      </c>
      <c r="AQ317" s="66" t="s">
        <v>1733</v>
      </c>
    </row>
    <row r="318" spans="1:43" ht="1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18" t="str">
        <f>'ORDEN DE CUARENTENA'!AO318</f>
        <v>Macropodus</v>
      </c>
      <c r="AP318" s="65" t="s">
        <v>2030</v>
      </c>
      <c r="AQ318" s="66" t="s">
        <v>1733</v>
      </c>
    </row>
    <row r="319" spans="1:43" ht="1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18" t="str">
        <f>'ORDEN DE CUARENTENA'!AO319</f>
        <v>Malacoctenus</v>
      </c>
      <c r="AP319" s="65" t="s">
        <v>2031</v>
      </c>
      <c r="AQ319" s="66" t="s">
        <v>1733</v>
      </c>
    </row>
    <row r="320" spans="1:43" ht="1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18" t="str">
        <f>'ORDEN DE CUARENTENA'!AO320</f>
        <v>Marosatherina</v>
      </c>
      <c r="AP320" s="65" t="s">
        <v>2032</v>
      </c>
      <c r="AQ320" s="66" t="s">
        <v>1733</v>
      </c>
    </row>
    <row r="321" spans="1:43" ht="1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18" t="str">
        <f>'ORDEN DE CUARENTENA'!AO321</f>
        <v>Mastacembelus</v>
      </c>
      <c r="AP321" s="65" t="s">
        <v>2033</v>
      </c>
      <c r="AQ321" s="66" t="s">
        <v>1733</v>
      </c>
    </row>
    <row r="322" spans="1:43" ht="1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18" t="str">
        <f>'ORDEN DE CUARENTENA'!AO322</f>
        <v>Maylandia</v>
      </c>
      <c r="AP322" s="65" t="s">
        <v>2034</v>
      </c>
      <c r="AQ322" s="66" t="s">
        <v>1733</v>
      </c>
    </row>
    <row r="323" spans="1:43" ht="1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18" t="str">
        <f>'ORDEN DE CUARENTENA'!AO323</f>
        <v>Megalamphodus</v>
      </c>
      <c r="AP323" s="65" t="s">
        <v>939</v>
      </c>
      <c r="AQ323" s="66" t="s">
        <v>1876</v>
      </c>
    </row>
    <row r="324" spans="1:43" ht="1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18" t="str">
        <f>'ORDEN DE CUARENTENA'!AO324</f>
        <v>Megalompodus</v>
      </c>
      <c r="AP324" s="65" t="s">
        <v>1031</v>
      </c>
      <c r="AQ324" s="66" t="s">
        <v>1876</v>
      </c>
    </row>
    <row r="325" spans="1:43" ht="1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18" t="str">
        <f>'ORDEN DE CUARENTENA'!AO325</f>
        <v>Meiacanthus</v>
      </c>
      <c r="AP325" s="65" t="s">
        <v>940</v>
      </c>
      <c r="AQ325" s="66" t="s">
        <v>1876</v>
      </c>
    </row>
    <row r="326" spans="1:43" ht="1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18" t="str">
        <f>'ORDEN DE CUARENTENA'!AO326</f>
        <v>Melanocharacidium</v>
      </c>
      <c r="AP326" s="65" t="s">
        <v>1032</v>
      </c>
      <c r="AQ326" s="66" t="s">
        <v>1876</v>
      </c>
    </row>
    <row r="327" spans="1:43" ht="1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18" t="str">
        <f>'ORDEN DE CUARENTENA'!AO327</f>
        <v>Melanochromis</v>
      </c>
      <c r="AP327" s="65" t="s">
        <v>2035</v>
      </c>
      <c r="AQ327" s="66" t="s">
        <v>1733</v>
      </c>
    </row>
    <row r="328" spans="1:43" ht="1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18" t="str">
        <f>'ORDEN DE CUARENTENA'!AO328</f>
        <v>Melanotaenia</v>
      </c>
      <c r="AP328" s="65" t="s">
        <v>2036</v>
      </c>
      <c r="AQ328" s="66" t="s">
        <v>1733</v>
      </c>
    </row>
    <row r="329" spans="1:43" ht="1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18" t="str">
        <f>'ORDEN DE CUARENTENA'!AO329</f>
        <v>Melichthys</v>
      </c>
      <c r="AP329" s="65" t="s">
        <v>941</v>
      </c>
      <c r="AQ329" s="66" t="s">
        <v>1827</v>
      </c>
    </row>
    <row r="330" spans="1:43" ht="1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18" t="str">
        <f>'ORDEN DE CUARENTENA'!AO330</f>
        <v>Merodontotus</v>
      </c>
      <c r="AP330" s="65" t="s">
        <v>2037</v>
      </c>
      <c r="AQ330" s="66" t="s">
        <v>1733</v>
      </c>
    </row>
    <row r="331" spans="1:43" ht="1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18" t="str">
        <f>'ORDEN DE CUARENTENA'!AO331</f>
        <v>Mesonauta</v>
      </c>
      <c r="AP331" s="65" t="s">
        <v>2038</v>
      </c>
      <c r="AQ331" s="66" t="s">
        <v>1733</v>
      </c>
    </row>
    <row r="332" spans="1:43" ht="1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18" t="str">
        <f>'ORDEN DE CUARENTENA'!AO332</f>
        <v>Mesonoemacheilus</v>
      </c>
      <c r="AP332" s="65" t="s">
        <v>2039</v>
      </c>
      <c r="AQ332" s="66" t="s">
        <v>1733</v>
      </c>
    </row>
    <row r="333" spans="1:43" ht="1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18" t="str">
        <f>'ORDEN DE CUARENTENA'!AO333</f>
        <v>Metynnis</v>
      </c>
      <c r="AP333" s="65" t="s">
        <v>2040</v>
      </c>
      <c r="AQ333" s="66" t="s">
        <v>1733</v>
      </c>
    </row>
    <row r="334" spans="1:43" ht="1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18" t="str">
        <f>'ORDEN DE CUARENTENA'!AO334</f>
        <v>Microctenopoma</v>
      </c>
      <c r="AP334" s="65" t="s">
        <v>2041</v>
      </c>
      <c r="AQ334" s="66" t="s">
        <v>1733</v>
      </c>
    </row>
    <row r="335" spans="1:43" ht="1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18" t="str">
        <f>'ORDEN DE CUARENTENA'!AO335</f>
        <v>Microglanis</v>
      </c>
      <c r="AP335" s="65" t="s">
        <v>2042</v>
      </c>
      <c r="AQ335" s="66" t="s">
        <v>1733</v>
      </c>
    </row>
    <row r="336" spans="1:43" ht="1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18" t="str">
        <f>'ORDEN DE CUARENTENA'!AO336</f>
        <v>Microrasbora</v>
      </c>
      <c r="AP336" s="65" t="s">
        <v>2043</v>
      </c>
      <c r="AQ336" s="66" t="s">
        <v>1733</v>
      </c>
    </row>
    <row r="337" spans="1:43" ht="1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18" t="str">
        <f>'ORDEN DE CUARENTENA'!AO337</f>
        <v>Microspathodon</v>
      </c>
      <c r="AP337" s="65" t="s">
        <v>2044</v>
      </c>
      <c r="AQ337" s="66" t="s">
        <v>1733</v>
      </c>
    </row>
    <row r="338" spans="1:43" ht="1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18" t="str">
        <f>'ORDEN DE CUARENTENA'!AO338</f>
        <v>Mikrogeophagus</v>
      </c>
      <c r="AP338" s="65" t="s">
        <v>2045</v>
      </c>
      <c r="AQ338" s="66" t="s">
        <v>1733</v>
      </c>
    </row>
    <row r="339" spans="1:43" ht="1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18" t="str">
        <f>'ORDEN DE CUARENTENA'!AO339</f>
        <v>Mirolabrichthys</v>
      </c>
      <c r="AP339" s="65" t="s">
        <v>2046</v>
      </c>
      <c r="AQ339" s="66" t="s">
        <v>1733</v>
      </c>
    </row>
    <row r="340" spans="1:43" ht="1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18" t="str">
        <f>'ORDEN DE CUARENTENA'!AO340</f>
        <v>Misgurnus</v>
      </c>
      <c r="AP340" s="65" t="s">
        <v>2047</v>
      </c>
      <c r="AQ340" s="66" t="s">
        <v>1733</v>
      </c>
    </row>
    <row r="341" spans="1:43" ht="1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18" t="str">
        <f>'ORDEN DE CUARENTENA'!AO341</f>
        <v>Moenkhausia</v>
      </c>
      <c r="AP341" s="65" t="s">
        <v>2048</v>
      </c>
      <c r="AQ341" s="66" t="s">
        <v>1733</v>
      </c>
    </row>
    <row r="342" spans="1:43" ht="1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18" t="str">
        <f>'ORDEN DE CUARENTENA'!AO342</f>
        <v>Monacanthus</v>
      </c>
      <c r="AP342" s="65" t="s">
        <v>2049</v>
      </c>
      <c r="AQ342" s="66" t="s">
        <v>1733</v>
      </c>
    </row>
    <row r="343" spans="1:43" ht="1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18" t="str">
        <f>'ORDEN DE CUARENTENA'!AO343</f>
        <v>Monocirrhus</v>
      </c>
      <c r="AP343" s="65" t="s">
        <v>2050</v>
      </c>
      <c r="AQ343" s="66" t="s">
        <v>1733</v>
      </c>
    </row>
    <row r="344" spans="1:43" ht="1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18" t="str">
        <f>'ORDEN DE CUARENTENA'!AO344</f>
        <v>Monodactylus</v>
      </c>
      <c r="AP344" s="65" t="s">
        <v>2051</v>
      </c>
      <c r="AQ344" s="66" t="s">
        <v>1733</v>
      </c>
    </row>
    <row r="345" spans="1:43" ht="1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18" t="str">
        <f>'ORDEN DE CUARENTENA'!AO345</f>
        <v>Monopterus</v>
      </c>
      <c r="AP345" s="65" t="s">
        <v>2052</v>
      </c>
      <c r="AQ345" s="66" t="s">
        <v>1733</v>
      </c>
    </row>
    <row r="346" spans="1:43" ht="1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18" t="str">
        <f>'ORDEN DE CUARENTENA'!AO346</f>
        <v>Myleus</v>
      </c>
      <c r="AP346" s="65" t="s">
        <v>2053</v>
      </c>
      <c r="AQ346" s="66" t="s">
        <v>1733</v>
      </c>
    </row>
    <row r="347" spans="1:43" ht="1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18" t="str">
        <f>'ORDEN DE CUARENTENA'!AO347</f>
        <v>Myloplus</v>
      </c>
      <c r="AP347" s="65" t="s">
        <v>2054</v>
      </c>
      <c r="AQ347" s="66" t="s">
        <v>1733</v>
      </c>
    </row>
    <row r="348" spans="1:43" ht="1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18" t="str">
        <f>'ORDEN DE CUARENTENA'!AO348</f>
        <v>Mylossoma</v>
      </c>
      <c r="AP348" s="65" t="s">
        <v>2055</v>
      </c>
      <c r="AQ348" s="66" t="s">
        <v>1733</v>
      </c>
    </row>
    <row r="349" spans="1:43" ht="1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18" t="str">
        <f>'ORDEN DE CUARENTENA'!AO349</f>
        <v>Myrichthys</v>
      </c>
      <c r="AP349" s="65" t="s">
        <v>2056</v>
      </c>
      <c r="AQ349" s="66" t="s">
        <v>1733</v>
      </c>
    </row>
    <row r="350" spans="1:43" ht="1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18" t="str">
        <f>'ORDEN DE CUARENTENA'!AO350</f>
        <v>Mystus</v>
      </c>
      <c r="AP350" s="65" t="s">
        <v>2057</v>
      </c>
      <c r="AQ350" s="66" t="s">
        <v>1733</v>
      </c>
    </row>
    <row r="351" spans="1:43" ht="1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18" t="str">
        <f>'ORDEN DE CUARENTENA'!AO351</f>
        <v>Nandopsis</v>
      </c>
      <c r="AP351" s="65" t="s">
        <v>2058</v>
      </c>
      <c r="AQ351" s="66" t="s">
        <v>1733</v>
      </c>
    </row>
    <row r="352" spans="1:43" ht="1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18" t="str">
        <f>'ORDEN DE CUARENTENA'!AO352</f>
        <v>Nandus</v>
      </c>
      <c r="AP352" s="65" t="s">
        <v>2059</v>
      </c>
      <c r="AQ352" s="66" t="s">
        <v>1733</v>
      </c>
    </row>
    <row r="353" spans="1:43" ht="1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18" t="str">
        <f>'ORDEN DE CUARENTENA'!AO353</f>
        <v>Nannacara</v>
      </c>
      <c r="AP353" s="65" t="s">
        <v>2060</v>
      </c>
      <c r="AQ353" s="66" t="s">
        <v>1733</v>
      </c>
    </row>
    <row r="354" spans="1:43" ht="1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18" t="str">
        <f>'ORDEN DE CUARENTENA'!AO354</f>
        <v>Nannobrycon</v>
      </c>
      <c r="AP354" s="65" t="s">
        <v>2061</v>
      </c>
      <c r="AQ354" s="66" t="s">
        <v>1733</v>
      </c>
    </row>
    <row r="355" spans="1:43" ht="1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18" t="str">
        <f>'ORDEN DE CUARENTENA'!AO355</f>
        <v>Nannostomus</v>
      </c>
      <c r="AP355" s="65" t="s">
        <v>942</v>
      </c>
      <c r="AQ355" s="66" t="s">
        <v>1827</v>
      </c>
    </row>
    <row r="356" spans="1:43" ht="1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18" t="str">
        <f>'ORDEN DE CUARENTENA'!AO356</f>
        <v>Nanochromis</v>
      </c>
      <c r="AP356" s="65" t="s">
        <v>1033</v>
      </c>
      <c r="AQ356" s="66" t="s">
        <v>1827</v>
      </c>
    </row>
    <row r="357" spans="1:43" ht="1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18" t="str">
        <f>'ORDEN DE CUARENTENA'!AO357</f>
        <v>Narcine</v>
      </c>
      <c r="AP357" s="65" t="s">
        <v>943</v>
      </c>
      <c r="AQ357" s="66" t="s">
        <v>1827</v>
      </c>
    </row>
    <row r="358" spans="1:43" ht="1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18" t="str">
        <f>'ORDEN DE CUARENTENA'!AO358</f>
        <v>Naso</v>
      </c>
      <c r="AP358" s="65" t="s">
        <v>2062</v>
      </c>
      <c r="AQ358" s="66" t="s">
        <v>1733</v>
      </c>
    </row>
    <row r="359" spans="1:43" ht="1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18" t="str">
        <f>'ORDEN DE CUARENTENA'!AO359</f>
        <v>Negaprion</v>
      </c>
      <c r="AP359" s="65" t="s">
        <v>2063</v>
      </c>
      <c r="AQ359" s="66" t="s">
        <v>1733</v>
      </c>
    </row>
    <row r="360" spans="1:43" ht="1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18" t="str">
        <f>'ORDEN DE CUARENTENA'!AO360</f>
        <v>Nemacheilus</v>
      </c>
      <c r="AP360" s="65" t="s">
        <v>2064</v>
      </c>
      <c r="AQ360" s="66" t="s">
        <v>1733</v>
      </c>
    </row>
    <row r="361" spans="1:43" ht="1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18" t="str">
        <f>'ORDEN DE CUARENTENA'!AO361</f>
        <v>Nemadoras</v>
      </c>
      <c r="AP361" s="65" t="s">
        <v>2065</v>
      </c>
      <c r="AQ361" s="66" t="s">
        <v>1739</v>
      </c>
    </row>
    <row r="362" spans="1:43" ht="1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18" t="str">
        <f>'ORDEN DE CUARENTENA'!AO362</f>
        <v>Nemateleotris</v>
      </c>
      <c r="AP362" s="65" t="s">
        <v>2066</v>
      </c>
      <c r="AQ362" s="66" t="s">
        <v>1739</v>
      </c>
    </row>
    <row r="363" spans="1:43" ht="1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18" t="str">
        <f>'ORDEN DE CUARENTENA'!AO363</f>
        <v>Nematobrycon</v>
      </c>
      <c r="AP363" s="65" t="s">
        <v>2067</v>
      </c>
      <c r="AQ363" s="66" t="s">
        <v>1739</v>
      </c>
    </row>
    <row r="364" spans="1:43" ht="1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18" t="str">
        <f>'ORDEN DE CUARENTENA'!AO364</f>
        <v>Nematolebias</v>
      </c>
      <c r="AP364" s="65" t="s">
        <v>2068</v>
      </c>
      <c r="AQ364" s="66" t="s">
        <v>1739</v>
      </c>
    </row>
    <row r="365" spans="1:43" ht="1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18" t="str">
        <f>'ORDEN DE CUARENTENA'!AO365</f>
        <v>Neocirrhites</v>
      </c>
      <c r="AP365" s="65" t="s">
        <v>2069</v>
      </c>
      <c r="AQ365" s="66" t="s">
        <v>1733</v>
      </c>
    </row>
    <row r="366" spans="1:43" ht="1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18" t="str">
        <f>'ORDEN DE CUARENTENA'!AO366</f>
        <v>Neoglyphidodon</v>
      </c>
      <c r="AP366" s="65" t="s">
        <v>2070</v>
      </c>
      <c r="AQ366" s="66" t="s">
        <v>1733</v>
      </c>
    </row>
    <row r="367" spans="1:43" ht="1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18" t="str">
        <f>'ORDEN DE CUARENTENA'!AO367</f>
        <v>Neolamprologus</v>
      </c>
      <c r="AP367" s="65" t="s">
        <v>2071</v>
      </c>
      <c r="AQ367" s="66" t="s">
        <v>1733</v>
      </c>
    </row>
    <row r="368" spans="1:43" ht="1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18" t="str">
        <f>'ORDEN DE CUARENTENA'!AO368</f>
        <v>Neoniphon</v>
      </c>
      <c r="AP368" s="65" t="s">
        <v>2072</v>
      </c>
      <c r="AQ368" s="66" t="s">
        <v>1733</v>
      </c>
    </row>
    <row r="369" spans="1:43" ht="1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18" t="str">
        <f>'ORDEN DE CUARENTENA'!AO369</f>
        <v>Neosynchiropus</v>
      </c>
      <c r="AP369" s="65" t="s">
        <v>2073</v>
      </c>
      <c r="AQ369" s="66" t="s">
        <v>1733</v>
      </c>
    </row>
    <row r="370" spans="1:43" ht="1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18" t="str">
        <f>'ORDEN DE CUARENTENA'!AO370</f>
        <v>Nimbochromis</v>
      </c>
      <c r="AP370" s="65" t="s">
        <v>2074</v>
      </c>
      <c r="AQ370" s="66" t="s">
        <v>1733</v>
      </c>
    </row>
    <row r="371" spans="1:43" ht="1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18" t="str">
        <f>'ORDEN DE CUARENTENA'!AO371</f>
        <v>Nomaphila</v>
      </c>
      <c r="AP371" s="65" t="s">
        <v>2075</v>
      </c>
      <c r="AQ371" s="66" t="s">
        <v>1733</v>
      </c>
    </row>
    <row r="372" spans="1:43" ht="1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18" t="str">
        <f>'ORDEN DE CUARENTENA'!AO372</f>
        <v>Nomorhamphus</v>
      </c>
      <c r="AP372" s="65" t="s">
        <v>2076</v>
      </c>
      <c r="AQ372" s="66" t="s">
        <v>1733</v>
      </c>
    </row>
    <row r="373" spans="1:43" ht="1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18" t="str">
        <f>'ORDEN DE CUARENTENA'!AO373</f>
        <v>Notesthes</v>
      </c>
      <c r="AP373" s="65" t="s">
        <v>2077</v>
      </c>
      <c r="AQ373" s="66" t="s">
        <v>1733</v>
      </c>
    </row>
    <row r="374" spans="1:43" ht="1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18" t="str">
        <f>'ORDEN DE CUARENTENA'!AO374</f>
        <v>Nothobranchius</v>
      </c>
      <c r="AP374" s="65" t="s">
        <v>2078</v>
      </c>
      <c r="AQ374" s="66" t="s">
        <v>1733</v>
      </c>
    </row>
    <row r="375" spans="1:43" ht="1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18" t="str">
        <f>'ORDEN DE CUARENTENA'!AO375</f>
        <v>Notobranchius</v>
      </c>
      <c r="AP375" s="65" t="s">
        <v>2079</v>
      </c>
      <c r="AQ375" s="66" t="s">
        <v>1733</v>
      </c>
    </row>
    <row r="376" spans="1:43" ht="1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18" t="str">
        <f>'ORDEN DE CUARENTENA'!AO376</f>
        <v>Notopterus</v>
      </c>
      <c r="AP376" s="65" t="s">
        <v>2080</v>
      </c>
      <c r="AQ376" s="66" t="s">
        <v>1733</v>
      </c>
    </row>
    <row r="377" spans="1:43" ht="1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18" t="str">
        <f>'ORDEN DE CUARENTENA'!AO377</f>
        <v>Novaculichthys</v>
      </c>
      <c r="AP377" s="65" t="s">
        <v>2081</v>
      </c>
      <c r="AQ377" s="66" t="s">
        <v>1733</v>
      </c>
    </row>
    <row r="378" spans="1:43" ht="1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18" t="str">
        <f>'ORDEN DE CUARENTENA'!AO378</f>
        <v>Odonus</v>
      </c>
      <c r="AP378" s="65" t="s">
        <v>2082</v>
      </c>
      <c r="AQ378" s="66" t="s">
        <v>1733</v>
      </c>
    </row>
    <row r="379" spans="1:43" ht="1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18" t="str">
        <f>'ORDEN DE CUARENTENA'!AO379</f>
        <v>Ompok</v>
      </c>
      <c r="AP379" s="65" t="s">
        <v>2083</v>
      </c>
      <c r="AQ379" s="66" t="s">
        <v>1733</v>
      </c>
    </row>
    <row r="380" spans="1:43" ht="1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18" t="str">
        <f>'ORDEN DE CUARENTENA'!AO380</f>
        <v>Ophthalmotilapia</v>
      </c>
      <c r="AP380" s="65" t="s">
        <v>2084</v>
      </c>
      <c r="AQ380" s="66" t="s">
        <v>1733</v>
      </c>
    </row>
    <row r="381" spans="1:43" ht="1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18" t="str">
        <f>'ORDEN DE CUARENTENA'!AO381</f>
        <v>Opistognathus</v>
      </c>
      <c r="AP381" s="65" t="s">
        <v>944</v>
      </c>
      <c r="AQ381" s="66" t="s">
        <v>1876</v>
      </c>
    </row>
    <row r="382" spans="1:43" ht="1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18" t="str">
        <f>'ORDEN DE CUARENTENA'!AO382</f>
        <v>Oryzias</v>
      </c>
      <c r="AP382" s="65" t="s">
        <v>2085</v>
      </c>
      <c r="AQ382" s="66" t="s">
        <v>1739</v>
      </c>
    </row>
    <row r="383" spans="1:43" ht="1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18" t="str">
        <f>'ORDEN DE CUARENTENA'!AO383</f>
        <v>Osphronemus</v>
      </c>
      <c r="AP383" s="65" t="s">
        <v>945</v>
      </c>
      <c r="AQ383" s="66" t="s">
        <v>1858</v>
      </c>
    </row>
    <row r="384" spans="1:43" ht="1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18" t="str">
        <f>'ORDEN DE CUARENTENA'!AO384</f>
        <v>Osteochilus</v>
      </c>
      <c r="AP384" s="65" t="s">
        <v>2086</v>
      </c>
      <c r="AQ384" s="66" t="s">
        <v>1733</v>
      </c>
    </row>
    <row r="385" spans="1:43" ht="1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18" t="str">
        <f>'ORDEN DE CUARENTENA'!AO385</f>
        <v>Osteoglossum</v>
      </c>
      <c r="AP385" s="65" t="s">
        <v>2087</v>
      </c>
      <c r="AQ385" s="66" t="s">
        <v>1733</v>
      </c>
    </row>
    <row r="386" spans="1:43" ht="1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18" t="str">
        <f>'ORDEN DE CUARENTENA'!AO386</f>
        <v>Ostracion</v>
      </c>
      <c r="AP386" s="65" t="s">
        <v>2088</v>
      </c>
      <c r="AQ386" s="66" t="s">
        <v>1733</v>
      </c>
    </row>
    <row r="387" spans="1:43" ht="1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18" t="str">
        <f>'ORDEN DE CUARENTENA'!AO387</f>
        <v>Otocinclus</v>
      </c>
      <c r="AP387" s="65" t="s">
        <v>2089</v>
      </c>
      <c r="AQ387" s="66" t="s">
        <v>1733</v>
      </c>
    </row>
    <row r="388" spans="1:43" ht="1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18" t="str">
        <f>'ORDEN DE CUARENTENA'!AO388</f>
        <v>Otopharynx</v>
      </c>
      <c r="AP388" s="65" t="s">
        <v>2090</v>
      </c>
      <c r="AQ388" s="66" t="s">
        <v>1733</v>
      </c>
    </row>
    <row r="389" spans="1:43" ht="1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18" t="str">
        <f>'ORDEN DE CUARENTENA'!AO389</f>
        <v>Oxycirrhites</v>
      </c>
      <c r="AP389" s="65" t="s">
        <v>2091</v>
      </c>
      <c r="AQ389" s="66" t="s">
        <v>1733</v>
      </c>
    </row>
    <row r="390" spans="1:43" ht="1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18" t="str">
        <f>'ORDEN DE CUARENTENA'!AO390</f>
        <v>Oxyeleotris</v>
      </c>
      <c r="AP390" s="65" t="s">
        <v>2092</v>
      </c>
      <c r="AQ390" s="66" t="s">
        <v>1733</v>
      </c>
    </row>
    <row r="391" spans="1:43" ht="1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18" t="str">
        <f>'ORDEN DE CUARENTENA'!AO391</f>
        <v>Oxymonacanthus</v>
      </c>
      <c r="AP391" s="65" t="s">
        <v>2093</v>
      </c>
      <c r="AQ391" s="66" t="s">
        <v>1733</v>
      </c>
    </row>
    <row r="392" spans="1:43" ht="1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18" t="str">
        <f>'ORDEN DE CUARENTENA'!AO392</f>
        <v>Panaque</v>
      </c>
      <c r="AP392" s="65" t="s">
        <v>2094</v>
      </c>
      <c r="AQ392" s="66" t="s">
        <v>1733</v>
      </c>
    </row>
    <row r="393" spans="1:43" ht="1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18" t="str">
        <f>'ORDEN DE CUARENTENA'!AO393</f>
        <v>Panchax</v>
      </c>
      <c r="AP393" s="65" t="s">
        <v>2095</v>
      </c>
      <c r="AQ393" s="66" t="s">
        <v>1733</v>
      </c>
    </row>
    <row r="394" spans="1:43" ht="1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18" t="str">
        <f>'ORDEN DE CUARENTENA'!AO394</f>
        <v>Pangasius</v>
      </c>
      <c r="AP394" s="65" t="s">
        <v>2096</v>
      </c>
      <c r="AQ394" s="66" t="s">
        <v>1733</v>
      </c>
    </row>
    <row r="395" spans="1:43" ht="1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18" t="str">
        <f>'ORDEN DE CUARENTENA'!AO395</f>
        <v>Pangio</v>
      </c>
      <c r="AP395" s="65" t="s">
        <v>2097</v>
      </c>
      <c r="AQ395" s="66" t="s">
        <v>1733</v>
      </c>
    </row>
    <row r="396" spans="1:43" ht="1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18" t="str">
        <f>'ORDEN DE CUARENTENA'!AO396</f>
        <v>Pantodon</v>
      </c>
      <c r="AP396" s="65" t="s">
        <v>2098</v>
      </c>
      <c r="AQ396" s="66" t="s">
        <v>1733</v>
      </c>
    </row>
    <row r="397" spans="1:43" ht="1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18" t="str">
        <f>'ORDEN DE CUARENTENA'!AO397</f>
        <v>Parablennius</v>
      </c>
      <c r="AP397" s="65" t="s">
        <v>2099</v>
      </c>
      <c r="AQ397" s="66" t="s">
        <v>1733</v>
      </c>
    </row>
    <row r="398" spans="1:43" ht="1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18" t="str">
        <f>'ORDEN DE CUARENTENA'!AO398</f>
        <v>Paracanthurus</v>
      </c>
      <c r="AP398" s="65" t="s">
        <v>2100</v>
      </c>
      <c r="AQ398" s="66" t="s">
        <v>1733</v>
      </c>
    </row>
    <row r="399" spans="1:43" ht="1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18" t="str">
        <f>'ORDEN DE CUARENTENA'!AO399</f>
        <v>Paracheilinus</v>
      </c>
      <c r="AP399" s="65" t="s">
        <v>2101</v>
      </c>
      <c r="AQ399" s="66" t="s">
        <v>1733</v>
      </c>
    </row>
    <row r="400" spans="1:43" ht="1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18" t="str">
        <f>'ORDEN DE CUARENTENA'!AO400</f>
        <v>Paracheirodon</v>
      </c>
      <c r="AP400" s="65" t="s">
        <v>2102</v>
      </c>
      <c r="AQ400" s="66" t="s">
        <v>1733</v>
      </c>
    </row>
    <row r="401" spans="1:43" ht="1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18" t="str">
        <f>'ORDEN DE CUARENTENA'!AO401</f>
        <v>Parachromis</v>
      </c>
      <c r="AP401" s="65" t="s">
        <v>2103</v>
      </c>
      <c r="AQ401" s="66" t="s">
        <v>1733</v>
      </c>
    </row>
    <row r="402" spans="1:43" ht="1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18" t="str">
        <f>'ORDEN DE CUARENTENA'!AO402</f>
        <v>Paracirrhites</v>
      </c>
      <c r="AP402" s="65" t="s">
        <v>2104</v>
      </c>
      <c r="AQ402" s="66" t="s">
        <v>1733</v>
      </c>
    </row>
    <row r="403" spans="1:43" ht="1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18" t="str">
        <f>'ORDEN DE CUARENTENA'!AO403</f>
        <v>Paracyprichromis</v>
      </c>
      <c r="AP403" s="65" t="s">
        <v>2105</v>
      </c>
      <c r="AQ403" s="66" t="s">
        <v>1733</v>
      </c>
    </row>
    <row r="404" spans="1:43" ht="1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18" t="str">
        <f>'ORDEN DE CUARENTENA'!AO404</f>
        <v>Paragobiodon</v>
      </c>
      <c r="AP404" s="65" t="s">
        <v>2106</v>
      </c>
      <c r="AQ404" s="66" t="s">
        <v>1733</v>
      </c>
    </row>
    <row r="405" spans="1:43" ht="1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18" t="str">
        <f>'ORDEN DE CUARENTENA'!AO405</f>
        <v>Parambassis</v>
      </c>
      <c r="AP405" s="65" t="s">
        <v>2107</v>
      </c>
      <c r="AQ405" s="66" t="s">
        <v>1733</v>
      </c>
    </row>
    <row r="406" spans="1:43" ht="1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18" t="str">
        <f>'ORDEN DE CUARENTENA'!AO406</f>
        <v>Parasphaerichthys</v>
      </c>
      <c r="AP406" s="65" t="s">
        <v>2108</v>
      </c>
      <c r="AQ406" s="66" t="s">
        <v>1733</v>
      </c>
    </row>
    <row r="407" spans="1:43" ht="1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18" t="str">
        <f>'ORDEN DE CUARENTENA'!AO407</f>
        <v>Paratheraps</v>
      </c>
      <c r="AP407" s="65" t="s">
        <v>2109</v>
      </c>
      <c r="AQ407" s="66" t="s">
        <v>1733</v>
      </c>
    </row>
    <row r="408" spans="1:43" ht="1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18" t="str">
        <f>'ORDEN DE CUARENTENA'!AO408</f>
        <v>Paratilapia</v>
      </c>
      <c r="AP408" s="65" t="s">
        <v>2110</v>
      </c>
      <c r="AQ408" s="66" t="s">
        <v>1733</v>
      </c>
    </row>
    <row r="409" spans="1:43" ht="1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18" t="str">
        <f>'ORDEN DE CUARENTENA'!AO409</f>
        <v>Paratrygon</v>
      </c>
      <c r="AP409" s="65" t="s">
        <v>2111</v>
      </c>
      <c r="AQ409" s="66" t="s">
        <v>1733</v>
      </c>
    </row>
    <row r="410" spans="1:43" ht="1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18" t="str">
        <f>'ORDEN DE CUARENTENA'!AO410</f>
        <v>Parauchenipterus</v>
      </c>
      <c r="AP410" s="65" t="s">
        <v>2112</v>
      </c>
      <c r="AQ410" s="66" t="s">
        <v>1733</v>
      </c>
    </row>
    <row r="411" spans="1:43" ht="1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18" t="str">
        <f>'ORDEN DE CUARENTENA'!AO411</f>
        <v>Pareques</v>
      </c>
      <c r="AP411" s="65" t="s">
        <v>2113</v>
      </c>
      <c r="AQ411" s="66" t="s">
        <v>1733</v>
      </c>
    </row>
    <row r="412" spans="1:43" ht="1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18" t="str">
        <f>'ORDEN DE CUARENTENA'!AO412</f>
        <v>Parosphromenus</v>
      </c>
      <c r="AP412" s="65" t="s">
        <v>2114</v>
      </c>
      <c r="AQ412" s="66" t="s">
        <v>1733</v>
      </c>
    </row>
    <row r="413" spans="1:43" ht="1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18" t="str">
        <f>'ORDEN DE CUARENTENA'!AO413</f>
        <v>Paulicea</v>
      </c>
      <c r="AP413" s="65" t="s">
        <v>2115</v>
      </c>
      <c r="AQ413" s="66" t="s">
        <v>1733</v>
      </c>
    </row>
    <row r="414" spans="1:43" ht="1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18" t="str">
        <f>'ORDEN DE CUARENTENA'!AO414</f>
        <v>Peckoltia</v>
      </c>
      <c r="AP414" s="65" t="s">
        <v>2116</v>
      </c>
      <c r="AQ414" s="66" t="s">
        <v>1733</v>
      </c>
    </row>
    <row r="415" spans="1:43" ht="1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18" t="str">
        <f>'ORDEN DE CUARENTENA'!AO415</f>
        <v>Pelmatochromis</v>
      </c>
      <c r="AP415" s="65" t="s">
        <v>2117</v>
      </c>
      <c r="AQ415" s="66" t="s">
        <v>1733</v>
      </c>
    </row>
    <row r="416" spans="1:43" ht="1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18" t="str">
        <f>'ORDEN DE CUARENTENA'!AO416</f>
        <v>Pelvicachromis</v>
      </c>
      <c r="AP416" s="65" t="s">
        <v>2118</v>
      </c>
      <c r="AQ416" s="66" t="s">
        <v>1733</v>
      </c>
    </row>
    <row r="417" spans="1:43" ht="1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18" t="str">
        <f>'ORDEN DE CUARENTENA'!AO417</f>
        <v>Periophthalmus</v>
      </c>
      <c r="AP417" s="65" t="s">
        <v>2119</v>
      </c>
      <c r="AQ417" s="66" t="s">
        <v>1733</v>
      </c>
    </row>
    <row r="418" spans="1:43" ht="1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18" t="str">
        <f>'ORDEN DE CUARENTENA'!AO418</f>
        <v>Perrunichthys</v>
      </c>
      <c r="AP418" s="65" t="s">
        <v>2120</v>
      </c>
      <c r="AQ418" s="66" t="s">
        <v>1733</v>
      </c>
    </row>
    <row r="419" spans="1:43" ht="1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18" t="str">
        <f>'ORDEN DE CUARENTENA'!AO419</f>
        <v>Pervagor</v>
      </c>
      <c r="AP419" s="65" t="s">
        <v>2121</v>
      </c>
      <c r="AQ419" s="66" t="s">
        <v>1733</v>
      </c>
    </row>
    <row r="420" spans="1:43" ht="1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18" t="str">
        <f>'ORDEN DE CUARENTENA'!AO420</f>
        <v>Pesaunthias</v>
      </c>
      <c r="AP420" s="65" t="s">
        <v>2122</v>
      </c>
      <c r="AQ420" s="66" t="s">
        <v>1733</v>
      </c>
    </row>
    <row r="421" spans="1:43" ht="1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18" t="str">
        <f>'ORDEN DE CUARENTENA'!AO421</f>
        <v>Petitella</v>
      </c>
      <c r="AP421" s="65" t="s">
        <v>2123</v>
      </c>
      <c r="AQ421" s="66" t="s">
        <v>1733</v>
      </c>
    </row>
    <row r="422" spans="1:43" ht="1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18" t="str">
        <f>'ORDEN DE CUARENTENA'!AO422</f>
        <v>Petrochromis</v>
      </c>
      <c r="AP422" s="65" t="s">
        <v>2124</v>
      </c>
      <c r="AQ422" s="66" t="s">
        <v>1733</v>
      </c>
    </row>
    <row r="423" spans="1:43" ht="1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18" t="str">
        <f>'ORDEN DE CUARENTENA'!AO423</f>
        <v>Petrotilapia</v>
      </c>
      <c r="AP423" s="65" t="s">
        <v>2125</v>
      </c>
      <c r="AQ423" s="66" t="s">
        <v>1733</v>
      </c>
    </row>
    <row r="424" spans="1:43" ht="1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18" t="str">
        <f>'ORDEN DE CUARENTENA'!AO424</f>
        <v>Phenacogaster</v>
      </c>
      <c r="AP424" s="65" t="s">
        <v>2126</v>
      </c>
      <c r="AQ424" s="66" t="s">
        <v>1733</v>
      </c>
    </row>
    <row r="425" spans="1:43" ht="1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18" t="str">
        <f>'ORDEN DE CUARENTENA'!AO425</f>
        <v>Phenacogrammus</v>
      </c>
      <c r="AP425" s="65" t="s">
        <v>2127</v>
      </c>
      <c r="AQ425" s="66" t="s">
        <v>1733</v>
      </c>
    </row>
    <row r="426" spans="1:43" ht="1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18" t="str">
        <f>'ORDEN DE CUARENTENA'!AO426</f>
        <v>Pholidichthys</v>
      </c>
      <c r="AP426" s="65" t="s">
        <v>2128</v>
      </c>
      <c r="AQ426" s="66" t="s">
        <v>1733</v>
      </c>
    </row>
    <row r="427" spans="1:43" ht="1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18" t="str">
        <f>'ORDEN DE CUARENTENA'!AO427</f>
        <v>Phractocephalus</v>
      </c>
      <c r="AP427" s="65" t="s">
        <v>2129</v>
      </c>
      <c r="AQ427" s="66" t="s">
        <v>1733</v>
      </c>
    </row>
    <row r="428" spans="1:43" ht="1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18" t="str">
        <f>'ORDEN DE CUARENTENA'!AO428</f>
        <v>Piabucina</v>
      </c>
      <c r="AP428" s="65" t="s">
        <v>2130</v>
      </c>
      <c r="AQ428" s="66" t="s">
        <v>1733</v>
      </c>
    </row>
    <row r="429" spans="1:43" ht="1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18" t="str">
        <f>'ORDEN DE CUARENTENA'!AO429</f>
        <v>Piabucus</v>
      </c>
      <c r="AP429" s="65" t="s">
        <v>2131</v>
      </c>
      <c r="AQ429" s="66" t="s">
        <v>1733</v>
      </c>
    </row>
    <row r="430" spans="1:43" ht="1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18" t="str">
        <f>'ORDEN DE CUARENTENA'!AO430</f>
        <v>Piaractus</v>
      </c>
      <c r="AP430" s="65" t="s">
        <v>2132</v>
      </c>
      <c r="AQ430" s="66" t="s">
        <v>1733</v>
      </c>
    </row>
    <row r="431" spans="1:43" ht="1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18" t="str">
        <f>'ORDEN DE CUARENTENA'!AO431</f>
        <v>Pimelodella</v>
      </c>
      <c r="AP431" s="65" t="s">
        <v>946</v>
      </c>
      <c r="AQ431" s="66" t="s">
        <v>2133</v>
      </c>
    </row>
    <row r="432" spans="1:43" ht="1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18" t="str">
        <f>'ORDEN DE CUARENTENA'!AO432</f>
        <v>Pimelodus</v>
      </c>
      <c r="AP432" s="65" t="s">
        <v>2134</v>
      </c>
      <c r="AQ432" s="66" t="s">
        <v>1733</v>
      </c>
    </row>
    <row r="433" spans="1:43" ht="1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18" t="str">
        <f>'ORDEN DE CUARENTENA'!AO433</f>
        <v>Placidochromis</v>
      </c>
      <c r="AP433" s="65" t="s">
        <v>2135</v>
      </c>
      <c r="AQ433" s="66" t="s">
        <v>1733</v>
      </c>
    </row>
    <row r="434" spans="1:43" ht="1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18" t="str">
        <f>'ORDEN DE CUARENTENA'!AO434</f>
        <v>Platax</v>
      </c>
      <c r="AP434" s="65" t="s">
        <v>2136</v>
      </c>
      <c r="AQ434" s="66" t="s">
        <v>1733</v>
      </c>
    </row>
    <row r="435" spans="1:43" ht="1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18" t="str">
        <f>'ORDEN DE CUARENTENA'!AO435</f>
        <v>Platydoras</v>
      </c>
      <c r="AP435" s="65" t="s">
        <v>2137</v>
      </c>
      <c r="AQ435" s="66" t="s">
        <v>1733</v>
      </c>
    </row>
    <row r="436" spans="1:43" ht="1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18" t="str">
        <f>'ORDEN DE CUARENTENA'!AO436</f>
        <v>Platynematichthys</v>
      </c>
      <c r="AP436" s="65" t="s">
        <v>2138</v>
      </c>
      <c r="AQ436" s="66" t="s">
        <v>1733</v>
      </c>
    </row>
    <row r="437" spans="1:43" ht="1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18" t="str">
        <f>'ORDEN DE CUARENTENA'!AO437</f>
        <v>Platysilurus</v>
      </c>
      <c r="AP437" s="65" t="s">
        <v>2139</v>
      </c>
      <c r="AQ437" s="66" t="s">
        <v>1733</v>
      </c>
    </row>
    <row r="438" spans="1:43" ht="1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18" t="str">
        <f>'ORDEN DE CUARENTENA'!AO438</f>
        <v>Platystomatichthys</v>
      </c>
      <c r="AP438" s="65" t="s">
        <v>2140</v>
      </c>
      <c r="AQ438" s="66" t="s">
        <v>1733</v>
      </c>
    </row>
    <row r="439" spans="1:43" ht="1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18" t="str">
        <f>'ORDEN DE CUARENTENA'!AO439</f>
        <v>Plesiotrygon</v>
      </c>
      <c r="AP439" s="65" t="s">
        <v>2141</v>
      </c>
      <c r="AQ439" s="66" t="s">
        <v>1733</v>
      </c>
    </row>
    <row r="440" spans="1:43" ht="1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18" t="str">
        <f>'ORDEN DE CUARENTENA'!AO440</f>
        <v>Plotosus</v>
      </c>
      <c r="AP440" s="65" t="s">
        <v>2142</v>
      </c>
      <c r="AQ440" s="66" t="s">
        <v>1733</v>
      </c>
    </row>
    <row r="441" spans="1:43" ht="1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18" t="str">
        <f>'ORDEN DE CUARENTENA'!AO441</f>
        <v>Poecilia</v>
      </c>
      <c r="AP441" s="65" t="s">
        <v>2143</v>
      </c>
      <c r="AQ441" s="66" t="s">
        <v>1733</v>
      </c>
    </row>
    <row r="442" spans="1:43" ht="1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18" t="str">
        <f>'ORDEN DE CUARENTENA'!AO442</f>
        <v>Polycentrus</v>
      </c>
      <c r="AP442" s="65" t="s">
        <v>2144</v>
      </c>
      <c r="AQ442" s="66" t="s">
        <v>1733</v>
      </c>
    </row>
    <row r="443" spans="1:43" ht="1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18" t="str">
        <f>'ORDEN DE CUARENTENA'!AO443</f>
        <v>Polypterus</v>
      </c>
      <c r="AP443" s="65" t="s">
        <v>2145</v>
      </c>
      <c r="AQ443" s="66" t="s">
        <v>1733</v>
      </c>
    </row>
    <row r="444" spans="1:43" ht="1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18" t="str">
        <f>'ORDEN DE CUARENTENA'!AO444</f>
        <v>Pomacanthus</v>
      </c>
      <c r="AP444" s="65" t="s">
        <v>2146</v>
      </c>
      <c r="AQ444" s="66" t="s">
        <v>1733</v>
      </c>
    </row>
    <row r="445" spans="1:43" ht="1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18" t="str">
        <f>'ORDEN DE CUARENTENA'!AO445</f>
        <v>Pomacentrus</v>
      </c>
      <c r="AP445" s="65" t="s">
        <v>2147</v>
      </c>
      <c r="AQ445" s="66" t="s">
        <v>1733</v>
      </c>
    </row>
    <row r="446" spans="1:43" ht="1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18" t="str">
        <f>'ORDEN DE CUARENTENA'!AO446</f>
        <v>Poptella</v>
      </c>
      <c r="AP446" s="65" t="s">
        <v>2148</v>
      </c>
      <c r="AQ446" s="66" t="s">
        <v>1733</v>
      </c>
    </row>
    <row r="447" spans="1:43" ht="1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18" t="str">
        <f>'ORDEN DE CUARENTENA'!AO447</f>
        <v>Potamotrygon</v>
      </c>
      <c r="AP447" s="65" t="s">
        <v>2149</v>
      </c>
      <c r="AQ447" s="66" t="s">
        <v>1733</v>
      </c>
    </row>
    <row r="448" spans="1:43" ht="1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18" t="str">
        <f>'ORDEN DE CUARENTENA'!AO448</f>
        <v>Premnas</v>
      </c>
      <c r="AP448" s="65" t="s">
        <v>2150</v>
      </c>
      <c r="AQ448" s="66" t="s">
        <v>1733</v>
      </c>
    </row>
    <row r="449" spans="1:43" ht="1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18" t="str">
        <f>'ORDEN DE CUARENTENA'!AO449</f>
        <v>Prionobrama</v>
      </c>
      <c r="AP449" s="65" t="s">
        <v>2151</v>
      </c>
      <c r="AQ449" s="66" t="s">
        <v>1733</v>
      </c>
    </row>
    <row r="450" spans="1:43" ht="1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18" t="str">
        <f>'ORDEN DE CUARENTENA'!AO450</f>
        <v>Pristella</v>
      </c>
      <c r="AP450" s="65" t="s">
        <v>2152</v>
      </c>
      <c r="AQ450" s="66" t="s">
        <v>1733</v>
      </c>
    </row>
    <row r="451" spans="1:43" ht="1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18" t="str">
        <f>'ORDEN DE CUARENTENA'!AO451</f>
        <v>Procatopus</v>
      </c>
      <c r="AP451" s="65" t="s">
        <v>2153</v>
      </c>
      <c r="AQ451" s="66" t="s">
        <v>1733</v>
      </c>
    </row>
    <row r="452" spans="1:43" ht="1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18" t="str">
        <f>'ORDEN DE CUARENTENA'!AO452</f>
        <v>Protomelas</v>
      </c>
      <c r="AP452" s="65" t="s">
        <v>2154</v>
      </c>
      <c r="AQ452" s="66" t="s">
        <v>1733</v>
      </c>
    </row>
    <row r="453" spans="1:43" ht="1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18" t="str">
        <f>'ORDEN DE CUARENTENA'!AO453</f>
        <v>Protopterus</v>
      </c>
      <c r="AP453" s="65" t="s">
        <v>2155</v>
      </c>
      <c r="AQ453" s="66" t="s">
        <v>1733</v>
      </c>
    </row>
    <row r="454" spans="1:43" ht="1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18" t="str">
        <f>'ORDEN DE CUARENTENA'!AO454</f>
        <v>Pseudambassis</v>
      </c>
      <c r="AP454" s="65" t="s">
        <v>2156</v>
      </c>
      <c r="AQ454" s="66" t="s">
        <v>1733</v>
      </c>
    </row>
    <row r="455" spans="1:43" ht="1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18" t="str">
        <f>'ORDEN DE CUARENTENA'!AO455</f>
        <v>Pseudanos</v>
      </c>
      <c r="AP455" s="65" t="s">
        <v>2157</v>
      </c>
      <c r="AQ455" s="66" t="s">
        <v>1733</v>
      </c>
    </row>
    <row r="456" spans="1:43" ht="1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18" t="str">
        <f>'ORDEN DE CUARENTENA'!AO456</f>
        <v>Pseudanthias</v>
      </c>
      <c r="AP456" s="65" t="s">
        <v>2158</v>
      </c>
      <c r="AQ456" s="66" t="s">
        <v>1733</v>
      </c>
    </row>
    <row r="457" spans="1:43" ht="1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18" t="str">
        <f>'ORDEN DE CUARENTENA'!AO457</f>
        <v>Pseudepiplatys</v>
      </c>
      <c r="AP457" s="65" t="s">
        <v>2159</v>
      </c>
      <c r="AQ457" s="66" t="s">
        <v>1733</v>
      </c>
    </row>
    <row r="458" spans="1:43" ht="1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18" t="str">
        <f>'ORDEN DE CUARENTENA'!AO458</f>
        <v>Pseudocheilinus</v>
      </c>
      <c r="AP458" s="65" t="s">
        <v>2160</v>
      </c>
      <c r="AQ458" s="66" t="s">
        <v>1733</v>
      </c>
    </row>
    <row r="459" spans="1:43" ht="1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18" t="str">
        <f>'ORDEN DE CUARENTENA'!AO459</f>
        <v>Pseudochromis</v>
      </c>
      <c r="AP459" s="65" t="s">
        <v>2161</v>
      </c>
      <c r="AQ459" s="66" t="s">
        <v>1733</v>
      </c>
    </row>
    <row r="460" spans="1:43" ht="1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18" t="str">
        <f>'ORDEN DE CUARENTENA'!AO460</f>
        <v>Pseudogastromyzon</v>
      </c>
      <c r="AP460" s="65" t="s">
        <v>2162</v>
      </c>
      <c r="AQ460" s="66" t="s">
        <v>1733</v>
      </c>
    </row>
    <row r="461" spans="1:43" ht="1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18" t="str">
        <f>'ORDEN DE CUARENTENA'!AO461</f>
        <v>Pseudohemiodon</v>
      </c>
      <c r="AP461" s="65" t="s">
        <v>2163</v>
      </c>
      <c r="AQ461" s="66" t="s">
        <v>1733</v>
      </c>
    </row>
    <row r="462" spans="1:43" ht="1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18" t="str">
        <f>'ORDEN DE CUARENTENA'!AO462</f>
        <v>Pseudomystus</v>
      </c>
      <c r="AP462" s="65" t="s">
        <v>2164</v>
      </c>
      <c r="AQ462" s="66" t="s">
        <v>1733</v>
      </c>
    </row>
    <row r="463" spans="1:43" ht="1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18" t="str">
        <f>'ORDEN DE CUARENTENA'!AO463</f>
        <v>Pseudopimelodus</v>
      </c>
      <c r="AP463" s="65" t="s">
        <v>2165</v>
      </c>
      <c r="AQ463" s="66" t="s">
        <v>1733</v>
      </c>
    </row>
    <row r="464" spans="1:43" ht="1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18" t="str">
        <f>'ORDEN DE CUARENTENA'!AO464</f>
        <v>Pseudoplatystoma</v>
      </c>
      <c r="AP464" s="65" t="s">
        <v>2166</v>
      </c>
      <c r="AQ464" s="66" t="s">
        <v>1733</v>
      </c>
    </row>
    <row r="465" spans="1:43" ht="1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18" t="str">
        <f>'ORDEN DE CUARENTENA'!AO465</f>
        <v>Pseudotropheus</v>
      </c>
      <c r="AP465" s="65" t="s">
        <v>2167</v>
      </c>
      <c r="AQ465" s="66" t="s">
        <v>1733</v>
      </c>
    </row>
    <row r="466" spans="1:43" ht="1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18" t="str">
        <f>'ORDEN DE CUARENTENA'!AO466</f>
        <v>Pterapogon</v>
      </c>
      <c r="AP466" s="65" t="s">
        <v>2168</v>
      </c>
      <c r="AQ466" s="66" t="s">
        <v>1733</v>
      </c>
    </row>
    <row r="467" spans="1:43" ht="1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18" t="str">
        <f>'ORDEN DE CUARENTENA'!AO467</f>
        <v>Ptereleotris</v>
      </c>
      <c r="AP467" s="65" t="s">
        <v>2169</v>
      </c>
      <c r="AQ467" s="66" t="s">
        <v>1733</v>
      </c>
    </row>
    <row r="468" spans="1:43" ht="1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18" t="str">
        <f>'ORDEN DE CUARENTENA'!AO468</f>
        <v>Pterois</v>
      </c>
      <c r="AP468" s="65" t="s">
        <v>2170</v>
      </c>
      <c r="AQ468" s="66" t="s">
        <v>1733</v>
      </c>
    </row>
    <row r="469" spans="1:43" ht="1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18" t="str">
        <f>'ORDEN DE CUARENTENA'!AO469</f>
        <v>Pterophyllum</v>
      </c>
      <c r="AP469" s="65" t="s">
        <v>2171</v>
      </c>
      <c r="AQ469" s="66" t="s">
        <v>1733</v>
      </c>
    </row>
    <row r="470" spans="1:43" ht="1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18" t="str">
        <f>'ORDEN DE CUARENTENA'!AO470</f>
        <v>Pundamilia</v>
      </c>
      <c r="AP470" s="65" t="s">
        <v>2172</v>
      </c>
      <c r="AQ470" s="66" t="s">
        <v>1733</v>
      </c>
    </row>
    <row r="471" spans="1:43" ht="1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18" t="str">
        <f>'ORDEN DE CUARENTENA'!AO471</f>
        <v>Puntius</v>
      </c>
      <c r="AP471" s="65" t="s">
        <v>2173</v>
      </c>
      <c r="AQ471" s="66" t="s">
        <v>1733</v>
      </c>
    </row>
    <row r="472" spans="1:43" ht="1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18" t="str">
        <f>'ORDEN DE CUARENTENA'!AO472</f>
        <v>Pygoplites</v>
      </c>
      <c r="AP472" s="65" t="s">
        <v>2174</v>
      </c>
      <c r="AQ472" s="66" t="s">
        <v>1733</v>
      </c>
    </row>
    <row r="473" spans="1:43" ht="1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18" t="str">
        <f>'ORDEN DE CUARENTENA'!AO473</f>
        <v>Pyrrhulina</v>
      </c>
      <c r="AP473" s="65" t="s">
        <v>2175</v>
      </c>
      <c r="AQ473" s="66" t="s">
        <v>1733</v>
      </c>
    </row>
    <row r="474" spans="1:43" ht="1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18" t="str">
        <f>'ORDEN DE CUARENTENA'!AO474</f>
        <v>Rasbora</v>
      </c>
      <c r="AP474" s="65" t="s">
        <v>2176</v>
      </c>
      <c r="AQ474" s="66" t="s">
        <v>1733</v>
      </c>
    </row>
    <row r="475" spans="1:43" ht="1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18" t="str">
        <f>'ORDEN DE CUARENTENA'!AO475</f>
        <v>Reganochromis</v>
      </c>
      <c r="AP475" s="65" t="s">
        <v>2177</v>
      </c>
      <c r="AQ475" s="66" t="s">
        <v>1733</v>
      </c>
    </row>
    <row r="476" spans="1:43" ht="1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18" t="str">
        <f>'ORDEN DE CUARENTENA'!AO476</f>
        <v>Rhamphichthys</v>
      </c>
      <c r="AP476" s="65" t="s">
        <v>2178</v>
      </c>
      <c r="AQ476" s="66" t="s">
        <v>1733</v>
      </c>
    </row>
    <row r="477" spans="1:43" ht="1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18" t="str">
        <f>'ORDEN DE CUARENTENA'!AO477</f>
        <v>Rhinecanthus</v>
      </c>
      <c r="AP477" s="65" t="s">
        <v>947</v>
      </c>
      <c r="AQ477" s="66" t="s">
        <v>1827</v>
      </c>
    </row>
    <row r="478" spans="1:43" ht="1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18" t="str">
        <f>'ORDEN DE CUARENTENA'!AO478</f>
        <v>Rhinomuraena</v>
      </c>
      <c r="AP478" s="65" t="s">
        <v>2179</v>
      </c>
      <c r="AQ478" s="66" t="s">
        <v>1733</v>
      </c>
    </row>
    <row r="479" spans="1:43" ht="1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18" t="str">
        <f>'ORDEN DE CUARENTENA'!AO479</f>
        <v>Rineloricaria</v>
      </c>
      <c r="AP479" s="65" t="s">
        <v>2180</v>
      </c>
      <c r="AQ479" s="66" t="s">
        <v>1733</v>
      </c>
    </row>
    <row r="480" spans="1:43" ht="1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18" t="str">
        <f>'ORDEN DE CUARENTENA'!AO480</f>
        <v>Rivulus</v>
      </c>
      <c r="AP480" s="65" t="s">
        <v>2181</v>
      </c>
      <c r="AQ480" s="66" t="s">
        <v>1733</v>
      </c>
    </row>
    <row r="481" spans="1:43" ht="1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18" t="str">
        <f>'ORDEN DE CUARENTENA'!AO481</f>
        <v>Salarias</v>
      </c>
      <c r="AP481" s="65" t="s">
        <v>2182</v>
      </c>
      <c r="AQ481" s="66" t="s">
        <v>1733</v>
      </c>
    </row>
    <row r="482" spans="1:43" ht="1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18" t="str">
        <f>'ORDEN DE CUARENTENA'!AO482</f>
        <v>Sargocentron</v>
      </c>
      <c r="AP482" s="65" t="s">
        <v>2183</v>
      </c>
      <c r="AQ482" s="66" t="s">
        <v>1733</v>
      </c>
    </row>
    <row r="483" spans="1:43" ht="1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18" t="str">
        <f>'ORDEN DE CUARENTENA'!AO483</f>
        <v>Satanoperca</v>
      </c>
      <c r="AP483" s="65" t="s">
        <v>2184</v>
      </c>
      <c r="AQ483" s="66" t="s">
        <v>1733</v>
      </c>
    </row>
    <row r="484" spans="1:43" ht="1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18" t="str">
        <f>'ORDEN DE CUARENTENA'!AO484</f>
        <v>Scartella</v>
      </c>
      <c r="AP484" s="65" t="s">
        <v>2185</v>
      </c>
      <c r="AQ484" s="66" t="s">
        <v>1733</v>
      </c>
    </row>
    <row r="485" spans="1:43" ht="1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18" t="str">
        <f>'ORDEN DE CUARENTENA'!AO485</f>
        <v>Scarus</v>
      </c>
      <c r="AP485" s="65" t="s">
        <v>2186</v>
      </c>
      <c r="AQ485" s="66" t="s">
        <v>1733</v>
      </c>
    </row>
    <row r="486" spans="1:43" ht="1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18" t="str">
        <f>'ORDEN DE CUARENTENA'!AO486</f>
        <v>Scatophagus</v>
      </c>
      <c r="AP486" s="65" t="s">
        <v>2187</v>
      </c>
      <c r="AQ486" s="66" t="s">
        <v>1733</v>
      </c>
    </row>
    <row r="487" spans="1:43" ht="1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18" t="str">
        <f>'ORDEN DE CUARENTENA'!AO487</f>
        <v>Sciaenochromis</v>
      </c>
      <c r="AP487" s="65" t="s">
        <v>2188</v>
      </c>
      <c r="AQ487" s="66" t="s">
        <v>1733</v>
      </c>
    </row>
    <row r="488" spans="1:43" ht="1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18" t="str">
        <f>'ORDEN DE CUARENTENA'!AO488</f>
        <v>Selene</v>
      </c>
      <c r="AP488" s="65" t="s">
        <v>2189</v>
      </c>
      <c r="AQ488" s="66" t="s">
        <v>1733</v>
      </c>
    </row>
    <row r="489" spans="1:43" ht="1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18" t="str">
        <f>'ORDEN DE CUARENTENA'!AO489</f>
        <v>Selenotoca</v>
      </c>
      <c r="AP489" s="65" t="s">
        <v>2190</v>
      </c>
      <c r="AQ489" s="66" t="s">
        <v>1733</v>
      </c>
    </row>
    <row r="490" spans="1:43" ht="1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18" t="str">
        <f>'ORDEN DE CUARENTENA'!AO490</f>
        <v>Semaprochilodus</v>
      </c>
      <c r="AP490" s="65" t="s">
        <v>2191</v>
      </c>
      <c r="AQ490" s="66" t="s">
        <v>1733</v>
      </c>
    </row>
    <row r="491" spans="1:43" ht="1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18" t="str">
        <f>'ORDEN DE CUARENTENA'!AO491</f>
        <v>Serranus</v>
      </c>
      <c r="AP491" s="65" t="s">
        <v>2192</v>
      </c>
      <c r="AQ491" s="66" t="s">
        <v>1733</v>
      </c>
    </row>
    <row r="492" spans="1:43" ht="1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18" t="str">
        <f>'ORDEN DE CUARENTENA'!AO492</f>
        <v>Siganus</v>
      </c>
      <c r="AP492" s="65" t="s">
        <v>2193</v>
      </c>
      <c r="AQ492" s="66" t="s">
        <v>1733</v>
      </c>
    </row>
    <row r="493" spans="1:43" ht="1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18" t="str">
        <f>'ORDEN DE CUARENTENA'!AO493</f>
        <v>Signigobius</v>
      </c>
      <c r="AP493" s="65" t="s">
        <v>2194</v>
      </c>
      <c r="AQ493" s="66" t="s">
        <v>1733</v>
      </c>
    </row>
    <row r="494" spans="1:43" ht="1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18" t="str">
        <f>'ORDEN DE CUARENTENA'!AO494</f>
        <v>Silurichthys</v>
      </c>
      <c r="AP494" s="65" t="s">
        <v>2195</v>
      </c>
      <c r="AQ494" s="66" t="s">
        <v>1733</v>
      </c>
    </row>
    <row r="495" spans="1:43" ht="1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18" t="str">
        <f>'ORDEN DE CUARENTENA'!AO495</f>
        <v>Simochromis</v>
      </c>
      <c r="AP495" s="65" t="s">
        <v>2196</v>
      </c>
      <c r="AQ495" s="66" t="s">
        <v>1739</v>
      </c>
    </row>
    <row r="496" spans="1:43" ht="1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18" t="str">
        <f>'ORDEN DE CUARENTENA'!AO496</f>
        <v>Simpsonichthys</v>
      </c>
      <c r="AP496" s="65" t="s">
        <v>2197</v>
      </c>
      <c r="AQ496" s="66" t="s">
        <v>1739</v>
      </c>
    </row>
    <row r="497" spans="1:43" ht="1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18" t="str">
        <f>'ORDEN DE CUARENTENA'!AO497</f>
        <v>Sorubim</v>
      </c>
      <c r="AP497" s="65" t="s">
        <v>2198</v>
      </c>
      <c r="AQ497" s="66" t="s">
        <v>1739</v>
      </c>
    </row>
    <row r="498" spans="1:43" ht="1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18" t="str">
        <f>'ORDEN DE CUARENTENA'!AO498</f>
        <v>Sparisoma</v>
      </c>
      <c r="AP498" s="65" t="s">
        <v>2199</v>
      </c>
      <c r="AQ498" s="66" t="s">
        <v>1739</v>
      </c>
    </row>
    <row r="499" spans="1:43" ht="1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18" t="str">
        <f>'ORDEN DE CUARENTENA'!AO499</f>
        <v>Spatuloricaria</v>
      </c>
      <c r="AP499" s="65" t="s">
        <v>2200</v>
      </c>
      <c r="AQ499" s="66" t="s">
        <v>1733</v>
      </c>
    </row>
    <row r="500" spans="1:43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18" t="str">
        <f>'ORDEN DE CUARENTENA'!AO500</f>
        <v>Sphaeramia</v>
      </c>
      <c r="AP500" s="65" t="s">
        <v>948</v>
      </c>
      <c r="AQ500" s="66" t="s">
        <v>1827</v>
      </c>
    </row>
    <row r="501" spans="1:43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18" t="str">
        <f>'ORDEN DE CUARENTENA'!AO501</f>
        <v>Sphaerichthys</v>
      </c>
      <c r="AP501" s="65" t="s">
        <v>2201</v>
      </c>
      <c r="AQ501" s="66" t="s">
        <v>1739</v>
      </c>
    </row>
    <row r="502" spans="1:43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18" t="str">
        <f>'ORDEN DE CUARENTENA'!AO502</f>
        <v>Sphoeroides</v>
      </c>
      <c r="AP502" s="65" t="s">
        <v>2202</v>
      </c>
      <c r="AQ502" s="66" t="s">
        <v>1733</v>
      </c>
    </row>
    <row r="503" spans="1:43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18" t="str">
        <f>'ORDEN DE CUARENTENA'!AO503</f>
        <v>Sphyrna</v>
      </c>
      <c r="AP503" s="65" t="s">
        <v>2203</v>
      </c>
      <c r="AQ503" s="66" t="s">
        <v>1733</v>
      </c>
    </row>
    <row r="504" spans="1:43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18" t="str">
        <f>'ORDEN DE CUARENTENA'!AO504</f>
        <v>Steatocranus</v>
      </c>
      <c r="AP504" s="65" t="s">
        <v>2204</v>
      </c>
      <c r="AQ504" s="66" t="s">
        <v>1733</v>
      </c>
    </row>
    <row r="505" spans="1:43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18" t="str">
        <f>'ORDEN DE CUARENTENA'!AO505</f>
        <v>Steatogenys</v>
      </c>
      <c r="AP505" s="65" t="s">
        <v>2205</v>
      </c>
      <c r="AQ505" s="66" t="s">
        <v>1733</v>
      </c>
    </row>
    <row r="506" spans="1:43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18" t="str">
        <f>'ORDEN DE CUARENTENA'!AO506</f>
        <v>Stegastes</v>
      </c>
      <c r="AP506" s="65" t="s">
        <v>2206</v>
      </c>
      <c r="AQ506" s="66" t="s">
        <v>1733</v>
      </c>
    </row>
    <row r="507" spans="1:43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18" t="str">
        <f>'ORDEN DE CUARENTENA'!AO507</f>
        <v>Sternopygus</v>
      </c>
      <c r="AP507" s="65" t="s">
        <v>2207</v>
      </c>
      <c r="AQ507" s="66" t="s">
        <v>1733</v>
      </c>
    </row>
    <row r="508" spans="1:43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18" t="str">
        <f>'ORDEN DE CUARENTENA'!AO508</f>
        <v>Stonogobiops</v>
      </c>
      <c r="AP508" s="65" t="s">
        <v>2208</v>
      </c>
      <c r="AQ508" s="66" t="s">
        <v>1733</v>
      </c>
    </row>
    <row r="509" spans="1:43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18" t="str">
        <f>'ORDEN DE CUARENTENA'!AO509</f>
        <v>Sturisomatichthys</v>
      </c>
      <c r="AP509" s="65" t="s">
        <v>2209</v>
      </c>
      <c r="AQ509" s="66" t="s">
        <v>1733</v>
      </c>
    </row>
    <row r="510" spans="1:43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18" t="str">
        <f>'ORDEN DE CUARENTENA'!AO510</f>
        <v>Sufflamen</v>
      </c>
      <c r="AP510" s="65" t="s">
        <v>2210</v>
      </c>
      <c r="AQ510" s="66" t="s">
        <v>1733</v>
      </c>
    </row>
    <row r="511" spans="1:43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18" t="str">
        <f>'ORDEN DE CUARENTENA'!AO511</f>
        <v>Sundadanio</v>
      </c>
      <c r="AP511" s="65" t="s">
        <v>2211</v>
      </c>
      <c r="AQ511" s="66" t="s">
        <v>1739</v>
      </c>
    </row>
    <row r="512" spans="1:43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18" t="str">
        <f>'ORDEN DE CUARENTENA'!AO512</f>
        <v>Symphysodon</v>
      </c>
      <c r="AP512" s="65" t="s">
        <v>2212</v>
      </c>
      <c r="AQ512" s="66" t="s">
        <v>1739</v>
      </c>
    </row>
    <row r="513" spans="1:43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18" t="str">
        <f>'ORDEN DE CUARENTENA'!AO513</f>
        <v>Synbranchus</v>
      </c>
      <c r="AP513" s="65" t="s">
        <v>2213</v>
      </c>
      <c r="AQ513" s="66" t="s">
        <v>1733</v>
      </c>
    </row>
    <row r="514" spans="1:43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18" t="str">
        <f>'ORDEN DE CUARENTENA'!AO514</f>
        <v>Synchiropus</v>
      </c>
      <c r="AP514" s="65" t="s">
        <v>2214</v>
      </c>
      <c r="AQ514" s="66" t="s">
        <v>1733</v>
      </c>
    </row>
    <row r="515" spans="1:43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18" t="str">
        <f>'ORDEN DE CUARENTENA'!AO515</f>
        <v>Syncrossus</v>
      </c>
      <c r="AP515" s="65" t="s">
        <v>2215</v>
      </c>
      <c r="AQ515" s="66" t="s">
        <v>1733</v>
      </c>
    </row>
    <row r="516" spans="1:43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18" t="str">
        <f>'ORDEN DE CUARENTENA'!AO516</f>
        <v>Synodontis</v>
      </c>
      <c r="AP516" s="65" t="s">
        <v>2216</v>
      </c>
      <c r="AQ516" s="66" t="s">
        <v>1733</v>
      </c>
    </row>
    <row r="517" spans="1:43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18" t="str">
        <f>'ORDEN DE CUARENTENA'!AO517</f>
        <v>Taeniacara</v>
      </c>
      <c r="AP517" s="65" t="s">
        <v>2217</v>
      </c>
      <c r="AQ517" s="66" t="s">
        <v>1733</v>
      </c>
    </row>
    <row r="518" spans="1:43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18" t="str">
        <f>'ORDEN DE CUARENTENA'!AO518</f>
        <v>Taenianotus</v>
      </c>
      <c r="AP518" s="65" t="s">
        <v>2218</v>
      </c>
      <c r="AQ518" s="66" t="s">
        <v>1733</v>
      </c>
    </row>
    <row r="519" spans="1:43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18" t="str">
        <f>'ORDEN DE CUARENTENA'!AO519</f>
        <v>Taeniura</v>
      </c>
      <c r="AP519" s="65" t="s">
        <v>2219</v>
      </c>
      <c r="AQ519" s="66" t="s">
        <v>1733</v>
      </c>
    </row>
    <row r="520" spans="1:43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18" t="str">
        <f>'ORDEN DE CUARENTENA'!AO520</f>
        <v>Tanganicodus</v>
      </c>
      <c r="AP520" s="65" t="s">
        <v>2220</v>
      </c>
      <c r="AQ520" s="66" t="s">
        <v>1733</v>
      </c>
    </row>
    <row r="521" spans="1:43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18" t="str">
        <f>'ORDEN DE CUARENTENA'!AO521</f>
        <v>Tanichthys</v>
      </c>
      <c r="AP521" s="65" t="s">
        <v>2221</v>
      </c>
      <c r="AQ521" s="66" t="s">
        <v>1733</v>
      </c>
    </row>
    <row r="522" spans="1:43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18" t="str">
        <f>'ORDEN DE CUARENTENA'!AO522</f>
        <v>Tatia</v>
      </c>
      <c r="AP522" s="65" t="s">
        <v>2222</v>
      </c>
      <c r="AQ522" s="66" t="s">
        <v>1733</v>
      </c>
    </row>
    <row r="523" spans="1:43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18" t="str">
        <f>'ORDEN DE CUARENTENA'!AO523</f>
        <v>Telmatherina</v>
      </c>
      <c r="AP523" s="65" t="s">
        <v>2223</v>
      </c>
      <c r="AQ523" s="66" t="s">
        <v>1733</v>
      </c>
    </row>
    <row r="524" spans="1:43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18" t="str">
        <f>'ORDEN DE CUARENTENA'!AO524</f>
        <v>Telmatochromis</v>
      </c>
      <c r="AP524" s="65" t="s">
        <v>2224</v>
      </c>
      <c r="AQ524" s="66" t="s">
        <v>1733</v>
      </c>
    </row>
    <row r="525" spans="1:43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18" t="str">
        <f>'ORDEN DE CUARENTENA'!AO525</f>
        <v>Terapon</v>
      </c>
      <c r="AP525" s="65" t="s">
        <v>2225</v>
      </c>
      <c r="AQ525" s="66" t="s">
        <v>1733</v>
      </c>
    </row>
    <row r="526" spans="1:43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18" t="str">
        <f>'ORDEN DE CUARENTENA'!AO526</f>
        <v>Tetragonopterus</v>
      </c>
      <c r="AP526" s="65" t="s">
        <v>2226</v>
      </c>
      <c r="AQ526" s="66" t="s">
        <v>1733</v>
      </c>
    </row>
    <row r="527" spans="1:43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18" t="str">
        <f>'ORDEN DE CUARENTENA'!AO527</f>
        <v>Tetraodon</v>
      </c>
      <c r="AP527" s="65" t="s">
        <v>2227</v>
      </c>
      <c r="AQ527" s="66" t="s">
        <v>1733</v>
      </c>
    </row>
    <row r="528" spans="1:43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18" t="str">
        <f>'ORDEN DE CUARENTENA'!AO528</f>
        <v>Thalassoma</v>
      </c>
      <c r="AP528" s="65" t="s">
        <v>2228</v>
      </c>
      <c r="AQ528" s="66" t="s">
        <v>1733</v>
      </c>
    </row>
    <row r="529" spans="1:43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18" t="str">
        <f>'ORDEN DE CUARENTENA'!AO529</f>
        <v>Thayeria</v>
      </c>
      <c r="AP529" s="65" t="s">
        <v>2229</v>
      </c>
      <c r="AQ529" s="66" t="s">
        <v>1733</v>
      </c>
    </row>
    <row r="530" spans="1:43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18" t="str">
        <f>'ORDEN DE CUARENTENA'!AO530</f>
        <v>Thoracocharax</v>
      </c>
      <c r="AP530" s="65" t="s">
        <v>2230</v>
      </c>
      <c r="AQ530" s="66" t="s">
        <v>1733</v>
      </c>
    </row>
    <row r="531" spans="1:43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18" t="str">
        <f>'ORDEN DE CUARENTENA'!AO531</f>
        <v>Thorichthys</v>
      </c>
      <c r="AP531" s="65" t="s">
        <v>2231</v>
      </c>
      <c r="AQ531" s="66" t="s">
        <v>1733</v>
      </c>
    </row>
    <row r="532" spans="1:43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18" t="str">
        <f>'ORDEN DE CUARENTENA'!AO532</f>
        <v>Tilapia</v>
      </c>
      <c r="AP532" s="65" t="s">
        <v>2232</v>
      </c>
      <c r="AQ532" s="66" t="s">
        <v>1733</v>
      </c>
    </row>
    <row r="533" spans="1:43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18" t="str">
        <f>'ORDEN DE CUARENTENA'!AO533</f>
        <v>Toxotes</v>
      </c>
      <c r="AP533" s="65" t="s">
        <v>2233</v>
      </c>
      <c r="AQ533" s="66" t="s">
        <v>1733</v>
      </c>
    </row>
    <row r="534" spans="1:43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18" t="str">
        <f>'ORDEN DE CUARENTENA'!AO534</f>
        <v>Triaenodon</v>
      </c>
      <c r="AP534" s="65" t="s">
        <v>2234</v>
      </c>
      <c r="AQ534" s="66" t="s">
        <v>1733</v>
      </c>
    </row>
    <row r="535" spans="1:43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18" t="str">
        <f>'ORDEN DE CUARENTENA'!AO535</f>
        <v>Trichogaster</v>
      </c>
      <c r="AP535" s="65" t="s">
        <v>2235</v>
      </c>
      <c r="AQ535" s="66" t="s">
        <v>1733</v>
      </c>
    </row>
    <row r="536" spans="1:43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18" t="str">
        <f>'ORDEN DE CUARENTENA'!AO536</f>
        <v>Trichopsis</v>
      </c>
      <c r="AP536" s="65" t="s">
        <v>2236</v>
      </c>
      <c r="AQ536" s="66" t="s">
        <v>1733</v>
      </c>
    </row>
    <row r="537" spans="1:43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18" t="str">
        <f>'ORDEN DE CUARENTENA'!AO537</f>
        <v>Triglachromis</v>
      </c>
      <c r="AP537" s="65" t="s">
        <v>2237</v>
      </c>
      <c r="AQ537" s="66" t="s">
        <v>1733</v>
      </c>
    </row>
    <row r="538" spans="1:43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18" t="str">
        <f>'ORDEN DE CUARENTENA'!AO538</f>
        <v>Trigonostigma</v>
      </c>
      <c r="AP538" s="65" t="s">
        <v>2238</v>
      </c>
      <c r="AQ538" s="66" t="s">
        <v>1733</v>
      </c>
    </row>
    <row r="539" spans="1:43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18" t="str">
        <f>'ORDEN DE CUARENTENA'!AO539</f>
        <v>Trinectes</v>
      </c>
      <c r="AP539" s="65" t="s">
        <v>2239</v>
      </c>
      <c r="AQ539" s="66" t="s">
        <v>1733</v>
      </c>
    </row>
    <row r="540" spans="1:43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18" t="str">
        <f>'ORDEN DE CUARENTENA'!AO540</f>
        <v>Triportheus</v>
      </c>
      <c r="AP540" s="65" t="s">
        <v>2240</v>
      </c>
      <c r="AQ540" s="66" t="s">
        <v>1733</v>
      </c>
    </row>
    <row r="541" spans="1:43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18" t="str">
        <f>'ORDEN DE CUARENTENA'!AO541</f>
        <v>Tropheus</v>
      </c>
      <c r="AP541" s="65" t="s">
        <v>2241</v>
      </c>
      <c r="AQ541" s="66" t="s">
        <v>1733</v>
      </c>
    </row>
    <row r="542" spans="1:43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18" t="str">
        <f>'ORDEN DE CUARENTENA'!AO542</f>
        <v>Tylochromis</v>
      </c>
      <c r="AP542" s="65" t="s">
        <v>2242</v>
      </c>
      <c r="AQ542" s="66" t="s">
        <v>1733</v>
      </c>
    </row>
    <row r="543" spans="1:43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18" t="str">
        <f>'ORDEN DE CUARENTENA'!AO543</f>
        <v>Tyrannochromis</v>
      </c>
      <c r="AP543" s="65" t="s">
        <v>2243</v>
      </c>
      <c r="AQ543" s="66" t="s">
        <v>1733</v>
      </c>
    </row>
    <row r="544" spans="1:43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18" t="str">
        <f>'ORDEN DE CUARENTENA'!AO544</f>
        <v>Uaru</v>
      </c>
      <c r="AP544" s="65" t="s">
        <v>2244</v>
      </c>
      <c r="AQ544" s="66" t="s">
        <v>1733</v>
      </c>
    </row>
    <row r="545" spans="1:43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18" t="str">
        <f>'ORDEN DE CUARENTENA'!AO545</f>
        <v>Urobatis</v>
      </c>
      <c r="AP545" s="65" t="s">
        <v>2245</v>
      </c>
      <c r="AQ545" s="66" t="s">
        <v>1733</v>
      </c>
    </row>
    <row r="546" spans="1:43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18" t="str">
        <f>'ORDEN DE CUARENTENA'!AO546</f>
        <v>Valenciennea</v>
      </c>
      <c r="AP546" s="65" t="s">
        <v>2246</v>
      </c>
      <c r="AQ546" s="66" t="s">
        <v>1733</v>
      </c>
    </row>
    <row r="547" spans="1:43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18" t="str">
        <f>'ORDEN DE CUARENTENA'!AO547</f>
        <v>Variabilichromis</v>
      </c>
      <c r="AP547" s="65" t="s">
        <v>2247</v>
      </c>
      <c r="AQ547" s="66" t="s">
        <v>1733</v>
      </c>
    </row>
    <row r="548" spans="1:43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18" t="str">
        <f>'ORDEN DE CUARENTENA'!AO548</f>
        <v>Vieja</v>
      </c>
      <c r="AP548" s="65" t="s">
        <v>2248</v>
      </c>
      <c r="AQ548" s="66" t="s">
        <v>1733</v>
      </c>
    </row>
    <row r="549" spans="1:43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18" t="str">
        <f>'ORDEN DE CUARENTENA'!AO549</f>
        <v>Wallago</v>
      </c>
      <c r="AP549" s="65" t="s">
        <v>2249</v>
      </c>
      <c r="AQ549" s="66" t="s">
        <v>1733</v>
      </c>
    </row>
    <row r="550" spans="1:43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18" t="str">
        <f>'ORDEN DE CUARENTENA'!AO550</f>
        <v>Xanthichthys</v>
      </c>
      <c r="AP550" s="65" t="s">
        <v>2250</v>
      </c>
      <c r="AQ550" s="66" t="s">
        <v>1733</v>
      </c>
    </row>
    <row r="551" spans="1:43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18" t="str">
        <f>'ORDEN DE CUARENTENA'!AO551</f>
        <v>Xenentodon</v>
      </c>
      <c r="AP551" s="65" t="s">
        <v>2251</v>
      </c>
      <c r="AQ551" s="66" t="s">
        <v>1733</v>
      </c>
    </row>
    <row r="552" spans="1:43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18" t="str">
        <f>'ORDEN DE CUARENTENA'!AO552</f>
        <v>Xenotilapia</v>
      </c>
      <c r="AP552" s="65" t="s">
        <v>2252</v>
      </c>
      <c r="AQ552" s="66" t="s">
        <v>1733</v>
      </c>
    </row>
    <row r="553" spans="1:43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18" t="str">
        <f>'ORDEN DE CUARENTENA'!AO553</f>
        <v>Xiphophorus</v>
      </c>
      <c r="AP553" s="65" t="s">
        <v>2253</v>
      </c>
      <c r="AQ553" s="66" t="s">
        <v>1733</v>
      </c>
    </row>
    <row r="554" spans="1:43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18" t="str">
        <f>'ORDEN DE CUARENTENA'!AO554</f>
        <v>Xyrichtys</v>
      </c>
      <c r="AP554" s="65" t="s">
        <v>2254</v>
      </c>
      <c r="AQ554" s="66" t="s">
        <v>1733</v>
      </c>
    </row>
    <row r="555" spans="1:43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18" t="str">
        <f>'ORDEN DE CUARENTENA'!AO555</f>
        <v>Yasuhikotakia</v>
      </c>
      <c r="AP555" s="65" t="s">
        <v>2255</v>
      </c>
      <c r="AQ555" s="66" t="s">
        <v>1733</v>
      </c>
    </row>
    <row r="556" spans="1:43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18" t="str">
        <f>'ORDEN DE CUARENTENA'!AO556</f>
        <v>Zanclus</v>
      </c>
      <c r="AP556" s="65" t="s">
        <v>2256</v>
      </c>
      <c r="AQ556" s="66" t="s">
        <v>1733</v>
      </c>
    </row>
    <row r="557" spans="1:43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18" t="str">
        <f>'ORDEN DE CUARENTENA'!AO557</f>
        <v>Zebrasoma</v>
      </c>
      <c r="AP557" s="65" t="s">
        <v>2257</v>
      </c>
      <c r="AQ557" s="66" t="s">
        <v>1733</v>
      </c>
    </row>
    <row r="558" spans="1:43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18" t="str">
        <f>'ORDEN DE CUARENTENA'!AO558</f>
        <v>Zungaro</v>
      </c>
      <c r="AP558" s="65" t="s">
        <v>2258</v>
      </c>
      <c r="AQ558" s="66" t="s">
        <v>1733</v>
      </c>
    </row>
    <row r="559" spans="1:43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18" t="str">
        <f>'ORDEN DE CUARENTENA'!AO559</f>
        <v>*** Grupo Celenterados (géneros) ***</v>
      </c>
      <c r="AP559" s="65" t="s">
        <v>2259</v>
      </c>
      <c r="AQ559" s="66" t="s">
        <v>1733</v>
      </c>
    </row>
    <row r="560" spans="1:43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18" t="str">
        <f>'ORDEN DE CUARENTENA'!AO560</f>
        <v>Acanthastrea</v>
      </c>
      <c r="AP560" s="65" t="s">
        <v>2260</v>
      </c>
      <c r="AQ560" s="66" t="s">
        <v>1733</v>
      </c>
    </row>
    <row r="561" spans="1:43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18" t="str">
        <f>'ORDEN DE CUARENTENA'!AO561</f>
        <v>Acanthella</v>
      </c>
      <c r="AP561" s="65" t="s">
        <v>2261</v>
      </c>
      <c r="AQ561" s="66" t="s">
        <v>1733</v>
      </c>
    </row>
    <row r="562" spans="1:43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18" t="str">
        <f>'ORDEN DE CUARENTENA'!AO562</f>
        <v>Acropora</v>
      </c>
      <c r="AP562" s="65" t="s">
        <v>2262</v>
      </c>
      <c r="AQ562" s="66" t="s">
        <v>1733</v>
      </c>
    </row>
    <row r="563" spans="1:43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18" t="str">
        <f>'ORDEN DE CUARENTENA'!AO563</f>
        <v>Actinodiscus</v>
      </c>
      <c r="AP563" s="65" t="s">
        <v>2263</v>
      </c>
      <c r="AQ563" s="66" t="s">
        <v>1733</v>
      </c>
    </row>
    <row r="564" spans="1:43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18" t="str">
        <f>'ORDEN DE CUARENTENA'!AO564</f>
        <v>Actinoporus</v>
      </c>
      <c r="AP564" s="65" t="s">
        <v>2264</v>
      </c>
      <c r="AQ564" s="66" t="s">
        <v>1733</v>
      </c>
    </row>
    <row r="565" spans="1:43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18" t="str">
        <f>'ORDEN DE CUARENTENA'!AO565</f>
        <v>Alcyonium</v>
      </c>
      <c r="AP565" s="65" t="s">
        <v>2265</v>
      </c>
      <c r="AQ565" s="66" t="s">
        <v>1733</v>
      </c>
    </row>
    <row r="566" spans="1:43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18" t="str">
        <f>'ORDEN DE CUARENTENA'!AO566</f>
        <v>Alveopora</v>
      </c>
      <c r="AP566" s="65" t="s">
        <v>2266</v>
      </c>
      <c r="AQ566" s="66" t="s">
        <v>1733</v>
      </c>
    </row>
    <row r="567" spans="1:43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18" t="str">
        <f>'ORDEN DE CUARENTENA'!AO567</f>
        <v>Anthelia</v>
      </c>
      <c r="AP567" s="65" t="s">
        <v>2267</v>
      </c>
      <c r="AQ567" s="66" t="s">
        <v>1733</v>
      </c>
    </row>
    <row r="568" spans="1:43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18" t="str">
        <f>'ORDEN DE CUARENTENA'!AO568</f>
        <v>Bartholomea</v>
      </c>
      <c r="AP568" s="65" t="s">
        <v>2268</v>
      </c>
      <c r="AQ568" s="66" t="s">
        <v>1733</v>
      </c>
    </row>
    <row r="569" spans="1:43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18" t="str">
        <f>'ORDEN DE CUARENTENA'!AO569</f>
        <v>Bispira</v>
      </c>
      <c r="AP569" s="65" t="s">
        <v>2269</v>
      </c>
      <c r="AQ569" s="66" t="s">
        <v>1733</v>
      </c>
    </row>
    <row r="570" spans="1:43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18" t="str">
        <f>'ORDEN DE CUARENTENA'!AO570</f>
        <v>Blastomussa</v>
      </c>
      <c r="AP570" s="65" t="s">
        <v>2270</v>
      </c>
      <c r="AQ570" s="66" t="s">
        <v>1733</v>
      </c>
    </row>
    <row r="571" spans="1:43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18" t="str">
        <f>'ORDEN DE CUARENTENA'!AO571</f>
        <v>Briareum</v>
      </c>
      <c r="AP571" s="65" t="s">
        <v>2271</v>
      </c>
      <c r="AQ571" s="66" t="s">
        <v>1733</v>
      </c>
    </row>
    <row r="572" spans="1:43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18" t="str">
        <f>'ORDEN DE CUARENTENA'!AO572</f>
        <v>Catalaphyllia</v>
      </c>
      <c r="AP572" s="65" t="s">
        <v>2272</v>
      </c>
      <c r="AQ572" s="66" t="s">
        <v>1733</v>
      </c>
    </row>
    <row r="573" spans="1:43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18" t="str">
        <f>'ORDEN DE CUARENTENA'!AO573</f>
        <v>Caulastrea</v>
      </c>
      <c r="AP573" s="65" t="s">
        <v>2273</v>
      </c>
      <c r="AQ573" s="66" t="s">
        <v>1733</v>
      </c>
    </row>
    <row r="574" spans="1:43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18" t="str">
        <f>'ORDEN DE CUARENTENA'!AO574</f>
        <v>Cerianthus</v>
      </c>
      <c r="AP574" s="65" t="s">
        <v>2274</v>
      </c>
      <c r="AQ574" s="66" t="s">
        <v>1733</v>
      </c>
    </row>
    <row r="575" spans="1:43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18" t="str">
        <f>'ORDEN DE CUARENTENA'!AO575</f>
        <v>Cladiella</v>
      </c>
      <c r="AP575" s="65" t="s">
        <v>2275</v>
      </c>
      <c r="AQ575" s="66" t="s">
        <v>1733</v>
      </c>
    </row>
    <row r="576" spans="1:43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18" t="str">
        <f>'ORDEN DE CUARENTENA'!AO576</f>
        <v>Clavularia</v>
      </c>
      <c r="AP576" s="65" t="s">
        <v>2276</v>
      </c>
      <c r="AQ576" s="66" t="s">
        <v>1739</v>
      </c>
    </row>
    <row r="577" spans="1:43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18" t="str">
        <f>'ORDEN DE CUARENTENA'!AO577</f>
        <v>Cliona</v>
      </c>
      <c r="AP577" s="65" t="s">
        <v>2277</v>
      </c>
      <c r="AQ577" s="66" t="s">
        <v>1733</v>
      </c>
    </row>
    <row r="578" spans="1:43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18" t="str">
        <f>'ORDEN DE CUARENTENA'!AO578</f>
        <v>Condylactis</v>
      </c>
      <c r="AP578" s="65" t="s">
        <v>2278</v>
      </c>
      <c r="AQ578" s="66" t="s">
        <v>1733</v>
      </c>
    </row>
    <row r="579" spans="1:43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18" t="str">
        <f>'ORDEN DE CUARENTENA'!AO579</f>
        <v>Corynactis</v>
      </c>
      <c r="AP579" s="65" t="s">
        <v>2279</v>
      </c>
      <c r="AQ579" s="66" t="s">
        <v>1733</v>
      </c>
    </row>
    <row r="580" spans="1:43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18" t="str">
        <f>'ORDEN DE CUARENTENA'!AO580</f>
        <v>Cynarina</v>
      </c>
      <c r="AP580" s="65" t="s">
        <v>2280</v>
      </c>
      <c r="AQ580" s="66" t="s">
        <v>1733</v>
      </c>
    </row>
    <row r="581" spans="1:43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18" t="str">
        <f>'ORDEN DE CUARENTENA'!AO581</f>
        <v>Dendronephthya</v>
      </c>
      <c r="AP581" s="65" t="s">
        <v>2281</v>
      </c>
      <c r="AQ581" s="66" t="s">
        <v>1733</v>
      </c>
    </row>
    <row r="582" spans="1:43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18" t="str">
        <f>'ORDEN DE CUARENTENA'!AO582</f>
        <v>Diodogorgia</v>
      </c>
      <c r="AP582" s="65" t="s">
        <v>2282</v>
      </c>
      <c r="AQ582" s="66" t="s">
        <v>1733</v>
      </c>
    </row>
    <row r="583" spans="1:43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18" t="str">
        <f>'ORDEN DE CUARENTENA'!AO583</f>
        <v>Discosoma</v>
      </c>
      <c r="AP583" s="65" t="s">
        <v>2283</v>
      </c>
      <c r="AQ583" s="66" t="s">
        <v>1733</v>
      </c>
    </row>
    <row r="584" spans="1:43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18" t="str">
        <f>'ORDEN DE CUARENTENA'!AO584</f>
        <v>Duncanopsammia</v>
      </c>
      <c r="AP584" s="65" t="s">
        <v>949</v>
      </c>
      <c r="AQ584" s="66" t="s">
        <v>1876</v>
      </c>
    </row>
    <row r="585" spans="1:43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18" t="str">
        <f>'ORDEN DE CUARENTENA'!AO585</f>
        <v>Entacmaea</v>
      </c>
      <c r="AP585" s="65" t="s">
        <v>1034</v>
      </c>
      <c r="AQ585" s="66" t="s">
        <v>1876</v>
      </c>
    </row>
    <row r="586" spans="1:43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18" t="str">
        <f>'ORDEN DE CUARENTENA'!AO586</f>
        <v>Euphyllia</v>
      </c>
      <c r="AP586" s="65" t="s">
        <v>2284</v>
      </c>
      <c r="AQ586" s="66" t="s">
        <v>1733</v>
      </c>
    </row>
    <row r="587" spans="1:43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18" t="str">
        <f>'ORDEN DE CUARENTENA'!AO587</f>
        <v>Favia</v>
      </c>
      <c r="AP587" s="65" t="s">
        <v>2285</v>
      </c>
      <c r="AQ587" s="66" t="s">
        <v>1733</v>
      </c>
    </row>
    <row r="588" spans="1:43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18" t="str">
        <f>'ORDEN DE CUARENTENA'!AO588</f>
        <v>Favites</v>
      </c>
      <c r="AP588" s="65" t="s">
        <v>2286</v>
      </c>
      <c r="AQ588" s="66" t="s">
        <v>1733</v>
      </c>
    </row>
    <row r="589" spans="1:43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18" t="str">
        <f>'ORDEN DE CUARENTENA'!AO589</f>
        <v>Fungia</v>
      </c>
      <c r="AP589" s="65" t="s">
        <v>2287</v>
      </c>
      <c r="AQ589" s="66" t="s">
        <v>1733</v>
      </c>
    </row>
    <row r="590" spans="1:43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18" t="str">
        <f>'ORDEN DE CUARENTENA'!AO590</f>
        <v>Galaxea</v>
      </c>
      <c r="AP590" s="65" t="s">
        <v>1035</v>
      </c>
      <c r="AQ590" s="66" t="s">
        <v>1876</v>
      </c>
    </row>
    <row r="591" spans="1:43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18" t="str">
        <f>'ORDEN DE CUARENTENA'!AO591</f>
        <v>Goniopora</v>
      </c>
      <c r="AP591" s="65" t="s">
        <v>950</v>
      </c>
      <c r="AQ591" s="66" t="s">
        <v>1876</v>
      </c>
    </row>
    <row r="592" spans="1:43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18" t="str">
        <f>'ORDEN DE CUARENTENA'!AO592</f>
        <v>Gorgonia</v>
      </c>
      <c r="AP592" s="65" t="s">
        <v>1036</v>
      </c>
      <c r="AQ592" s="66" t="s">
        <v>1876</v>
      </c>
    </row>
    <row r="593" spans="1:43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18" t="str">
        <f>'ORDEN DE CUARENTENA'!AO593</f>
        <v>Heliofungia</v>
      </c>
      <c r="AP593" s="65" t="s">
        <v>951</v>
      </c>
      <c r="AQ593" s="66" t="s">
        <v>1876</v>
      </c>
    </row>
    <row r="594" spans="1:43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18" t="str">
        <f>'ORDEN DE CUARENTENA'!AO594</f>
        <v>Heliopora</v>
      </c>
      <c r="AP594" s="65" t="s">
        <v>952</v>
      </c>
      <c r="AQ594" s="66" t="s">
        <v>1876</v>
      </c>
    </row>
    <row r="595" spans="1:43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18" t="str">
        <f>'ORDEN DE CUARENTENA'!AO595</f>
        <v>Herpolitha</v>
      </c>
      <c r="AP595" s="65" t="s">
        <v>953</v>
      </c>
      <c r="AQ595" s="66" t="s">
        <v>1876</v>
      </c>
    </row>
    <row r="596" spans="1:43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18" t="str">
        <f>'ORDEN DE CUARENTENA'!AO596</f>
        <v>Heteractis</v>
      </c>
      <c r="AP596" s="65" t="s">
        <v>954</v>
      </c>
      <c r="AQ596" s="66" t="s">
        <v>1876</v>
      </c>
    </row>
    <row r="597" spans="1:43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18" t="str">
        <f>'ORDEN DE CUARENTENA'!AO597</f>
        <v>Hydnophora</v>
      </c>
      <c r="AP597" s="65" t="s">
        <v>955</v>
      </c>
      <c r="AQ597" s="66" t="s">
        <v>1876</v>
      </c>
    </row>
    <row r="598" spans="1:43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18" t="str">
        <f>'ORDEN DE CUARENTENA'!AO598</f>
        <v>Lemnalia</v>
      </c>
      <c r="AP598" s="65" t="s">
        <v>1037</v>
      </c>
      <c r="AQ598" s="66" t="s">
        <v>1876</v>
      </c>
    </row>
    <row r="599" spans="1:43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18" t="str">
        <f>'ORDEN DE CUARENTENA'!AO599</f>
        <v>Leptoria</v>
      </c>
      <c r="AP599" s="65" t="s">
        <v>956</v>
      </c>
      <c r="AQ599" s="66" t="s">
        <v>1876</v>
      </c>
    </row>
    <row r="600" spans="1:43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18" t="str">
        <f>'ORDEN DE CUARENTENA'!AO600</f>
        <v>Litophyton</v>
      </c>
      <c r="AP600" s="65" t="s">
        <v>957</v>
      </c>
      <c r="AQ600" s="66" t="s">
        <v>1876</v>
      </c>
    </row>
    <row r="601" spans="1:43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18" t="str">
        <f>'ORDEN DE CUARENTENA'!AO601</f>
        <v>Lobophyllia</v>
      </c>
      <c r="AP601" s="65" t="s">
        <v>958</v>
      </c>
      <c r="AQ601" s="66" t="s">
        <v>1876</v>
      </c>
    </row>
    <row r="602" spans="1:43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18" t="str">
        <f>'ORDEN DE CUARENTENA'!AO602</f>
        <v>Lobophytum</v>
      </c>
      <c r="AP602" s="65" t="s">
        <v>1038</v>
      </c>
      <c r="AQ602" s="66" t="s">
        <v>1876</v>
      </c>
    </row>
    <row r="603" spans="1:43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18" t="str">
        <f>'ORDEN DE CUARENTENA'!AO603</f>
        <v>Merulina</v>
      </c>
      <c r="AP603" s="65" t="s">
        <v>2288</v>
      </c>
      <c r="AQ603" s="66" t="s">
        <v>1733</v>
      </c>
    </row>
    <row r="604" spans="1:43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18" t="str">
        <f>'ORDEN DE CUARENTENA'!AO604</f>
        <v>Millepora</v>
      </c>
      <c r="AP604" s="65" t="s">
        <v>2289</v>
      </c>
      <c r="AQ604" s="66" t="s">
        <v>1733</v>
      </c>
    </row>
    <row r="605" spans="1:43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18" t="str">
        <f>'ORDEN DE CUARENTENA'!AO605</f>
        <v>Montastrea</v>
      </c>
      <c r="AP605" s="65" t="s">
        <v>2290</v>
      </c>
      <c r="AQ605" s="66" t="s">
        <v>1733</v>
      </c>
    </row>
    <row r="606" spans="1:43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18" t="str">
        <f>'ORDEN DE CUARENTENA'!AO606</f>
        <v>Montipora</v>
      </c>
      <c r="AP606" s="65" t="s">
        <v>2291</v>
      </c>
      <c r="AQ606" s="66" t="s">
        <v>1733</v>
      </c>
    </row>
    <row r="607" spans="1:43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18" t="str">
        <f>'ORDEN DE CUARENTENA'!AO607</f>
        <v>Muricea</v>
      </c>
      <c r="AP607" s="65" t="s">
        <v>2292</v>
      </c>
      <c r="AQ607" s="66" t="s">
        <v>1733</v>
      </c>
    </row>
    <row r="608" spans="1:43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18" t="str">
        <f>'ORDEN DE CUARENTENA'!AO608</f>
        <v>Mycedium</v>
      </c>
      <c r="AP608" s="65" t="s">
        <v>2293</v>
      </c>
      <c r="AQ608" s="66" t="s">
        <v>1733</v>
      </c>
    </row>
    <row r="609" spans="1:43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18" t="str">
        <f>'ORDEN DE CUARENTENA'!AO609</f>
        <v>Nemenzophyllia</v>
      </c>
      <c r="AP609" s="65" t="s">
        <v>2294</v>
      </c>
      <c r="AQ609" s="66" t="s">
        <v>1733</v>
      </c>
    </row>
    <row r="610" spans="1:43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18" t="str">
        <f>'ORDEN DE CUARENTENA'!AO610</f>
        <v>Niphates</v>
      </c>
      <c r="AP610" s="65" t="s">
        <v>2295</v>
      </c>
      <c r="AQ610" s="66" t="s">
        <v>1733</v>
      </c>
    </row>
    <row r="611" spans="1:43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18" t="str">
        <f>'ORDEN DE CUARENTENA'!AO611</f>
        <v>Oulophyllia</v>
      </c>
      <c r="AP611" s="65" t="s">
        <v>2296</v>
      </c>
      <c r="AQ611" s="66" t="s">
        <v>1733</v>
      </c>
    </row>
    <row r="612" spans="1:43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18" t="str">
        <f>'ORDEN DE CUARENTENA'!AO612</f>
        <v>Palythoa</v>
      </c>
      <c r="AP612" s="65" t="s">
        <v>2297</v>
      </c>
      <c r="AQ612" s="66" t="s">
        <v>1733</v>
      </c>
    </row>
    <row r="613" spans="1:43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18" t="str">
        <f>'ORDEN DE CUARENTENA'!AO613</f>
        <v>Pavona</v>
      </c>
      <c r="AP613" s="65" t="s">
        <v>2298</v>
      </c>
      <c r="AQ613" s="66" t="s">
        <v>1739</v>
      </c>
    </row>
    <row r="614" spans="1:43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18" t="str">
        <f>'ORDEN DE CUARENTENA'!AO614</f>
        <v>Pectinia</v>
      </c>
      <c r="AP614" s="65" t="s">
        <v>2299</v>
      </c>
      <c r="AQ614" s="66" t="s">
        <v>1739</v>
      </c>
    </row>
    <row r="615" spans="1:43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18" t="str">
        <f>'ORDEN DE CUARENTENA'!AO615</f>
        <v>Phymanthus</v>
      </c>
      <c r="AP615" s="65" t="s">
        <v>2300</v>
      </c>
      <c r="AQ615" s="66" t="s">
        <v>1733</v>
      </c>
    </row>
    <row r="616" spans="1:43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18" t="str">
        <f>'ORDEN DE CUARENTENA'!AO616</f>
        <v>Physogyra</v>
      </c>
      <c r="AP616" s="65" t="s">
        <v>2301</v>
      </c>
      <c r="AQ616" s="66" t="s">
        <v>1733</v>
      </c>
    </row>
    <row r="617" spans="1:43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18" t="str">
        <f>'ORDEN DE CUARENTENA'!AO617</f>
        <v>Plerogyra</v>
      </c>
      <c r="AP617" s="65" t="s">
        <v>2302</v>
      </c>
      <c r="AQ617" s="66" t="s">
        <v>1733</v>
      </c>
    </row>
    <row r="618" spans="1:43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18" t="str">
        <f>'ORDEN DE CUARENTENA'!AO618</f>
        <v>Plexaura</v>
      </c>
      <c r="AP618" s="65" t="s">
        <v>959</v>
      </c>
      <c r="AQ618" s="66" t="s">
        <v>1876</v>
      </c>
    </row>
    <row r="619" spans="1:43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18" t="str">
        <f>'ORDEN DE CUARENTENA'!AO619</f>
        <v>Pocillopora</v>
      </c>
      <c r="AP619" s="65" t="s">
        <v>2303</v>
      </c>
      <c r="AQ619" s="66" t="s">
        <v>1733</v>
      </c>
    </row>
    <row r="620" spans="1:43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18" t="str">
        <f>'ORDEN DE CUARENTENA'!AO620</f>
        <v>Porites</v>
      </c>
      <c r="AP620" s="65" t="s">
        <v>2304</v>
      </c>
      <c r="AQ620" s="66" t="s">
        <v>1733</v>
      </c>
    </row>
    <row r="621" spans="1:43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18" t="str">
        <f>'ORDEN DE CUARENTENA'!AO621</f>
        <v>Pseudoceratina</v>
      </c>
      <c r="AP621" s="65" t="s">
        <v>2305</v>
      </c>
      <c r="AQ621" s="66" t="s">
        <v>1733</v>
      </c>
    </row>
    <row r="622" spans="1:43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18" t="str">
        <f>'ORDEN DE CUARENTENA'!AO622</f>
        <v>Pseudoplexaura</v>
      </c>
      <c r="AP622" s="65" t="s">
        <v>2306</v>
      </c>
      <c r="AQ622" s="66" t="s">
        <v>1733</v>
      </c>
    </row>
    <row r="623" spans="1:43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18" t="str">
        <f>'ORDEN DE CUARENTENA'!AO623</f>
        <v>Pseudopterogorgia</v>
      </c>
      <c r="AP623" s="65" t="s">
        <v>2307</v>
      </c>
      <c r="AQ623" s="66" t="s">
        <v>1733</v>
      </c>
    </row>
    <row r="624" spans="1:43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18" t="str">
        <f>'ORDEN DE CUARENTENA'!AO624</f>
        <v>Pterogorgia</v>
      </c>
      <c r="AP624" s="65" t="s">
        <v>2308</v>
      </c>
      <c r="AQ624" s="66" t="s">
        <v>1733</v>
      </c>
    </row>
    <row r="625" spans="1:43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18" t="str">
        <f>'ORDEN DE CUARENTENA'!AO625</f>
        <v>Pterogorgoa</v>
      </c>
      <c r="AP625" s="65" t="s">
        <v>2309</v>
      </c>
      <c r="AQ625" s="66" t="s">
        <v>1733</v>
      </c>
    </row>
    <row r="626" spans="1:43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18" t="str">
        <f>'ORDEN DE CUARENTENA'!AO626</f>
        <v>Ricordea</v>
      </c>
      <c r="AP626" s="65" t="s">
        <v>2310</v>
      </c>
      <c r="AQ626" s="66" t="s">
        <v>1733</v>
      </c>
    </row>
    <row r="627" spans="1:43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18" t="str">
        <f>'ORDEN DE CUARENTENA'!AO627</f>
        <v>Sarcophyton</v>
      </c>
      <c r="AP627" s="65" t="s">
        <v>2311</v>
      </c>
      <c r="AQ627" s="66" t="s">
        <v>1733</v>
      </c>
    </row>
    <row r="628" spans="1:43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18" t="str">
        <f>'ORDEN DE CUARENTENA'!AO628</f>
        <v>Scolymia</v>
      </c>
      <c r="AP628" s="65" t="s">
        <v>2312</v>
      </c>
      <c r="AQ628" s="66" t="s">
        <v>1733</v>
      </c>
    </row>
    <row r="629" spans="1:43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18" t="str">
        <f>'ORDEN DE CUARENTENA'!AO629</f>
        <v>Seriatopora</v>
      </c>
      <c r="AP629" s="65" t="s">
        <v>2313</v>
      </c>
      <c r="AQ629" s="66" t="s">
        <v>1733</v>
      </c>
    </row>
    <row r="630" spans="1:43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18" t="str">
        <f>'ORDEN DE CUARENTENA'!AO630</f>
        <v>Sinularia</v>
      </c>
      <c r="AP630" s="65" t="s">
        <v>2314</v>
      </c>
      <c r="AQ630" s="66" t="s">
        <v>1733</v>
      </c>
    </row>
    <row r="631" spans="1:43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18" t="str">
        <f>'ORDEN DE CUARENTENA'!AO631</f>
        <v>Skamnarium</v>
      </c>
      <c r="AP631" s="65" t="s">
        <v>960</v>
      </c>
      <c r="AQ631" s="66" t="s">
        <v>1827</v>
      </c>
    </row>
    <row r="632" spans="1:43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18" t="str">
        <f>'ORDEN DE CUARENTENA'!AO632</f>
        <v>Stichodactyla</v>
      </c>
      <c r="AP632" s="65" t="s">
        <v>961</v>
      </c>
      <c r="AQ632" s="66" t="s">
        <v>1827</v>
      </c>
    </row>
    <row r="633" spans="1:43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18" t="str">
        <f>'ORDEN DE CUARENTENA'!AO633</f>
        <v>Stylophora</v>
      </c>
      <c r="AP633" s="65" t="s">
        <v>2315</v>
      </c>
      <c r="AQ633" s="66" t="s">
        <v>1733</v>
      </c>
    </row>
    <row r="634" spans="1:43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18" t="str">
        <f>'ORDEN DE CUARENTENA'!AO634</f>
        <v>Symphyllia</v>
      </c>
      <c r="AP634" s="65" t="s">
        <v>2316</v>
      </c>
      <c r="AQ634" s="66" t="s">
        <v>1733</v>
      </c>
    </row>
    <row r="635" spans="1:43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18" t="str">
        <f>'ORDEN DE CUARENTENA'!AO635</f>
        <v>Trachyphyllia</v>
      </c>
      <c r="AP635" s="65" t="s">
        <v>2317</v>
      </c>
      <c r="AQ635" s="66" t="s">
        <v>1733</v>
      </c>
    </row>
    <row r="636" spans="1:43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18" t="str">
        <f>'ORDEN DE CUARENTENA'!AO636</f>
        <v>Tubastrea</v>
      </c>
      <c r="AP636" s="65" t="s">
        <v>2318</v>
      </c>
      <c r="AQ636" s="66" t="s">
        <v>1733</v>
      </c>
    </row>
    <row r="637" spans="1:43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18" t="str">
        <f>'ORDEN DE CUARENTENA'!AO637</f>
        <v>Tubipora</v>
      </c>
      <c r="AP637" s="65" t="s">
        <v>2319</v>
      </c>
      <c r="AQ637" s="66" t="s">
        <v>1733</v>
      </c>
    </row>
    <row r="638" spans="1:43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18" t="str">
        <f>'ORDEN DE CUARENTENA'!AO638</f>
        <v>Turbinaria</v>
      </c>
      <c r="AP638" s="65" t="s">
        <v>2320</v>
      </c>
      <c r="AQ638" s="66" t="s">
        <v>1733</v>
      </c>
    </row>
    <row r="639" spans="1:43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18" t="str">
        <f>'ORDEN DE CUARENTENA'!AO639</f>
        <v>Xenia</v>
      </c>
      <c r="AP639" s="65" t="s">
        <v>2321</v>
      </c>
      <c r="AQ639" s="66" t="s">
        <v>1733</v>
      </c>
    </row>
    <row r="640" spans="1:43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18" t="str">
        <f>'ORDEN DE CUARENTENA'!AO640</f>
        <v>Zoanthus</v>
      </c>
      <c r="AP640" s="65" t="s">
        <v>2322</v>
      </c>
      <c r="AQ640" s="66" t="s">
        <v>1733</v>
      </c>
    </row>
    <row r="641" spans="1:43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18" t="str">
        <f>'ORDEN DE CUARENTENA'!AO641</f>
        <v>*** Grupo Algas ***</v>
      </c>
      <c r="AP641" s="65" t="s">
        <v>2323</v>
      </c>
      <c r="AQ641" s="66" t="s">
        <v>1733</v>
      </c>
    </row>
    <row r="642" spans="1:43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18" t="str">
        <f>'ORDEN DE CUARENTENA'!AO642</f>
        <v>Chaetomorpha linum</v>
      </c>
      <c r="AP642" s="65" t="s">
        <v>2324</v>
      </c>
      <c r="AQ642" s="66" t="s">
        <v>1733</v>
      </c>
    </row>
    <row r="643" spans="1:43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18" t="str">
        <f>'ORDEN DE CUARENTENA'!AO643</f>
        <v>Halimeda discoidea</v>
      </c>
      <c r="AP643" s="65" t="s">
        <v>2325</v>
      </c>
      <c r="AQ643" s="66" t="s">
        <v>1733</v>
      </c>
    </row>
    <row r="644" spans="1:43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18" t="str">
        <f>'ORDEN DE CUARENTENA'!AO644</f>
        <v>Halimeda goreaui</v>
      </c>
      <c r="AP644" s="65" t="s">
        <v>2326</v>
      </c>
      <c r="AQ644" s="66" t="s">
        <v>1733</v>
      </c>
    </row>
    <row r="645" spans="1:43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18" t="str">
        <f>'ORDEN DE CUARENTENA'!AO645</f>
        <v xml:space="preserve">Penicillus capitatus </v>
      </c>
      <c r="AP645" s="65" t="s">
        <v>2327</v>
      </c>
      <c r="AQ645" s="66" t="s">
        <v>1733</v>
      </c>
    </row>
    <row r="646" spans="1:43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18" t="str">
        <f>'ORDEN DE CUARENTENA'!AO646</f>
        <v>Udotea conglutinata</v>
      </c>
      <c r="AP646" s="65" t="s">
        <v>2328</v>
      </c>
      <c r="AQ646" s="66" t="s">
        <v>1733</v>
      </c>
    </row>
    <row r="647" spans="1:43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18" t="str">
        <f>'ORDEN DE CUARENTENA'!AO647</f>
        <v>*** Grupo Crustáceos ***</v>
      </c>
      <c r="AP647" s="65" t="s">
        <v>2329</v>
      </c>
      <c r="AQ647" s="66" t="s">
        <v>1739</v>
      </c>
    </row>
    <row r="648" spans="1:43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18" t="str">
        <f>'ORDEN DE CUARENTENA'!AO648</f>
        <v>Alpheus armatus</v>
      </c>
      <c r="AP648" s="65" t="s">
        <v>2330</v>
      </c>
      <c r="AQ648" s="66" t="s">
        <v>1739</v>
      </c>
    </row>
    <row r="649" spans="1:43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18" t="str">
        <f>'ORDEN DE CUARENTENA'!AO649</f>
        <v>Artemia salina</v>
      </c>
      <c r="AP649" s="65" t="s">
        <v>2331</v>
      </c>
      <c r="AQ649" s="66" t="s">
        <v>1733</v>
      </c>
    </row>
    <row r="650" spans="1:43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18" t="str">
        <f>'ORDEN DE CUARENTENA'!AO650</f>
        <v>Atya spinipes</v>
      </c>
      <c r="AP650" s="65" t="s">
        <v>2332</v>
      </c>
      <c r="AQ650" s="66" t="s">
        <v>1733</v>
      </c>
    </row>
    <row r="651" spans="1:43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18" t="str">
        <f>'ORDEN DE CUARENTENA'!AO651</f>
        <v>Atyopsis moluccensis</v>
      </c>
      <c r="AP651" s="65" t="s">
        <v>2333</v>
      </c>
      <c r="AQ651" s="66" t="s">
        <v>1733</v>
      </c>
    </row>
    <row r="652" spans="1:43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18" t="str">
        <f>'ORDEN DE CUARENTENA'!AO652</f>
        <v>Atyopsis spinipes</v>
      </c>
      <c r="AP652" s="65" t="s">
        <v>2334</v>
      </c>
      <c r="AQ652" s="66" t="s">
        <v>1733</v>
      </c>
    </row>
    <row r="653" spans="1:43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18" t="str">
        <f>'ORDEN DE CUARENTENA'!AO653</f>
        <v>Calcinus tibicen</v>
      </c>
      <c r="AP653" s="65" t="s">
        <v>962</v>
      </c>
      <c r="AQ653" s="66" t="s">
        <v>2335</v>
      </c>
    </row>
    <row r="654" spans="1:43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18" t="str">
        <f>'ORDEN DE CUARENTENA'!AO654</f>
        <v>Caridina gracilirostris</v>
      </c>
      <c r="AP654" s="65" t="s">
        <v>2336</v>
      </c>
      <c r="AQ654" s="66" t="s">
        <v>1733</v>
      </c>
    </row>
    <row r="655" spans="1:43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18" t="str">
        <f>'ORDEN DE CUARENTENA'!AO655</f>
        <v>Caridina japonica</v>
      </c>
      <c r="AP655" s="65" t="s">
        <v>2337</v>
      </c>
      <c r="AQ655" s="66" t="s">
        <v>1733</v>
      </c>
    </row>
    <row r="656" spans="1:43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18" t="str">
        <f>'ORDEN DE CUARENTENA'!AO656</f>
        <v>Caridina multidentata</v>
      </c>
      <c r="AP656" s="65" t="s">
        <v>2338</v>
      </c>
      <c r="AQ656" s="66" t="s">
        <v>1733</v>
      </c>
    </row>
    <row r="657" spans="1:43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18" t="str">
        <f>'ORDEN DE CUARENTENA'!AO657</f>
        <v>Ciliopagurus strigatus</v>
      </c>
      <c r="AP657" s="65" t="s">
        <v>2339</v>
      </c>
      <c r="AQ657" s="66" t="s">
        <v>1733</v>
      </c>
    </row>
    <row r="658" spans="1:43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18" t="str">
        <f>'ORDEN DE CUARENTENA'!AO658</f>
        <v>Clibanarius tricolor</v>
      </c>
      <c r="AP658" s="65" t="s">
        <v>963</v>
      </c>
      <c r="AQ658" s="66" t="s">
        <v>1876</v>
      </c>
    </row>
    <row r="659" spans="1:43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18" t="str">
        <f>'ORDEN DE CUARENTENA'!AO659</f>
        <v>Dardanus calidus</v>
      </c>
      <c r="AP659" s="65" t="s">
        <v>2340</v>
      </c>
      <c r="AQ659" s="66" t="s">
        <v>1733</v>
      </c>
    </row>
    <row r="660" spans="1:43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18" t="str">
        <f>'ORDEN DE CUARENTENA'!AO660</f>
        <v xml:space="preserve">Dardanus pedunculatus </v>
      </c>
      <c r="AP660" s="65" t="s">
        <v>2341</v>
      </c>
      <c r="AQ660" s="66" t="s">
        <v>1739</v>
      </c>
    </row>
    <row r="661" spans="1:43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18" t="str">
        <f>'ORDEN DE CUARENTENA'!AO661</f>
        <v>Hymenocera picta</v>
      </c>
      <c r="AP661" s="65" t="s">
        <v>2342</v>
      </c>
      <c r="AQ661" s="66" t="s">
        <v>1733</v>
      </c>
    </row>
    <row r="662" spans="1:43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18" t="str">
        <f>'ORDEN DE CUARENTENA'!AO662</f>
        <v>Limulus polyphemus</v>
      </c>
      <c r="AP662" s="65" t="s">
        <v>2343</v>
      </c>
      <c r="AQ662" s="66" t="s">
        <v>1733</v>
      </c>
    </row>
    <row r="663" spans="1:43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18" t="str">
        <f>'ORDEN DE CUARENTENA'!AO663</f>
        <v xml:space="preserve">Litopenaeus vannamei </v>
      </c>
      <c r="AP663" s="65" t="s">
        <v>2344</v>
      </c>
      <c r="AQ663" s="66" t="s">
        <v>1739</v>
      </c>
    </row>
    <row r="664" spans="1:43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18" t="str">
        <f>'ORDEN DE CUARENTENA'!AO664</f>
        <v>Lysmata amboinensis</v>
      </c>
      <c r="AP664" s="65" t="s">
        <v>2345</v>
      </c>
      <c r="AQ664" s="66" t="s">
        <v>1739</v>
      </c>
    </row>
    <row r="665" spans="1:43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18" t="str">
        <f>'ORDEN DE CUARENTENA'!AO665</f>
        <v>Lysmata debelius</v>
      </c>
      <c r="AP665" s="65" t="s">
        <v>2346</v>
      </c>
      <c r="AQ665" s="66" t="s">
        <v>1739</v>
      </c>
    </row>
    <row r="666" spans="1:43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18" t="str">
        <f>'ORDEN DE CUARENTENA'!AO666</f>
        <v>Lysmata grabhami</v>
      </c>
      <c r="AP666" s="65" t="s">
        <v>2347</v>
      </c>
      <c r="AQ666" s="66" t="s">
        <v>1739</v>
      </c>
    </row>
    <row r="667" spans="1:43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18" t="str">
        <f>'ORDEN DE CUARENTENA'!AO667</f>
        <v>Lysmata wurdemanni</v>
      </c>
      <c r="AP667" s="65" t="s">
        <v>2348</v>
      </c>
      <c r="AQ667" s="66" t="s">
        <v>1739</v>
      </c>
    </row>
    <row r="668" spans="1:43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18" t="str">
        <f>'ORDEN DE CUARENTENA'!AO668</f>
        <v>Macrobrachium assamense</v>
      </c>
      <c r="AP668" s="65" t="s">
        <v>2349</v>
      </c>
      <c r="AQ668" s="66" t="s">
        <v>1739</v>
      </c>
    </row>
    <row r="669" spans="1:43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18" t="str">
        <f>'ORDEN DE CUARENTENA'!AO669</f>
        <v>Macrobrachium carcinus</v>
      </c>
      <c r="AP669" s="65" t="s">
        <v>2350</v>
      </c>
      <c r="AQ669" s="66" t="s">
        <v>1733</v>
      </c>
    </row>
    <row r="670" spans="1:43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18" t="str">
        <f>'ORDEN DE CUARENTENA'!AO670</f>
        <v xml:space="preserve">Macrobrachium nipponense </v>
      </c>
      <c r="AP670" s="65" t="s">
        <v>2351</v>
      </c>
      <c r="AQ670" s="66" t="s">
        <v>1733</v>
      </c>
    </row>
    <row r="671" spans="1:43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18" t="str">
        <f>'ORDEN DE CUARENTENA'!AO671</f>
        <v>Macrobrachium rosenbergii</v>
      </c>
      <c r="AP671" s="65" t="s">
        <v>2352</v>
      </c>
      <c r="AQ671" s="66" t="s">
        <v>1739</v>
      </c>
    </row>
    <row r="672" spans="1:43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18" t="str">
        <f>'ORDEN DE CUARENTENA'!AO672</f>
        <v>Neocaridina heteropoda</v>
      </c>
      <c r="AP672" s="65" t="s">
        <v>2353</v>
      </c>
      <c r="AQ672" s="66" t="s">
        <v>1733</v>
      </c>
    </row>
    <row r="673" spans="1:43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18" t="str">
        <f>'ORDEN DE CUARENTENA'!AO673</f>
        <v>Paguristes anomalus</v>
      </c>
      <c r="AP673" s="65" t="s">
        <v>2354</v>
      </c>
      <c r="AQ673" s="66" t="s">
        <v>1733</v>
      </c>
    </row>
    <row r="674" spans="1:43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18" t="str">
        <f>'ORDEN DE CUARENTENA'!AO674</f>
        <v>Paguristes cadenati</v>
      </c>
      <c r="AP674" s="65" t="s">
        <v>2355</v>
      </c>
      <c r="AQ674" s="66" t="s">
        <v>1733</v>
      </c>
    </row>
    <row r="675" spans="1:43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18" t="str">
        <f>'ORDEN DE CUARENTENA'!AO675</f>
        <v>Periclimenes brevicarpalis</v>
      </c>
      <c r="AP675" s="65" t="s">
        <v>2356</v>
      </c>
      <c r="AQ675" s="66" t="s">
        <v>1733</v>
      </c>
    </row>
    <row r="676" spans="1:43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18" t="str">
        <f>'ORDEN DE CUARENTENA'!AO676</f>
        <v xml:space="preserve">Periclimenes pedersoni </v>
      </c>
      <c r="AP676" s="65" t="s">
        <v>964</v>
      </c>
      <c r="AQ676" s="66" t="s">
        <v>1876</v>
      </c>
    </row>
    <row r="677" spans="1:43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18" t="str">
        <f>'ORDEN DE CUARENTENA'!AO677</f>
        <v>Periclimenes yucatanicus</v>
      </c>
      <c r="AP677" s="65" t="s">
        <v>965</v>
      </c>
      <c r="AQ677" s="66" t="s">
        <v>1876</v>
      </c>
    </row>
    <row r="678" spans="1:43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18" t="str">
        <f>'ORDEN DE CUARENTENA'!AO678</f>
        <v xml:space="preserve">Saron marmoratus </v>
      </c>
      <c r="AP678" s="65" t="s">
        <v>966</v>
      </c>
      <c r="AQ678" s="66" t="s">
        <v>1876</v>
      </c>
    </row>
    <row r="679" spans="1:43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18" t="str">
        <f>'ORDEN DE CUARENTENA'!AO679</f>
        <v>Stenopus hispidus</v>
      </c>
      <c r="AP679" s="65" t="s">
        <v>1039</v>
      </c>
      <c r="AQ679" s="66" t="s">
        <v>1876</v>
      </c>
    </row>
    <row r="680" spans="1:43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18" t="str">
        <f>'ORDEN DE CUARENTENA'!AO680</f>
        <v>Stenopus scutellatus</v>
      </c>
      <c r="AP680" s="65" t="s">
        <v>967</v>
      </c>
      <c r="AQ680" s="66" t="s">
        <v>1876</v>
      </c>
    </row>
    <row r="681" spans="1:43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18" t="str">
        <f>'ORDEN DE CUARENTENA'!AO681</f>
        <v>Stenopus zanzibaricus</v>
      </c>
      <c r="AP681" s="65" t="s">
        <v>968</v>
      </c>
      <c r="AQ681" s="66" t="s">
        <v>1876</v>
      </c>
    </row>
    <row r="682" spans="1:43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18" t="str">
        <f>'ORDEN DE CUARENTENA'!AO682</f>
        <v>Stenorhynchus seticornis</v>
      </c>
      <c r="AP682" s="65" t="s">
        <v>969</v>
      </c>
      <c r="AQ682" s="66" t="s">
        <v>1876</v>
      </c>
    </row>
    <row r="683" spans="1:43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18" t="str">
        <f>'ORDEN DE CUARENTENA'!AO683</f>
        <v>Thor amboinensis</v>
      </c>
      <c r="AP683" s="65" t="s">
        <v>970</v>
      </c>
      <c r="AQ683" s="66" t="s">
        <v>1876</v>
      </c>
    </row>
    <row r="684" spans="1:43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18" t="str">
        <f>'ORDEN DE CUARENTENA'!AO684</f>
        <v>Uca pugnax</v>
      </c>
      <c r="AP684" s="65" t="s">
        <v>971</v>
      </c>
      <c r="AQ684" s="66" t="s">
        <v>1876</v>
      </c>
    </row>
    <row r="685" spans="1:43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18" t="str">
        <f>'ORDEN DE CUARENTENA'!AO685</f>
        <v>*** Grupo Poliquetos ***</v>
      </c>
      <c r="AP685" s="65" t="s">
        <v>972</v>
      </c>
      <c r="AQ685" s="66" t="s">
        <v>1876</v>
      </c>
    </row>
    <row r="686" spans="1:43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18" t="str">
        <f>'ORDEN DE CUARENTENA'!AO686</f>
        <v>Protula bispiralis</v>
      </c>
      <c r="AP686" s="65" t="s">
        <v>973</v>
      </c>
      <c r="AQ686" s="66" t="s">
        <v>1876</v>
      </c>
    </row>
    <row r="687" spans="1:43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18" t="str">
        <f>'ORDEN DE CUARENTENA'!AO687</f>
        <v>Sabella penicillus</v>
      </c>
      <c r="AP687" s="65" t="s">
        <v>974</v>
      </c>
      <c r="AQ687" s="66" t="s">
        <v>1876</v>
      </c>
    </row>
    <row r="688" spans="1:43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18" t="str">
        <f>'ORDEN DE CUARENTENA'!AO688</f>
        <v>Sabellastarte magnifica</v>
      </c>
      <c r="AP688" s="65" t="s">
        <v>975</v>
      </c>
      <c r="AQ688" s="66" t="s">
        <v>1876</v>
      </c>
    </row>
    <row r="689" spans="1:43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18" t="str">
        <f>'ORDEN DE CUARENTENA'!AO689</f>
        <v>Spirobranchus giganteus</v>
      </c>
      <c r="AP689" s="65" t="s">
        <v>976</v>
      </c>
      <c r="AQ689" s="66" t="s">
        <v>1876</v>
      </c>
    </row>
    <row r="690" spans="1:43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18" t="str">
        <f>'ORDEN DE CUARENTENA'!AO690</f>
        <v>*** Grupo Moluscos ***</v>
      </c>
      <c r="AP690" s="65" t="s">
        <v>1040</v>
      </c>
      <c r="AQ690" s="66" t="s">
        <v>1876</v>
      </c>
    </row>
    <row r="691" spans="1:43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18" t="str">
        <f>'ORDEN DE CUARENTENA'!AO691</f>
        <v>Ampullaria cuprina</v>
      </c>
      <c r="AP691" s="65" t="s">
        <v>977</v>
      </c>
      <c r="AQ691" s="66" t="s">
        <v>2335</v>
      </c>
    </row>
    <row r="692" spans="1:43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18" t="str">
        <f>'ORDEN DE CUARENTENA'!AO692</f>
        <v>Aplysia dactylomela</v>
      </c>
      <c r="AP692" s="65" t="s">
        <v>978</v>
      </c>
      <c r="AQ692" s="66" t="s">
        <v>2335</v>
      </c>
    </row>
    <row r="693" spans="1:43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18" t="str">
        <f>'ORDEN DE CUARENTENA'!AO693</f>
        <v>Astrea tecta</v>
      </c>
      <c r="AP693" s="65" t="s">
        <v>2357</v>
      </c>
      <c r="AQ693" s="66" t="s">
        <v>1733</v>
      </c>
    </row>
    <row r="694" spans="1:43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18" t="str">
        <f>'ORDEN DE CUARENTENA'!AO694</f>
        <v>Cerithium litteratum</v>
      </c>
      <c r="AP694" s="65" t="s">
        <v>2358</v>
      </c>
      <c r="AQ694" s="66" t="s">
        <v>1733</v>
      </c>
    </row>
    <row r="695" spans="1:43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18" t="str">
        <f>'ORDEN DE CUARENTENA'!AO695</f>
        <v>Lima scabra</v>
      </c>
      <c r="AP695" s="65" t="s">
        <v>2359</v>
      </c>
      <c r="AQ695" s="66" t="s">
        <v>1733</v>
      </c>
    </row>
    <row r="696" spans="1:43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18" t="str">
        <f>'ORDEN DE CUARENTENA'!AO696</f>
        <v xml:space="preserve">Lithopoma tectum </v>
      </c>
      <c r="AP696" s="65" t="s">
        <v>2360</v>
      </c>
      <c r="AQ696" s="66" t="s">
        <v>1733</v>
      </c>
    </row>
    <row r="697" spans="1:43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18" t="str">
        <f>'ORDEN DE CUARENTENA'!AO697</f>
        <v>Marisa cornuarietis</v>
      </c>
      <c r="AP697" s="65" t="s">
        <v>2361</v>
      </c>
      <c r="AQ697" s="66" t="s">
        <v>1733</v>
      </c>
    </row>
    <row r="698" spans="1:43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18" t="str">
        <f>'ORDEN DE CUARENTENA'!AO698</f>
        <v>Octopus bimaculoides</v>
      </c>
      <c r="AP698" s="65" t="s">
        <v>979</v>
      </c>
      <c r="AQ698" s="66" t="s">
        <v>1820</v>
      </c>
    </row>
    <row r="699" spans="1:43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18" t="str">
        <f>'ORDEN DE CUARENTENA'!AO699</f>
        <v>Octopus vulgaris</v>
      </c>
      <c r="AP699" s="65" t="s">
        <v>2362</v>
      </c>
      <c r="AQ699" s="66" t="s">
        <v>1733</v>
      </c>
    </row>
    <row r="700" spans="1:43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18" t="str">
        <f>'ORDEN DE CUARENTENA'!AO700</f>
        <v>Pomacea bridgesi</v>
      </c>
      <c r="AP700" s="65" t="s">
        <v>2363</v>
      </c>
      <c r="AQ700" s="66" t="s">
        <v>1733</v>
      </c>
    </row>
    <row r="701" spans="1:43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18" t="str">
        <f>'ORDEN DE CUARENTENA'!AO701</f>
        <v>Pomacea canaliculata</v>
      </c>
      <c r="AP701" s="65" t="s">
        <v>2364</v>
      </c>
      <c r="AQ701" s="66" t="s">
        <v>1733</v>
      </c>
    </row>
    <row r="702" spans="1:43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18" t="str">
        <f>'ORDEN DE CUARENTENA'!AO702</f>
        <v>Pomacea paludosa</v>
      </c>
      <c r="AP702" s="65" t="s">
        <v>2365</v>
      </c>
      <c r="AQ702" s="66" t="s">
        <v>1733</v>
      </c>
    </row>
    <row r="703" spans="1:43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18" t="str">
        <f>'ORDEN DE CUARENTENA'!AO703</f>
        <v xml:space="preserve">Tridachia crispata </v>
      </c>
      <c r="AP703" s="65" t="s">
        <v>2366</v>
      </c>
      <c r="AQ703" s="66" t="s">
        <v>1733</v>
      </c>
    </row>
    <row r="704" spans="1:43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18" t="str">
        <f>'ORDEN DE CUARENTENA'!AO704</f>
        <v>Tridacna crocea</v>
      </c>
      <c r="AP704" s="65" t="s">
        <v>2367</v>
      </c>
      <c r="AQ704" s="66" t="s">
        <v>1733</v>
      </c>
    </row>
    <row r="705" spans="1:43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18" t="str">
        <f>'ORDEN DE CUARENTENA'!AO705</f>
        <v>Tridacna derasa</v>
      </c>
      <c r="AP705" s="65" t="s">
        <v>2368</v>
      </c>
      <c r="AQ705" s="66" t="s">
        <v>1733</v>
      </c>
    </row>
    <row r="706" spans="1:43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18" t="str">
        <f>'ORDEN DE CUARENTENA'!AO706</f>
        <v>Tridacna maxima</v>
      </c>
      <c r="AP706" s="65" t="s">
        <v>2369</v>
      </c>
      <c r="AQ706" s="66" t="s">
        <v>1733</v>
      </c>
    </row>
    <row r="707" spans="1:43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18" t="str">
        <f>'ORDEN DE CUARENTENA'!AO707</f>
        <v>Tridacna squamosa</v>
      </c>
      <c r="AP707" s="65" t="s">
        <v>2370</v>
      </c>
      <c r="AQ707" s="66" t="s">
        <v>1733</v>
      </c>
    </row>
    <row r="708" spans="1:43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18" t="str">
        <f>'ORDEN DE CUARENTENA'!AO708</f>
        <v>Turbo fluctuosa</v>
      </c>
      <c r="AP708" s="65" t="s">
        <v>2371</v>
      </c>
      <c r="AQ708" s="66" t="s">
        <v>1733</v>
      </c>
    </row>
    <row r="709" spans="1:43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18" t="str">
        <f>'ORDEN DE CUARENTENA'!AO709</f>
        <v>*** Grupo Plantas Acuáticas ***</v>
      </c>
      <c r="AP709" s="65" t="s">
        <v>2372</v>
      </c>
      <c r="AQ709" s="66" t="s">
        <v>1733</v>
      </c>
    </row>
    <row r="710" spans="1:43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18" t="str">
        <f>'ORDEN DE CUARENTENA'!AO710</f>
        <v>Anubias barteri</v>
      </c>
      <c r="AP710" s="65" t="s">
        <v>2373</v>
      </c>
      <c r="AQ710" s="66" t="s">
        <v>1733</v>
      </c>
    </row>
    <row r="711" spans="1:43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18" t="str">
        <f>'ORDEN DE CUARENTENA'!AO711</f>
        <v>Aponogeton rigidifolius</v>
      </c>
      <c r="AP711" s="65" t="s">
        <v>2374</v>
      </c>
      <c r="AQ711" s="66" t="s">
        <v>1739</v>
      </c>
    </row>
    <row r="712" spans="1:43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18" t="str">
        <f>'ORDEN DE CUARENTENA'!AO712</f>
        <v>Aponogeton ulvaceus</v>
      </c>
      <c r="AP712" s="65" t="s">
        <v>2375</v>
      </c>
      <c r="AQ712" s="66" t="s">
        <v>1733</v>
      </c>
    </row>
    <row r="713" spans="1:43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18" t="str">
        <f>'ORDEN DE CUARENTENA'!AO713</f>
        <v>Aponogeton undulatus</v>
      </c>
      <c r="AP713" s="65" t="s">
        <v>2376</v>
      </c>
      <c r="AQ713" s="66" t="s">
        <v>1733</v>
      </c>
    </row>
    <row r="714" spans="1:43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18" t="str">
        <f>'ORDEN DE CUARENTENA'!AO714</f>
        <v>Barclaya longifolia</v>
      </c>
      <c r="AP714" s="65" t="s">
        <v>2377</v>
      </c>
      <c r="AQ714" s="66" t="s">
        <v>1733</v>
      </c>
    </row>
    <row r="715" spans="1:43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18" t="str">
        <f>'ORDEN DE CUARENTENA'!AO715</f>
        <v>Barclaya motleyi</v>
      </c>
      <c r="AP715" s="65" t="s">
        <v>2378</v>
      </c>
      <c r="AQ715" s="66" t="s">
        <v>1733</v>
      </c>
    </row>
    <row r="716" spans="1:43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18" t="str">
        <f>'ORDEN DE CUARENTENA'!AO716</f>
        <v>Bolbitis heudelotii</v>
      </c>
      <c r="AP716" s="65" t="s">
        <v>2379</v>
      </c>
      <c r="AQ716" s="66" t="s">
        <v>1733</v>
      </c>
    </row>
    <row r="717" spans="1:43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18" t="str">
        <f>'ORDEN DE CUARENTENA'!AO717</f>
        <v>Cabomba aquatica</v>
      </c>
      <c r="AP717" s="65" t="s">
        <v>2380</v>
      </c>
      <c r="AQ717" s="66" t="s">
        <v>1733</v>
      </c>
    </row>
    <row r="718" spans="1:43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18" t="str">
        <f>'ORDEN DE CUARENTENA'!AO718</f>
        <v>Cabomba caroliniana</v>
      </c>
      <c r="AP718" s="65" t="s">
        <v>2381</v>
      </c>
      <c r="AQ718" s="66" t="s">
        <v>1733</v>
      </c>
    </row>
    <row r="719" spans="1:43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18" t="str">
        <f>'ORDEN DE CUARENTENA'!AO719</f>
        <v>Cabomba furcata</v>
      </c>
      <c r="AP719" s="65" t="s">
        <v>2382</v>
      </c>
      <c r="AQ719" s="66" t="s">
        <v>1733</v>
      </c>
    </row>
    <row r="720" spans="1:43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18" t="str">
        <f>'ORDEN DE CUARENTENA'!AO720</f>
        <v>Cabomba piauhyensis</v>
      </c>
      <c r="AP720" s="65" t="s">
        <v>2383</v>
      </c>
      <c r="AQ720" s="66" t="s">
        <v>1733</v>
      </c>
    </row>
    <row r="721" spans="1:43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18" t="str">
        <f>'ORDEN DE CUARENTENA'!AO721</f>
        <v>Ceratopteris thalictroides</v>
      </c>
      <c r="AP721" s="65" t="s">
        <v>2384</v>
      </c>
      <c r="AQ721" s="66" t="s">
        <v>1733</v>
      </c>
    </row>
    <row r="722" spans="1:43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18" t="str">
        <f>'ORDEN DE CUARENTENA'!AO722</f>
        <v>Crinum calamistratum</v>
      </c>
      <c r="AP722" s="65" t="s">
        <v>2385</v>
      </c>
      <c r="AQ722" s="66" t="s">
        <v>1733</v>
      </c>
    </row>
    <row r="723" spans="1:43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18" t="str">
        <f>'ORDEN DE CUARENTENA'!AO723</f>
        <v>Crinum natans</v>
      </c>
      <c r="AP723" s="65" t="s">
        <v>2386</v>
      </c>
      <c r="AQ723" s="66" t="s">
        <v>1733</v>
      </c>
    </row>
    <row r="724" spans="1:43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18" t="str">
        <f>'ORDEN DE CUARENTENA'!AO724</f>
        <v>Cryptocoryne affinis</v>
      </c>
      <c r="AP724" s="65" t="s">
        <v>2387</v>
      </c>
      <c r="AQ724" s="66" t="s">
        <v>1733</v>
      </c>
    </row>
    <row r="725" spans="1:43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18" t="str">
        <f>'ORDEN DE CUARENTENA'!AO725</f>
        <v>Cryptocoryne albida</v>
      </c>
      <c r="AP725" s="65" t="s">
        <v>2388</v>
      </c>
      <c r="AQ725" s="66" t="s">
        <v>1733</v>
      </c>
    </row>
    <row r="726" spans="1:43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18" t="str">
        <f>'ORDEN DE CUARENTENA'!AO726</f>
        <v>Cryptocoryne beckettii</v>
      </c>
      <c r="AP726" s="65" t="s">
        <v>2389</v>
      </c>
      <c r="AQ726" s="66" t="s">
        <v>1733</v>
      </c>
    </row>
    <row r="727" spans="1:43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18" t="str">
        <f>'ORDEN DE CUARENTENA'!AO727</f>
        <v>Cryptocoryne ciliata</v>
      </c>
      <c r="AP727" s="65" t="s">
        <v>2390</v>
      </c>
      <c r="AQ727" s="66" t="s">
        <v>1733</v>
      </c>
    </row>
    <row r="728" spans="1:43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18" t="str">
        <f>'ORDEN DE CUARENTENA'!AO728</f>
        <v>Cryptocoryne cordata</v>
      </c>
      <c r="AP728" s="65" t="s">
        <v>2391</v>
      </c>
      <c r="AQ728" s="66" t="s">
        <v>1733</v>
      </c>
    </row>
    <row r="729" spans="1:43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18" t="str">
        <f>'ORDEN DE CUARENTENA'!AO729</f>
        <v>Cryptocoryne crispatula</v>
      </c>
      <c r="AP729" s="65" t="s">
        <v>2392</v>
      </c>
      <c r="AQ729" s="66" t="s">
        <v>1733</v>
      </c>
    </row>
    <row r="730" spans="1:43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18" t="str">
        <f>'ORDEN DE CUARENTENA'!AO730</f>
        <v xml:space="preserve">Cryptocoryne longicauda </v>
      </c>
      <c r="AP730" s="65" t="s">
        <v>981</v>
      </c>
      <c r="AQ730" s="66" t="s">
        <v>2335</v>
      </c>
    </row>
    <row r="731" spans="1:43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18" t="str">
        <f>'ORDEN DE CUARENTENA'!AO731</f>
        <v>Cryptocoryne parva</v>
      </c>
      <c r="AP731" s="65" t="s">
        <v>2393</v>
      </c>
      <c r="AQ731" s="66" t="s">
        <v>1739</v>
      </c>
    </row>
    <row r="732" spans="1:43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18" t="str">
        <f>'ORDEN DE CUARENTENA'!AO732</f>
        <v>Cryptocoryne pontederiifolia</v>
      </c>
      <c r="AP732" s="65" t="s">
        <v>2394</v>
      </c>
      <c r="AQ732" s="66" t="s">
        <v>1739</v>
      </c>
    </row>
    <row r="733" spans="1:43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18" t="str">
        <f>'ORDEN DE CUARENTENA'!AO733</f>
        <v>Cryptocoryne undulata</v>
      </c>
      <c r="AP733" s="65" t="s">
        <v>2395</v>
      </c>
      <c r="AQ733" s="66" t="s">
        <v>1739</v>
      </c>
    </row>
    <row r="734" spans="1:43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18" t="str">
        <f>'ORDEN DE CUARENTENA'!AO734</f>
        <v>Cryptocoryne walkeri</v>
      </c>
      <c r="AP734" s="65" t="s">
        <v>2396</v>
      </c>
      <c r="AQ734" s="66" t="s">
        <v>1739</v>
      </c>
    </row>
    <row r="735" spans="1:43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18" t="str">
        <f>'ORDEN DE CUARENTENA'!AO735</f>
        <v>Cryptocoryne wendtii</v>
      </c>
      <c r="AP735" s="65" t="s">
        <v>2397</v>
      </c>
      <c r="AQ735" s="66" t="s">
        <v>1739</v>
      </c>
    </row>
    <row r="736" spans="1:43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18" t="str">
        <f>'ORDEN DE CUARENTENA'!AO736</f>
        <v>Cryptocoryne willisii</v>
      </c>
      <c r="AP736" s="65" t="s">
        <v>2398</v>
      </c>
      <c r="AQ736" s="66" t="s">
        <v>1739</v>
      </c>
    </row>
    <row r="737" spans="1:43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18" t="str">
        <f>'ORDEN DE CUARENTENA'!AO737</f>
        <v>Cyperus helferi</v>
      </c>
      <c r="AP737" s="65" t="s">
        <v>2399</v>
      </c>
      <c r="AQ737" s="66" t="s">
        <v>1733</v>
      </c>
    </row>
    <row r="738" spans="1:43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18" t="str">
        <f>'ORDEN DE CUARENTENA'!AO738</f>
        <v>Didiplis diandra</v>
      </c>
      <c r="AP738" s="65" t="s">
        <v>982</v>
      </c>
      <c r="AQ738" s="66" t="s">
        <v>1876</v>
      </c>
    </row>
    <row r="739" spans="1:43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18" t="str">
        <f>'ORDEN DE CUARENTENA'!AO739</f>
        <v>Echinodorus amazonicus</v>
      </c>
      <c r="AP739" s="65" t="s">
        <v>2400</v>
      </c>
      <c r="AQ739" s="66" t="s">
        <v>1733</v>
      </c>
    </row>
    <row r="740" spans="1:43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18" t="str">
        <f>'ORDEN DE CUARENTENA'!AO740</f>
        <v>Echinodorus angustifolius</v>
      </c>
      <c r="AP740" s="65" t="s">
        <v>2401</v>
      </c>
      <c r="AQ740" s="66" t="s">
        <v>1733</v>
      </c>
    </row>
    <row r="741" spans="1:43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18" t="str">
        <f>'ORDEN DE CUARENTENA'!AO741</f>
        <v>Echinodorus bleheri</v>
      </c>
      <c r="AP741" s="65" t="s">
        <v>2402</v>
      </c>
      <c r="AQ741" s="66" t="s">
        <v>1733</v>
      </c>
    </row>
    <row r="742" spans="1:43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18" t="str">
        <f>'ORDEN DE CUARENTENA'!AO742</f>
        <v>Echinodorus cordifolius</v>
      </c>
      <c r="AP742" s="65" t="s">
        <v>2403</v>
      </c>
      <c r="AQ742" s="66" t="s">
        <v>1733</v>
      </c>
    </row>
    <row r="743" spans="1:43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18" t="str">
        <f>'ORDEN DE CUARENTENA'!AO743</f>
        <v>Echinodorus grandiloflorus</v>
      </c>
      <c r="AP743" s="65" t="s">
        <v>2404</v>
      </c>
      <c r="AQ743" s="66" t="s">
        <v>1733</v>
      </c>
    </row>
    <row r="744" spans="1:43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18" t="str">
        <f>'ORDEN DE CUARENTENA'!AO744</f>
        <v>Echinodorus horizontalis</v>
      </c>
      <c r="AP744" s="65" t="s">
        <v>2405</v>
      </c>
      <c r="AQ744" s="66" t="s">
        <v>1739</v>
      </c>
    </row>
    <row r="745" spans="1:43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18" t="str">
        <f>'ORDEN DE CUARENTENA'!AO745</f>
        <v>Echinodorus macrophyllus</v>
      </c>
      <c r="AP745" s="65" t="s">
        <v>2406</v>
      </c>
      <c r="AQ745" s="66" t="s">
        <v>1739</v>
      </c>
    </row>
    <row r="746" spans="1:43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18" t="str">
        <f>'ORDEN DE CUARENTENA'!AO746</f>
        <v>Echinodorus oriental</v>
      </c>
      <c r="AP746" s="65" t="s">
        <v>2407</v>
      </c>
      <c r="AQ746" s="66" t="s">
        <v>1739</v>
      </c>
    </row>
    <row r="747" spans="1:43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5"/>
      <c r="Y747" s="15"/>
      <c r="Z747" s="15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18" t="str">
        <f>'ORDEN DE CUARENTENA'!AO747</f>
        <v>Echinodorus paleofolius</v>
      </c>
      <c r="AP747" s="65" t="s">
        <v>2408</v>
      </c>
      <c r="AQ747" s="66" t="s">
        <v>1739</v>
      </c>
    </row>
    <row r="748" spans="1:43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18" t="str">
        <f>'ORDEN DE CUARENTENA'!AO748</f>
        <v>Echinodorus parviflorus</v>
      </c>
      <c r="AP748" s="65" t="s">
        <v>2409</v>
      </c>
      <c r="AQ748" s="66" t="s">
        <v>1739</v>
      </c>
    </row>
    <row r="749" spans="1:43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O749" s="18" t="str">
        <f>'ORDEN DE CUARENTENA'!AO749</f>
        <v>Echinodorus peruensis</v>
      </c>
      <c r="AP749" s="65" t="s">
        <v>2410</v>
      </c>
      <c r="AQ749" s="66" t="s">
        <v>1739</v>
      </c>
    </row>
    <row r="750" spans="1:43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18" t="str">
        <f>'ORDEN DE CUARENTENA'!AO750</f>
        <v>Echinodorus quadricostatus</v>
      </c>
      <c r="AP750" s="65" t="s">
        <v>2411</v>
      </c>
      <c r="AQ750" s="66" t="s">
        <v>1739</v>
      </c>
    </row>
    <row r="751" spans="1:43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O751" s="18" t="str">
        <f>'ORDEN DE CUARENTENA'!AO751</f>
        <v>Echinodorus rose</v>
      </c>
      <c r="AP751" s="65" t="s">
        <v>2412</v>
      </c>
      <c r="AQ751" s="66" t="s">
        <v>1739</v>
      </c>
    </row>
    <row r="752" spans="1:43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18" t="str">
        <f>'ORDEN DE CUARENTENA'!AO752</f>
        <v>Echinodorus schlueteri</v>
      </c>
      <c r="AP752" s="65" t="s">
        <v>2413</v>
      </c>
      <c r="AQ752" s="66" t="s">
        <v>1733</v>
      </c>
    </row>
    <row r="753" spans="1:43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18" t="str">
        <f>'ORDEN DE CUARENTENA'!AO753</f>
        <v>Echinodorus tenellus</v>
      </c>
      <c r="AP753" s="65" t="s">
        <v>2414</v>
      </c>
      <c r="AQ753" s="66" t="s">
        <v>1733</v>
      </c>
    </row>
    <row r="754" spans="1:43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18" t="str">
        <f>'ORDEN DE CUARENTENA'!AO754</f>
        <v>Eusteralis stellata</v>
      </c>
      <c r="AP754" s="65" t="s">
        <v>2415</v>
      </c>
      <c r="AQ754" s="66" t="s">
        <v>1733</v>
      </c>
    </row>
    <row r="755" spans="1:43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18" t="str">
        <f>'ORDEN DE CUARENTENA'!AO755</f>
        <v>Hemianthus micranthemoides</v>
      </c>
      <c r="AP755" s="65" t="s">
        <v>2416</v>
      </c>
      <c r="AQ755" s="66" t="s">
        <v>1733</v>
      </c>
    </row>
    <row r="756" spans="1:43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18" t="str">
        <f>'ORDEN DE CUARENTENA'!AO756</f>
        <v>Hygrophila corymbosa</v>
      </c>
      <c r="AP756" s="65" t="s">
        <v>2417</v>
      </c>
      <c r="AQ756" s="66" t="s">
        <v>1733</v>
      </c>
    </row>
    <row r="757" spans="1:43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18" t="str">
        <f>'ORDEN DE CUARENTENA'!AO757</f>
        <v>Hygrophila difformis</v>
      </c>
      <c r="AP757" s="65" t="s">
        <v>2418</v>
      </c>
      <c r="AQ757" s="66" t="s">
        <v>1733</v>
      </c>
    </row>
    <row r="758" spans="1:43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18" t="str">
        <f>'ORDEN DE CUARENTENA'!AO758</f>
        <v>Hygrophila guianensis</v>
      </c>
      <c r="AP758" s="65" t="s">
        <v>2419</v>
      </c>
      <c r="AQ758" s="66" t="s">
        <v>1733</v>
      </c>
    </row>
    <row r="759" spans="1:43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18" t="str">
        <f>'ORDEN DE CUARENTENA'!AO759</f>
        <v>Hygrophila polyesperma</v>
      </c>
      <c r="AP759" s="65" t="s">
        <v>2420</v>
      </c>
      <c r="AQ759" s="66" t="s">
        <v>1739</v>
      </c>
    </row>
    <row r="760" spans="1:43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18" t="str">
        <f>'ORDEN DE CUARENTENA'!AO760</f>
        <v>Hygroryza aristata</v>
      </c>
      <c r="AP760" s="65" t="s">
        <v>2421</v>
      </c>
      <c r="AQ760" s="66" t="s">
        <v>1739</v>
      </c>
    </row>
    <row r="761" spans="1:43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18" t="str">
        <f>'ORDEN DE CUARENTENA'!AO761</f>
        <v>Limnophila aquatica</v>
      </c>
      <c r="AP761" s="65" t="s">
        <v>2422</v>
      </c>
      <c r="AQ761" s="66" t="s">
        <v>1739</v>
      </c>
    </row>
    <row r="762" spans="1:43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18" t="str">
        <f>'ORDEN DE CUARENTENA'!AO762</f>
        <v>Limnophila aromatica</v>
      </c>
      <c r="AP762" s="65" t="s">
        <v>2423</v>
      </c>
      <c r="AQ762" s="66" t="s">
        <v>1739</v>
      </c>
    </row>
    <row r="763" spans="1:43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18" t="str">
        <f>'ORDEN DE CUARENTENA'!AO763</f>
        <v>Limnophila sessiliflora</v>
      </c>
      <c r="AP763" s="65" t="s">
        <v>2424</v>
      </c>
      <c r="AQ763" s="66" t="s">
        <v>1739</v>
      </c>
    </row>
    <row r="764" spans="1:43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18" t="str">
        <f>'ORDEN DE CUARENTENA'!AO764</f>
        <v>Ludwigia arcuata</v>
      </c>
      <c r="AP764" s="65" t="s">
        <v>2425</v>
      </c>
      <c r="AQ764" s="66" t="s">
        <v>1739</v>
      </c>
    </row>
    <row r="765" spans="1:43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18" t="str">
        <f>'ORDEN DE CUARENTENA'!AO765</f>
        <v>Ludwigia grandulosa</v>
      </c>
      <c r="AP765" s="65" t="s">
        <v>2426</v>
      </c>
      <c r="AQ765" s="66" t="s">
        <v>1739</v>
      </c>
    </row>
    <row r="766" spans="1:43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18" t="str">
        <f>'ORDEN DE CUARENTENA'!AO766</f>
        <v>Ludwigia inclinata</v>
      </c>
      <c r="AP766" s="65" t="s">
        <v>2427</v>
      </c>
      <c r="AQ766" s="66" t="s">
        <v>1739</v>
      </c>
    </row>
    <row r="767" spans="1:43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5"/>
      <c r="Y767" s="15"/>
      <c r="Z767" s="15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18" t="str">
        <f>'ORDEN DE CUARENTENA'!AO767</f>
        <v>Ludwigia repens</v>
      </c>
      <c r="AP767" s="65" t="s">
        <v>2428</v>
      </c>
      <c r="AQ767" s="66" t="s">
        <v>1739</v>
      </c>
    </row>
    <row r="768" spans="1:43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18" t="str">
        <f>'ORDEN DE CUARENTENA'!AO768</f>
        <v>Micranthemum umbrosum</v>
      </c>
      <c r="AP768" s="65" t="s">
        <v>2429</v>
      </c>
      <c r="AQ768" s="66" t="s">
        <v>1739</v>
      </c>
    </row>
    <row r="769" spans="1:43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O769" s="18" t="str">
        <f>'ORDEN DE CUARENTENA'!AO769</f>
        <v>Myriophyllum aquaticum</v>
      </c>
      <c r="AP769" s="65" t="s">
        <v>2430</v>
      </c>
      <c r="AQ769" s="66" t="s">
        <v>1733</v>
      </c>
    </row>
    <row r="770" spans="1:43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18" t="str">
        <f>'ORDEN DE CUARENTENA'!AO770</f>
        <v>Myriophyllum matogrossense</v>
      </c>
      <c r="AP770" s="65" t="s">
        <v>2431</v>
      </c>
      <c r="AQ770" s="66" t="s">
        <v>1733</v>
      </c>
    </row>
    <row r="771" spans="1:43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O771" s="18" t="str">
        <f>'ORDEN DE CUARENTENA'!AO771</f>
        <v>Nesaea crassicaulis</v>
      </c>
      <c r="AP771" s="65" t="s">
        <v>2432</v>
      </c>
      <c r="AQ771" s="66" t="s">
        <v>1733</v>
      </c>
    </row>
    <row r="772" spans="1:43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18" t="str">
        <f>'ORDEN DE CUARENTENA'!AO772</f>
        <v>Nomaphila corymbosa</v>
      </c>
      <c r="AP772" s="65" t="s">
        <v>2433</v>
      </c>
      <c r="AQ772" s="66" t="s">
        <v>1733</v>
      </c>
    </row>
    <row r="773" spans="1:43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18" t="str">
        <f>'ORDEN DE CUARENTENA'!AO773</f>
        <v>Nymphaea lotus</v>
      </c>
      <c r="AP773" s="65" t="s">
        <v>2434</v>
      </c>
      <c r="AQ773" s="66" t="s">
        <v>1733</v>
      </c>
    </row>
    <row r="774" spans="1:43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18" t="str">
        <f>'ORDEN DE CUARENTENA'!AO774</f>
        <v>Nymphaea mexicana</v>
      </c>
      <c r="AP774" s="65" t="s">
        <v>2435</v>
      </c>
      <c r="AQ774" s="66" t="s">
        <v>1733</v>
      </c>
    </row>
    <row r="775" spans="1:43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18" t="str">
        <f>'ORDEN DE CUARENTENA'!AO775</f>
        <v>Nymphaea pubescens</v>
      </c>
      <c r="AP775" s="65" t="s">
        <v>2436</v>
      </c>
      <c r="AQ775" s="66" t="s">
        <v>1733</v>
      </c>
    </row>
    <row r="776" spans="1:43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18" t="str">
        <f>'ORDEN DE CUARENTENA'!AO776</f>
        <v>Nymphaea rubra</v>
      </c>
      <c r="AP776" s="65" t="s">
        <v>2437</v>
      </c>
      <c r="AQ776" s="66" t="s">
        <v>1733</v>
      </c>
    </row>
    <row r="777" spans="1:43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18" t="str">
        <f>'ORDEN DE CUARENTENA'!AO777</f>
        <v>Nymphaea stellata</v>
      </c>
      <c r="AP777" s="65" t="s">
        <v>2438</v>
      </c>
      <c r="AQ777" s="66" t="s">
        <v>1733</v>
      </c>
    </row>
    <row r="778" spans="1:43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18" t="str">
        <f>'ORDEN DE CUARENTENA'!AO778</f>
        <v>Nymphaea zenkeri</v>
      </c>
      <c r="AP778" s="65" t="s">
        <v>2439</v>
      </c>
      <c r="AQ778" s="66" t="s">
        <v>1733</v>
      </c>
    </row>
    <row r="779" spans="1:43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18" t="str">
        <f>'ORDEN DE CUARENTENA'!AO779</f>
        <v>Phyllanthus fluitans</v>
      </c>
      <c r="AP779" s="65" t="s">
        <v>2440</v>
      </c>
      <c r="AQ779" s="66" t="s">
        <v>1733</v>
      </c>
    </row>
    <row r="780" spans="1:43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18" t="str">
        <f>'ORDEN DE CUARENTENA'!AO780</f>
        <v>Rhizophora mangle</v>
      </c>
      <c r="AP780" s="65" t="s">
        <v>2441</v>
      </c>
      <c r="AQ780" s="66" t="s">
        <v>1733</v>
      </c>
    </row>
    <row r="781" spans="1:43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18" t="str">
        <f>'ORDEN DE CUARENTENA'!AO781</f>
        <v>Rotala macrandra</v>
      </c>
      <c r="AP781" s="65" t="s">
        <v>2442</v>
      </c>
      <c r="AQ781" s="66" t="s">
        <v>1733</v>
      </c>
    </row>
    <row r="782" spans="1:43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18" t="str">
        <f>'ORDEN DE CUARENTENA'!AO782</f>
        <v>Rotala nanjenshan</v>
      </c>
      <c r="AP782" s="65" t="s">
        <v>2443</v>
      </c>
      <c r="AQ782" s="66" t="s">
        <v>1733</v>
      </c>
    </row>
    <row r="783" spans="1:43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18" t="str">
        <f>'ORDEN DE CUARENTENA'!AO783</f>
        <v>Rotala rotundifolia</v>
      </c>
      <c r="AP783" s="65" t="s">
        <v>2444</v>
      </c>
      <c r="AQ783" s="66" t="s">
        <v>1733</v>
      </c>
    </row>
    <row r="784" spans="1:43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18" t="str">
        <f>'ORDEN DE CUARENTENA'!AO784</f>
        <v>Rotala wallichii</v>
      </c>
      <c r="AP784" s="65" t="s">
        <v>2444</v>
      </c>
      <c r="AQ784" s="66" t="s">
        <v>1733</v>
      </c>
    </row>
    <row r="785" spans="1:43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18" t="str">
        <f>'ORDEN DE CUARENTENA'!AO785</f>
        <v>Sagittaria graminea</v>
      </c>
      <c r="AP785" s="65" t="s">
        <v>2445</v>
      </c>
      <c r="AQ785" s="66" t="s">
        <v>1733</v>
      </c>
    </row>
    <row r="786" spans="1:43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18" t="str">
        <f>'ORDEN DE CUARENTENA'!AO786</f>
        <v>Sagittaria subulata</v>
      </c>
      <c r="AP786" s="65" t="s">
        <v>2446</v>
      </c>
      <c r="AQ786" s="66" t="s">
        <v>1733</v>
      </c>
    </row>
    <row r="787" spans="1:43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18" t="str">
        <f>'ORDEN DE CUARENTENA'!AO787</f>
        <v>Sagittaria teres</v>
      </c>
      <c r="AP787" s="65" t="s">
        <v>2447</v>
      </c>
      <c r="AQ787" s="66" t="s">
        <v>1733</v>
      </c>
    </row>
    <row r="788" spans="1:43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18" t="str">
        <f>'ORDEN DE CUARENTENA'!AO788</f>
        <v>Tonina fluviatilis</v>
      </c>
      <c r="AP788" s="65" t="s">
        <v>2448</v>
      </c>
      <c r="AQ788" s="66" t="s">
        <v>1733</v>
      </c>
    </row>
    <row r="789" spans="1:43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18" t="str">
        <f>'ORDEN DE CUARENTENA'!AO789</f>
        <v>Vallisneria americana</v>
      </c>
      <c r="AP789" s="65" t="s">
        <v>2449</v>
      </c>
      <c r="AQ789" s="66" t="s">
        <v>1733</v>
      </c>
    </row>
    <row r="790" spans="1:43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18" t="str">
        <f>'ORDEN DE CUARENTENA'!AO790</f>
        <v>Vallisneria spiralis</v>
      </c>
      <c r="AP790" s="65" t="s">
        <v>2450</v>
      </c>
      <c r="AQ790" s="66" t="s">
        <v>1733</v>
      </c>
    </row>
    <row r="791" spans="1:43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18" t="str">
        <f>'ORDEN DE CUARENTENA'!AO791</f>
        <v>*** Grupo Equinodermos ***</v>
      </c>
      <c r="AP791" s="65" t="s">
        <v>2451</v>
      </c>
      <c r="AQ791" s="66" t="s">
        <v>1733</v>
      </c>
    </row>
    <row r="792" spans="1:43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18" t="str">
        <f>'ORDEN DE CUARENTENA'!AO792</f>
        <v>Diadema setosum</v>
      </c>
      <c r="AP792" s="65" t="s">
        <v>2452</v>
      </c>
      <c r="AQ792" s="66" t="s">
        <v>1733</v>
      </c>
    </row>
    <row r="793" spans="1:43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18" t="str">
        <f>'ORDEN DE CUARENTENA'!AO793</f>
        <v>Echinometra mathaei</v>
      </c>
      <c r="AP793" s="65" t="s">
        <v>2453</v>
      </c>
      <c r="AQ793" s="66" t="s">
        <v>1733</v>
      </c>
    </row>
    <row r="794" spans="1:43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18" t="str">
        <f>'ORDEN DE CUARENTENA'!AO794</f>
        <v>Echinometra viridis</v>
      </c>
      <c r="AP794" s="68" t="s">
        <v>2454</v>
      </c>
      <c r="AQ794" s="66" t="s">
        <v>1733</v>
      </c>
    </row>
    <row r="795" spans="1:43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18" t="str">
        <f>'ORDEN DE CUARENTENA'!AO795</f>
        <v>Eucidaris tribuloides</v>
      </c>
      <c r="AP795" s="65" t="s">
        <v>2455</v>
      </c>
      <c r="AQ795" s="66" t="s">
        <v>1733</v>
      </c>
    </row>
    <row r="796" spans="1:43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18" t="str">
        <f>'ORDEN DE CUARENTENA'!AO796</f>
        <v xml:space="preserve">Linckia guildingii </v>
      </c>
      <c r="AP796" s="65" t="s">
        <v>2456</v>
      </c>
      <c r="AQ796" s="66" t="s">
        <v>1733</v>
      </c>
    </row>
    <row r="797" spans="1:43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18" t="str">
        <f>'ORDEN DE CUARENTENA'!AO797</f>
        <v>Lytechinus variegatus</v>
      </c>
      <c r="AP797" s="65" t="s">
        <v>2457</v>
      </c>
      <c r="AQ797" s="66" t="s">
        <v>1733</v>
      </c>
    </row>
    <row r="798" spans="1:43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18" t="str">
        <f>'ORDEN DE CUARENTENA'!AO798</f>
        <v>Ophioderma brevicaudum</v>
      </c>
      <c r="AP798" s="65" t="s">
        <v>2458</v>
      </c>
      <c r="AQ798" s="66" t="s">
        <v>1733</v>
      </c>
    </row>
    <row r="799" spans="1:43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18" t="str">
        <f>'ORDEN DE CUARENTENA'!AO799</f>
        <v>Oreaster reticulatus</v>
      </c>
      <c r="AP799" s="65" t="s">
        <v>2459</v>
      </c>
      <c r="AQ799" s="66" t="s">
        <v>1739</v>
      </c>
    </row>
    <row r="800" spans="1:43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18" t="str">
        <f>'ORDEN DE CUARENTENA'!AO800</f>
        <v>Tripneustes ventricosus</v>
      </c>
      <c r="AP800" s="65" t="s">
        <v>2460</v>
      </c>
      <c r="AQ800" s="66" t="s">
        <v>1739</v>
      </c>
    </row>
    <row r="801" spans="1:43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O801" s="18" t="str">
        <f>'ORDEN DE CUARENTENA'!AO801</f>
        <v>*** Grupo Poríferos ***</v>
      </c>
      <c r="AP801" s="65" t="s">
        <v>2461</v>
      </c>
      <c r="AQ801" s="66" t="s">
        <v>1739</v>
      </c>
    </row>
    <row r="802" spans="1:43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18" t="str">
        <f>'ORDEN DE CUARENTENA'!AO802</f>
        <v>Agelas sceptrum</v>
      </c>
      <c r="AP802" s="65" t="s">
        <v>2462</v>
      </c>
      <c r="AQ802" s="66" t="s">
        <v>1739</v>
      </c>
    </row>
    <row r="803" spans="1:43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18" t="str">
        <f>'ORDEN DE CUARENTENA'!AO803</f>
        <v>Ectyoplasia ferox</v>
      </c>
      <c r="AP803" s="65" t="s">
        <v>2463</v>
      </c>
      <c r="AQ803" s="66" t="s">
        <v>1739</v>
      </c>
    </row>
    <row r="804" spans="1:43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19"/>
      <c r="AP804" s="65" t="s">
        <v>2464</v>
      </c>
      <c r="AQ804" s="66" t="s">
        <v>1733</v>
      </c>
    </row>
    <row r="805" spans="1:43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65" t="s">
        <v>2465</v>
      </c>
      <c r="AQ805" s="66" t="s">
        <v>1733</v>
      </c>
    </row>
    <row r="806" spans="1:43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65" t="s">
        <v>2466</v>
      </c>
      <c r="AQ806" s="66" t="s">
        <v>1733</v>
      </c>
    </row>
    <row r="807" spans="1:43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65" t="s">
        <v>2467</v>
      </c>
      <c r="AQ807" s="66" t="s">
        <v>1733</v>
      </c>
    </row>
    <row r="808" spans="1:43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65" t="s">
        <v>2468</v>
      </c>
      <c r="AQ808" s="66" t="s">
        <v>1733</v>
      </c>
    </row>
    <row r="809" spans="1:43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65" t="s">
        <v>2469</v>
      </c>
      <c r="AQ809" s="66" t="s">
        <v>1733</v>
      </c>
    </row>
    <row r="810" spans="1:43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65" t="s">
        <v>2470</v>
      </c>
      <c r="AQ810" s="66" t="s">
        <v>1733</v>
      </c>
    </row>
    <row r="811" spans="1:43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65" t="s">
        <v>2471</v>
      </c>
      <c r="AQ811" s="66" t="s">
        <v>1733</v>
      </c>
    </row>
    <row r="812" spans="1:43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65" t="s">
        <v>2472</v>
      </c>
      <c r="AQ812" s="66" t="s">
        <v>1733</v>
      </c>
    </row>
    <row r="813" spans="1:43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65" t="s">
        <v>2473</v>
      </c>
      <c r="AQ813" s="66" t="s">
        <v>1733</v>
      </c>
    </row>
    <row r="814" spans="1:43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68" t="s">
        <v>2474</v>
      </c>
      <c r="AQ814" s="66" t="s">
        <v>1733</v>
      </c>
    </row>
    <row r="815" spans="1:43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65" t="s">
        <v>2475</v>
      </c>
      <c r="AQ815" s="66" t="s">
        <v>1733</v>
      </c>
    </row>
    <row r="816" spans="1:43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P816" s="65" t="s">
        <v>2476</v>
      </c>
      <c r="AQ816" s="66" t="s">
        <v>1733</v>
      </c>
    </row>
    <row r="817" spans="1:43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P817" s="65" t="s">
        <v>2477</v>
      </c>
      <c r="AQ817" s="66" t="s">
        <v>1733</v>
      </c>
    </row>
    <row r="818" spans="1:43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P818" s="65" t="s">
        <v>2478</v>
      </c>
      <c r="AQ818" s="66" t="s">
        <v>1733</v>
      </c>
    </row>
    <row r="819" spans="1:43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P819" s="65" t="s">
        <v>2479</v>
      </c>
      <c r="AQ819" s="66" t="s">
        <v>1733</v>
      </c>
    </row>
    <row r="820" spans="1:43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P820" s="65" t="s">
        <v>2480</v>
      </c>
      <c r="AQ820" s="66" t="s">
        <v>1733</v>
      </c>
    </row>
    <row r="821" spans="1:43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P821" s="65" t="s">
        <v>2481</v>
      </c>
      <c r="AQ821" s="66" t="s">
        <v>1733</v>
      </c>
    </row>
    <row r="822" spans="1:43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P822" s="65" t="s">
        <v>2482</v>
      </c>
      <c r="AQ822" s="66" t="s">
        <v>1733</v>
      </c>
    </row>
    <row r="823" spans="1:43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P823" s="65" t="s">
        <v>2483</v>
      </c>
      <c r="AQ823" s="66" t="s">
        <v>1733</v>
      </c>
    </row>
    <row r="824" spans="1:43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P824" s="65" t="s">
        <v>2484</v>
      </c>
      <c r="AQ824" s="66" t="s">
        <v>1733</v>
      </c>
    </row>
    <row r="825" spans="1:43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P825" s="65" t="s">
        <v>2485</v>
      </c>
      <c r="AQ825" s="66" t="s">
        <v>1733</v>
      </c>
    </row>
    <row r="826" spans="1:43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P826" s="65" t="s">
        <v>2486</v>
      </c>
      <c r="AQ826" s="66" t="s">
        <v>1733</v>
      </c>
    </row>
    <row r="827" spans="1:43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P827" s="65" t="s">
        <v>2487</v>
      </c>
      <c r="AQ827" s="66" t="s">
        <v>1733</v>
      </c>
    </row>
    <row r="828" spans="1:43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P828" s="65" t="s">
        <v>2488</v>
      </c>
      <c r="AQ828" s="66" t="s">
        <v>1733</v>
      </c>
    </row>
    <row r="829" spans="1:43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P829" s="65" t="s">
        <v>2489</v>
      </c>
      <c r="AQ829" s="66" t="s">
        <v>1733</v>
      </c>
    </row>
    <row r="830" spans="1:43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P830" s="65" t="s">
        <v>983</v>
      </c>
      <c r="AQ830" s="66" t="s">
        <v>2133</v>
      </c>
    </row>
    <row r="831" spans="1:43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P831" s="65" t="s">
        <v>984</v>
      </c>
      <c r="AQ831" s="66" t="s">
        <v>2133</v>
      </c>
    </row>
    <row r="832" spans="1:43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P832" s="65" t="s">
        <v>2490</v>
      </c>
      <c r="AQ832" s="66" t="s">
        <v>1733</v>
      </c>
    </row>
    <row r="833" spans="1:43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P833" s="65" t="s">
        <v>2491</v>
      </c>
      <c r="AQ833" s="66" t="s">
        <v>1733</v>
      </c>
    </row>
    <row r="834" spans="1:43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P834" s="65" t="s">
        <v>2492</v>
      </c>
      <c r="AQ834" s="66" t="s">
        <v>1733</v>
      </c>
    </row>
    <row r="835" spans="1:43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P835" s="65" t="s">
        <v>2493</v>
      </c>
      <c r="AQ835" s="66" t="s">
        <v>1733</v>
      </c>
    </row>
    <row r="836" spans="1:43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P836" s="65" t="s">
        <v>2494</v>
      </c>
      <c r="AQ836" s="66" t="s">
        <v>1733</v>
      </c>
    </row>
    <row r="837" spans="1:43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P837" s="65" t="s">
        <v>2495</v>
      </c>
      <c r="AQ837" s="66" t="s">
        <v>1733</v>
      </c>
    </row>
    <row r="838" spans="1:43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P838" s="65" t="s">
        <v>2496</v>
      </c>
      <c r="AQ838" s="66" t="s">
        <v>1733</v>
      </c>
    </row>
    <row r="839" spans="1:43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P839" s="65" t="s">
        <v>2497</v>
      </c>
      <c r="AQ839" s="66" t="s">
        <v>1733</v>
      </c>
    </row>
    <row r="840" spans="1:43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P840" s="65" t="s">
        <v>2498</v>
      </c>
      <c r="AQ840" s="66" t="s">
        <v>1733</v>
      </c>
    </row>
    <row r="841" spans="1:43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P841" s="65" t="s">
        <v>2499</v>
      </c>
      <c r="AQ841" s="66" t="s">
        <v>1733</v>
      </c>
    </row>
    <row r="842" spans="1:43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P842" s="65" t="s">
        <v>2500</v>
      </c>
      <c r="AQ842" s="66" t="s">
        <v>1733</v>
      </c>
    </row>
    <row r="843" spans="1:43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P843" s="65" t="s">
        <v>2501</v>
      </c>
      <c r="AQ843" s="66" t="s">
        <v>1739</v>
      </c>
    </row>
    <row r="844" spans="1:43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P844" s="65" t="s">
        <v>2502</v>
      </c>
      <c r="AQ844" s="66" t="s">
        <v>1739</v>
      </c>
    </row>
    <row r="845" spans="1:43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P845" s="65" t="s">
        <v>2503</v>
      </c>
      <c r="AQ845" s="66" t="s">
        <v>1733</v>
      </c>
    </row>
    <row r="846" spans="1:43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P846" s="65" t="s">
        <v>1041</v>
      </c>
      <c r="AQ846" s="66" t="s">
        <v>1876</v>
      </c>
    </row>
    <row r="847" spans="1:43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P847" s="65" t="s">
        <v>2504</v>
      </c>
      <c r="AQ847" s="66" t="s">
        <v>1733</v>
      </c>
    </row>
    <row r="848" spans="1:43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P848" s="65" t="s">
        <v>2505</v>
      </c>
      <c r="AQ848" s="66" t="s">
        <v>1733</v>
      </c>
    </row>
    <row r="849" spans="1:43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P849" s="65" t="s">
        <v>2506</v>
      </c>
      <c r="AQ849" s="66" t="s">
        <v>1733</v>
      </c>
    </row>
    <row r="850" spans="1:43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P850" s="65" t="s">
        <v>2507</v>
      </c>
      <c r="AQ850" s="66" t="s">
        <v>1733</v>
      </c>
    </row>
    <row r="851" spans="1:43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P851" s="65" t="s">
        <v>2508</v>
      </c>
      <c r="AQ851" s="66" t="s">
        <v>1733</v>
      </c>
    </row>
    <row r="852" spans="1:43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P852" s="65" t="s">
        <v>2509</v>
      </c>
      <c r="AQ852" s="66" t="s">
        <v>1733</v>
      </c>
    </row>
    <row r="853" spans="1:43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P853" s="65" t="s">
        <v>2510</v>
      </c>
      <c r="AQ853" s="66" t="s">
        <v>1733</v>
      </c>
    </row>
    <row r="854" spans="1:43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P854" s="65" t="s">
        <v>2511</v>
      </c>
      <c r="AQ854" s="66" t="s">
        <v>1733</v>
      </c>
    </row>
    <row r="855" spans="1:43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P855" s="65" t="s">
        <v>2512</v>
      </c>
      <c r="AQ855" s="66" t="s">
        <v>1733</v>
      </c>
    </row>
    <row r="856" spans="1:43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P856" s="65" t="s">
        <v>2513</v>
      </c>
      <c r="AQ856" s="66" t="s">
        <v>1733</v>
      </c>
    </row>
    <row r="857" spans="1:43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P857" s="65" t="s">
        <v>2514</v>
      </c>
      <c r="AQ857" s="66" t="s">
        <v>1733</v>
      </c>
    </row>
    <row r="858" spans="1:43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P858" s="65" t="s">
        <v>2515</v>
      </c>
      <c r="AQ858" s="66" t="s">
        <v>1733</v>
      </c>
    </row>
    <row r="859" spans="1:43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P859" s="65" t="s">
        <v>2516</v>
      </c>
      <c r="AQ859" s="66" t="s">
        <v>1733</v>
      </c>
    </row>
    <row r="860" spans="1:43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P860" s="65" t="s">
        <v>2517</v>
      </c>
      <c r="AQ860" s="66" t="s">
        <v>1733</v>
      </c>
    </row>
    <row r="861" spans="1:43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P861" s="65" t="s">
        <v>2518</v>
      </c>
      <c r="AQ861" s="66" t="s">
        <v>1733</v>
      </c>
    </row>
    <row r="862" spans="1:43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P862" s="65" t="s">
        <v>2519</v>
      </c>
      <c r="AQ862" s="66" t="s">
        <v>1733</v>
      </c>
    </row>
    <row r="863" spans="1:43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P863" s="65" t="s">
        <v>2520</v>
      </c>
      <c r="AQ863" s="66" t="s">
        <v>1733</v>
      </c>
    </row>
    <row r="864" spans="1:43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P864" s="65" t="s">
        <v>2521</v>
      </c>
      <c r="AQ864" s="66" t="s">
        <v>1733</v>
      </c>
    </row>
    <row r="865" spans="1:43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P865" s="65" t="s">
        <v>2522</v>
      </c>
      <c r="AQ865" s="66" t="s">
        <v>1733</v>
      </c>
    </row>
    <row r="866" spans="1:43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P866" s="65" t="s">
        <v>2523</v>
      </c>
      <c r="AQ866" s="66" t="s">
        <v>1733</v>
      </c>
    </row>
    <row r="867" spans="1:43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P867" s="65" t="s">
        <v>2524</v>
      </c>
      <c r="AQ867" s="66" t="s">
        <v>1733</v>
      </c>
    </row>
    <row r="868" spans="1:43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P868" s="65" t="s">
        <v>2525</v>
      </c>
      <c r="AQ868" s="66" t="s">
        <v>1733</v>
      </c>
    </row>
    <row r="869" spans="1:43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P869" s="65" t="s">
        <v>2526</v>
      </c>
      <c r="AQ869" s="66" t="s">
        <v>1733</v>
      </c>
    </row>
    <row r="870" spans="1:43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P870" s="65" t="s">
        <v>2527</v>
      </c>
      <c r="AQ870" s="66" t="s">
        <v>1733</v>
      </c>
    </row>
    <row r="871" spans="1:43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P871" s="65" t="s">
        <v>2528</v>
      </c>
      <c r="AQ871" s="66" t="s">
        <v>1733</v>
      </c>
    </row>
    <row r="872" spans="1:43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P872" s="65" t="s">
        <v>2529</v>
      </c>
      <c r="AQ872" s="66" t="s">
        <v>1733</v>
      </c>
    </row>
    <row r="873" spans="1:43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P873" s="65" t="s">
        <v>2530</v>
      </c>
      <c r="AQ873" s="66" t="s">
        <v>1733</v>
      </c>
    </row>
    <row r="874" spans="1:43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P874" s="65" t="s">
        <v>2531</v>
      </c>
      <c r="AQ874" s="66" t="s">
        <v>1733</v>
      </c>
    </row>
    <row r="875" spans="1:43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P875" s="65" t="s">
        <v>2532</v>
      </c>
      <c r="AQ875" s="66" t="s">
        <v>1739</v>
      </c>
    </row>
    <row r="876" spans="1:43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P876" s="65" t="s">
        <v>2533</v>
      </c>
      <c r="AQ876" s="66" t="s">
        <v>1739</v>
      </c>
    </row>
    <row r="877" spans="1:43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P877" s="65" t="s">
        <v>2534</v>
      </c>
      <c r="AQ877" s="66" t="s">
        <v>1739</v>
      </c>
    </row>
    <row r="878" spans="1:43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P878" s="65" t="s">
        <v>2535</v>
      </c>
      <c r="AQ878" s="66" t="s">
        <v>1739</v>
      </c>
    </row>
    <row r="879" spans="1:43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P879" s="65" t="s">
        <v>2536</v>
      </c>
      <c r="AQ879" s="66" t="s">
        <v>1739</v>
      </c>
    </row>
    <row r="880" spans="1:43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P880" s="65" t="s">
        <v>2537</v>
      </c>
      <c r="AQ880" s="66" t="s">
        <v>1733</v>
      </c>
    </row>
    <row r="881" spans="1:43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P881" s="65" t="s">
        <v>2538</v>
      </c>
      <c r="AQ881" s="66" t="s">
        <v>1733</v>
      </c>
    </row>
    <row r="882" spans="1:43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P882" s="65" t="s">
        <v>2539</v>
      </c>
      <c r="AQ882" s="66" t="s">
        <v>1733</v>
      </c>
    </row>
    <row r="883" spans="1:43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P883" s="65" t="s">
        <v>2540</v>
      </c>
      <c r="AQ883" s="66" t="s">
        <v>1733</v>
      </c>
    </row>
    <row r="884" spans="1:43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P884" s="65" t="s">
        <v>2541</v>
      </c>
      <c r="AQ884" s="66" t="s">
        <v>1733</v>
      </c>
    </row>
    <row r="885" spans="1:43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P885" s="65" t="s">
        <v>2542</v>
      </c>
      <c r="AQ885" s="66" t="s">
        <v>1733</v>
      </c>
    </row>
    <row r="886" spans="1:43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P886" s="65" t="s">
        <v>2543</v>
      </c>
      <c r="AQ886" s="66" t="s">
        <v>1733</v>
      </c>
    </row>
    <row r="887" spans="1:43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P887" s="65" t="s">
        <v>2544</v>
      </c>
      <c r="AQ887" s="66" t="s">
        <v>1733</v>
      </c>
    </row>
    <row r="888" spans="1:43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P888" s="65" t="s">
        <v>2545</v>
      </c>
      <c r="AQ888" s="66" t="s">
        <v>1733</v>
      </c>
    </row>
    <row r="889" spans="1:43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P889" s="65" t="s">
        <v>2546</v>
      </c>
      <c r="AQ889" s="66" t="s">
        <v>1733</v>
      </c>
    </row>
    <row r="890" spans="1:43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P890" s="65" t="s">
        <v>2547</v>
      </c>
      <c r="AQ890" s="66" t="s">
        <v>1733</v>
      </c>
    </row>
    <row r="891" spans="1:43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P891" s="65" t="s">
        <v>2548</v>
      </c>
      <c r="AQ891" s="66" t="s">
        <v>1733</v>
      </c>
    </row>
    <row r="892" spans="1:43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P892" s="65" t="s">
        <v>2549</v>
      </c>
      <c r="AQ892" s="66" t="s">
        <v>1733</v>
      </c>
    </row>
    <row r="893" spans="1:43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P893" s="65" t="s">
        <v>2550</v>
      </c>
      <c r="AQ893" s="66" t="s">
        <v>1733</v>
      </c>
    </row>
    <row r="894" spans="1:43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P894" s="65" t="s">
        <v>2551</v>
      </c>
      <c r="AQ894" s="66" t="s">
        <v>1733</v>
      </c>
    </row>
    <row r="895" spans="1:43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P895" s="65" t="s">
        <v>2552</v>
      </c>
      <c r="AQ895" s="66" t="s">
        <v>1733</v>
      </c>
    </row>
    <row r="896" spans="1:43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P896" s="65" t="s">
        <v>2553</v>
      </c>
      <c r="AQ896" s="66" t="s">
        <v>1739</v>
      </c>
    </row>
    <row r="897" spans="1:43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P897" s="65" t="s">
        <v>2554</v>
      </c>
      <c r="AQ897" s="66" t="s">
        <v>1739</v>
      </c>
    </row>
    <row r="898" spans="1:43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P898" s="65" t="s">
        <v>2555</v>
      </c>
      <c r="AQ898" s="66" t="s">
        <v>1739</v>
      </c>
    </row>
    <row r="899" spans="1:43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P899" s="65" t="s">
        <v>2556</v>
      </c>
      <c r="AQ899" s="66" t="s">
        <v>1733</v>
      </c>
    </row>
    <row r="900" spans="1:43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P900" s="65" t="s">
        <v>985</v>
      </c>
      <c r="AQ900" s="66" t="s">
        <v>1876</v>
      </c>
    </row>
    <row r="901" spans="1:43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P901" s="65" t="s">
        <v>986</v>
      </c>
      <c r="AQ901" s="66" t="s">
        <v>1876</v>
      </c>
    </row>
    <row r="902" spans="1:43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P902" s="65" t="s">
        <v>987</v>
      </c>
      <c r="AQ902" s="66" t="s">
        <v>1876</v>
      </c>
    </row>
    <row r="903" spans="1:43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P903" s="65" t="s">
        <v>988</v>
      </c>
      <c r="AQ903" s="66" t="s">
        <v>1876</v>
      </c>
    </row>
    <row r="904" spans="1:43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P904" s="65" t="s">
        <v>1042</v>
      </c>
      <c r="AQ904" s="66" t="s">
        <v>1876</v>
      </c>
    </row>
    <row r="905" spans="1:43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P905" s="65" t="s">
        <v>989</v>
      </c>
      <c r="AQ905" s="66" t="s">
        <v>1827</v>
      </c>
    </row>
    <row r="906" spans="1:43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P906" s="65" t="s">
        <v>2557</v>
      </c>
      <c r="AQ906" s="66" t="s">
        <v>1733</v>
      </c>
    </row>
    <row r="907" spans="1:43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P907" s="65" t="s">
        <v>2558</v>
      </c>
      <c r="AQ907" s="66" t="s">
        <v>1733</v>
      </c>
    </row>
    <row r="908" spans="1:43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P908" s="65" t="s">
        <v>2559</v>
      </c>
      <c r="AQ908" s="66" t="s">
        <v>1733</v>
      </c>
    </row>
    <row r="909" spans="1:43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P909" s="65" t="s">
        <v>2560</v>
      </c>
      <c r="AQ909" s="66" t="s">
        <v>1733</v>
      </c>
    </row>
    <row r="910" spans="1:43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P910" s="65" t="s">
        <v>2561</v>
      </c>
      <c r="AQ910" s="66" t="s">
        <v>1733</v>
      </c>
    </row>
    <row r="911" spans="1:43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P911" s="65" t="s">
        <v>2562</v>
      </c>
      <c r="AQ911" s="66" t="s">
        <v>1733</v>
      </c>
    </row>
    <row r="912" spans="1:43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P912" s="65" t="s">
        <v>2563</v>
      </c>
      <c r="AQ912" s="66" t="s">
        <v>1733</v>
      </c>
    </row>
    <row r="913" spans="1:43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P913" s="65" t="s">
        <v>2564</v>
      </c>
      <c r="AQ913" s="66" t="s">
        <v>1733</v>
      </c>
    </row>
    <row r="914" spans="1:43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P914" s="65" t="s">
        <v>2565</v>
      </c>
      <c r="AQ914" s="66" t="s">
        <v>1733</v>
      </c>
    </row>
    <row r="915" spans="1:43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P915" s="65" t="s">
        <v>2566</v>
      </c>
      <c r="AQ915" s="66" t="s">
        <v>1733</v>
      </c>
    </row>
    <row r="916" spans="1:43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P916" s="65" t="s">
        <v>2567</v>
      </c>
      <c r="AQ916" s="66" t="s">
        <v>1733</v>
      </c>
    </row>
    <row r="917" spans="1:43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P917" s="65" t="s">
        <v>2568</v>
      </c>
      <c r="AQ917" s="66" t="s">
        <v>1733</v>
      </c>
    </row>
    <row r="918" spans="1:43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P918" s="65" t="s">
        <v>2569</v>
      </c>
      <c r="AQ918" s="66" t="s">
        <v>1733</v>
      </c>
    </row>
    <row r="919" spans="1:43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P919" s="65" t="s">
        <v>2570</v>
      </c>
      <c r="AQ919" s="66" t="s">
        <v>1733</v>
      </c>
    </row>
    <row r="920" spans="1:43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P920" s="65" t="s">
        <v>2571</v>
      </c>
      <c r="AQ920" s="66" t="s">
        <v>1733</v>
      </c>
    </row>
    <row r="921" spans="1:43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P921" s="65" t="s">
        <v>2572</v>
      </c>
      <c r="AQ921" s="66" t="s">
        <v>1733</v>
      </c>
    </row>
    <row r="922" spans="1:43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P922" s="65" t="s">
        <v>2573</v>
      </c>
      <c r="AQ922" s="66" t="s">
        <v>1733</v>
      </c>
    </row>
    <row r="923" spans="1:43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P923" s="65" t="s">
        <v>2574</v>
      </c>
      <c r="AQ923" s="66" t="s">
        <v>1733</v>
      </c>
    </row>
    <row r="924" spans="1:43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P924" s="65" t="s">
        <v>2575</v>
      </c>
      <c r="AQ924" s="66" t="s">
        <v>1733</v>
      </c>
    </row>
    <row r="925" spans="1:43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P925" s="65" t="s">
        <v>2576</v>
      </c>
      <c r="AQ925" s="66" t="s">
        <v>1733</v>
      </c>
    </row>
    <row r="926" spans="1:43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P926" s="65" t="s">
        <v>2577</v>
      </c>
      <c r="AQ926" s="66" t="s">
        <v>1733</v>
      </c>
    </row>
    <row r="927" spans="1:43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P927" s="65" t="s">
        <v>2578</v>
      </c>
      <c r="AQ927" s="66" t="s">
        <v>1733</v>
      </c>
    </row>
    <row r="928" spans="1:43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P928" s="65" t="s">
        <v>2579</v>
      </c>
      <c r="AQ928" s="66" t="s">
        <v>1733</v>
      </c>
    </row>
    <row r="929" spans="1:43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P929" s="65" t="s">
        <v>2580</v>
      </c>
      <c r="AQ929" s="66" t="s">
        <v>1733</v>
      </c>
    </row>
    <row r="930" spans="1:43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P930" s="65" t="s">
        <v>2581</v>
      </c>
      <c r="AQ930" s="66" t="s">
        <v>1733</v>
      </c>
    </row>
    <row r="931" spans="1:43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P931" s="65" t="s">
        <v>2582</v>
      </c>
      <c r="AQ931" s="66" t="s">
        <v>1733</v>
      </c>
    </row>
    <row r="932" spans="1:43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P932" s="65" t="s">
        <v>2583</v>
      </c>
      <c r="AQ932" s="66" t="s">
        <v>1733</v>
      </c>
    </row>
    <row r="933" spans="1:43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P933" s="65" t="s">
        <v>2584</v>
      </c>
      <c r="AQ933" s="66" t="s">
        <v>1733</v>
      </c>
    </row>
    <row r="934" spans="1:43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P934" s="65" t="s">
        <v>2585</v>
      </c>
      <c r="AQ934" s="66" t="s">
        <v>1733</v>
      </c>
    </row>
    <row r="935" spans="1:43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P935" s="65" t="s">
        <v>2586</v>
      </c>
      <c r="AQ935" s="66" t="s">
        <v>1733</v>
      </c>
    </row>
    <row r="936" spans="1:43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P936" s="65" t="s">
        <v>2587</v>
      </c>
      <c r="AQ936" s="66" t="s">
        <v>1733</v>
      </c>
    </row>
    <row r="937" spans="1:43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P937" s="65" t="s">
        <v>2588</v>
      </c>
      <c r="AQ937" s="66" t="s">
        <v>1733</v>
      </c>
    </row>
    <row r="938" spans="1:43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P938" s="65" t="s">
        <v>2589</v>
      </c>
      <c r="AQ938" s="66" t="s">
        <v>1733</v>
      </c>
    </row>
    <row r="939" spans="1:43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P939" s="65" t="s">
        <v>2590</v>
      </c>
      <c r="AQ939" s="66" t="s">
        <v>1733</v>
      </c>
    </row>
    <row r="940" spans="1:43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P940" s="65" t="s">
        <v>2591</v>
      </c>
      <c r="AQ940" s="66" t="s">
        <v>1733</v>
      </c>
    </row>
    <row r="941" spans="1:43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P941" s="65" t="s">
        <v>2592</v>
      </c>
      <c r="AQ941" s="66" t="s">
        <v>1733</v>
      </c>
    </row>
    <row r="942" spans="1:43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P942" s="65" t="s">
        <v>2593</v>
      </c>
      <c r="AQ942" s="66" t="s">
        <v>1733</v>
      </c>
    </row>
    <row r="943" spans="1:43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P943" s="65" t="s">
        <v>2594</v>
      </c>
      <c r="AQ943" s="66" t="s">
        <v>1733</v>
      </c>
    </row>
    <row r="944" spans="1:43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P944" s="65" t="s">
        <v>2595</v>
      </c>
      <c r="AQ944" s="66" t="s">
        <v>1733</v>
      </c>
    </row>
    <row r="945" spans="1:43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P945" s="65" t="s">
        <v>2596</v>
      </c>
      <c r="AQ945" s="66" t="s">
        <v>1733</v>
      </c>
    </row>
    <row r="946" spans="1:43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P946" s="65" t="s">
        <v>2597</v>
      </c>
      <c r="AQ946" s="66" t="s">
        <v>1733</v>
      </c>
    </row>
    <row r="947" spans="1:43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P947" s="65" t="s">
        <v>2598</v>
      </c>
      <c r="AQ947" s="66" t="s">
        <v>1733</v>
      </c>
    </row>
    <row r="948" spans="1:43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P948" s="65" t="s">
        <v>2599</v>
      </c>
      <c r="AQ948" s="66" t="s">
        <v>1733</v>
      </c>
    </row>
    <row r="949" spans="1:43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P949" s="65" t="s">
        <v>2600</v>
      </c>
      <c r="AQ949" s="66" t="s">
        <v>1733</v>
      </c>
    </row>
    <row r="950" spans="1:43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P950" s="65" t="s">
        <v>2601</v>
      </c>
      <c r="AQ950" s="66" t="s">
        <v>1733</v>
      </c>
    </row>
    <row r="951" spans="1:43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P951" s="65" t="s">
        <v>2602</v>
      </c>
      <c r="AQ951" s="66" t="s">
        <v>1733</v>
      </c>
    </row>
    <row r="952" spans="1:43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P952" s="65" t="s">
        <v>2603</v>
      </c>
      <c r="AQ952" s="66" t="s">
        <v>1733</v>
      </c>
    </row>
    <row r="953" spans="1:43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P953" s="65" t="s">
        <v>2604</v>
      </c>
      <c r="AQ953" s="66" t="s">
        <v>1733</v>
      </c>
    </row>
    <row r="954" spans="1:43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P954" s="65" t="s">
        <v>2605</v>
      </c>
      <c r="AQ954" s="66" t="s">
        <v>1733</v>
      </c>
    </row>
    <row r="955" spans="1:43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P955" s="65" t="s">
        <v>2606</v>
      </c>
      <c r="AQ955" s="66" t="s">
        <v>1733</v>
      </c>
    </row>
    <row r="956" spans="1:43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P956" s="65" t="s">
        <v>2607</v>
      </c>
      <c r="AQ956" s="66" t="s">
        <v>1733</v>
      </c>
    </row>
    <row r="957" spans="1:43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P957" s="65" t="s">
        <v>2608</v>
      </c>
      <c r="AQ957" s="66" t="s">
        <v>1733</v>
      </c>
    </row>
    <row r="958" spans="1:43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P958" s="65" t="s">
        <v>2609</v>
      </c>
      <c r="AQ958" s="66" t="s">
        <v>1733</v>
      </c>
    </row>
    <row r="959" spans="1:43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P959" s="65" t="s">
        <v>0</v>
      </c>
      <c r="AQ959" s="66" t="s">
        <v>1733</v>
      </c>
    </row>
    <row r="960" spans="1:43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P960" s="65" t="s">
        <v>1</v>
      </c>
      <c r="AQ960" s="66" t="s">
        <v>1733</v>
      </c>
    </row>
    <row r="961" spans="1:43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P961" s="65" t="s">
        <v>2</v>
      </c>
      <c r="AQ961" s="66" t="s">
        <v>1733</v>
      </c>
    </row>
    <row r="962" spans="1:43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P962" s="65" t="s">
        <v>3</v>
      </c>
      <c r="AQ962" s="66" t="s">
        <v>1733</v>
      </c>
    </row>
    <row r="963" spans="1:43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P963" s="65" t="s">
        <v>4</v>
      </c>
      <c r="AQ963" s="66" t="s">
        <v>1733</v>
      </c>
    </row>
    <row r="964" spans="1:43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P964" s="65" t="s">
        <v>5</v>
      </c>
      <c r="AQ964" s="66" t="s">
        <v>1733</v>
      </c>
    </row>
    <row r="965" spans="1:43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P965" s="65" t="s">
        <v>6</v>
      </c>
      <c r="AQ965" s="66" t="s">
        <v>1733</v>
      </c>
    </row>
    <row r="966" spans="1:43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P966" s="65" t="s">
        <v>7</v>
      </c>
      <c r="AQ966" s="66" t="s">
        <v>1733</v>
      </c>
    </row>
    <row r="967" spans="1:43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P967" s="65" t="s">
        <v>8</v>
      </c>
      <c r="AQ967" s="66" t="s">
        <v>1733</v>
      </c>
    </row>
    <row r="968" spans="1:43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P968" s="65" t="s">
        <v>9</v>
      </c>
      <c r="AQ968" s="66" t="s">
        <v>1733</v>
      </c>
    </row>
    <row r="969" spans="1:43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P969" s="65" t="s">
        <v>10</v>
      </c>
      <c r="AQ969" s="66" t="s">
        <v>1733</v>
      </c>
    </row>
    <row r="970" spans="1:43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P970" s="65" t="s">
        <v>11</v>
      </c>
      <c r="AQ970" s="66" t="s">
        <v>1739</v>
      </c>
    </row>
    <row r="971" spans="1:43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P971" s="65" t="s">
        <v>12</v>
      </c>
      <c r="AQ971" s="66" t="s">
        <v>1733</v>
      </c>
    </row>
    <row r="972" spans="1:43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P972" s="65" t="s">
        <v>13</v>
      </c>
      <c r="AQ972" s="66" t="s">
        <v>1733</v>
      </c>
    </row>
    <row r="973" spans="1:43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P973" s="65" t="s">
        <v>14</v>
      </c>
      <c r="AQ973" s="66" t="s">
        <v>1733</v>
      </c>
    </row>
    <row r="974" spans="1:43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P974" s="65" t="s">
        <v>15</v>
      </c>
      <c r="AQ974" s="66" t="s">
        <v>1733</v>
      </c>
    </row>
    <row r="975" spans="1:43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P975" s="65" t="s">
        <v>16</v>
      </c>
      <c r="AQ975" s="66" t="s">
        <v>1733</v>
      </c>
    </row>
    <row r="976" spans="1:43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P976" s="65" t="s">
        <v>17</v>
      </c>
      <c r="AQ976" s="66" t="s">
        <v>1733</v>
      </c>
    </row>
    <row r="977" spans="1:43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P977" s="65" t="s">
        <v>18</v>
      </c>
      <c r="AQ977" s="66" t="s">
        <v>1733</v>
      </c>
    </row>
    <row r="978" spans="1:43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P978" s="65" t="s">
        <v>19</v>
      </c>
      <c r="AQ978" s="66" t="s">
        <v>1733</v>
      </c>
    </row>
    <row r="979" spans="1:43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P979" s="65" t="s">
        <v>20</v>
      </c>
      <c r="AQ979" s="66" t="s">
        <v>1733</v>
      </c>
    </row>
    <row r="980" spans="1:43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P980" s="65" t="s">
        <v>21</v>
      </c>
      <c r="AQ980" s="66" t="s">
        <v>1733</v>
      </c>
    </row>
    <row r="981" spans="1:43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P981" s="65" t="s">
        <v>22</v>
      </c>
      <c r="AQ981" s="66" t="s">
        <v>1733</v>
      </c>
    </row>
    <row r="982" spans="1:43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P982" s="65" t="s">
        <v>23</v>
      </c>
      <c r="AQ982" s="66" t="s">
        <v>1733</v>
      </c>
    </row>
    <row r="983" spans="1:43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P983" s="65" t="s">
        <v>24</v>
      </c>
      <c r="AQ983" s="66" t="s">
        <v>1733</v>
      </c>
    </row>
    <row r="984" spans="1:43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P984" s="65" t="s">
        <v>25</v>
      </c>
      <c r="AQ984" s="66" t="s">
        <v>1733</v>
      </c>
    </row>
    <row r="985" spans="1:43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P985" s="65" t="s">
        <v>26</v>
      </c>
      <c r="AQ985" s="66" t="s">
        <v>1739</v>
      </c>
    </row>
    <row r="986" spans="1:43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P986" s="65" t="s">
        <v>27</v>
      </c>
      <c r="AQ986" s="66" t="s">
        <v>1733</v>
      </c>
    </row>
    <row r="987" spans="1:43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P987" s="65" t="s">
        <v>28</v>
      </c>
      <c r="AQ987" s="66" t="s">
        <v>1733</v>
      </c>
    </row>
    <row r="988" spans="1:43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P988" s="65" t="s">
        <v>29</v>
      </c>
      <c r="AQ988" s="66" t="s">
        <v>1733</v>
      </c>
    </row>
    <row r="989" spans="1:43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P989" s="65" t="s">
        <v>990</v>
      </c>
      <c r="AQ989" s="66" t="s">
        <v>1858</v>
      </c>
    </row>
    <row r="990" spans="1:43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P990" s="65" t="s">
        <v>30</v>
      </c>
      <c r="AQ990" s="66" t="s">
        <v>1733</v>
      </c>
    </row>
    <row r="991" spans="1:43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P991" s="65" t="s">
        <v>31</v>
      </c>
      <c r="AQ991" s="66" t="s">
        <v>1733</v>
      </c>
    </row>
    <row r="992" spans="1:43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P992" s="65" t="s">
        <v>32</v>
      </c>
      <c r="AQ992" s="66" t="s">
        <v>1733</v>
      </c>
    </row>
    <row r="993" spans="1:43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P993" s="65" t="s">
        <v>33</v>
      </c>
      <c r="AQ993" s="66" t="s">
        <v>1733</v>
      </c>
    </row>
    <row r="994" spans="1:43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P994" s="65" t="s">
        <v>991</v>
      </c>
      <c r="AQ994" s="66" t="s">
        <v>1876</v>
      </c>
    </row>
    <row r="995" spans="1:43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P995" s="65" t="s">
        <v>992</v>
      </c>
      <c r="AQ995" s="66" t="s">
        <v>1876</v>
      </c>
    </row>
    <row r="996" spans="1:43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P996" s="65" t="s">
        <v>993</v>
      </c>
      <c r="AQ996" s="66" t="s">
        <v>1876</v>
      </c>
    </row>
    <row r="997" spans="1:43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P997" s="65" t="s">
        <v>994</v>
      </c>
      <c r="AQ997" s="66" t="s">
        <v>1827</v>
      </c>
    </row>
    <row r="998" spans="1:43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P998" s="65" t="s">
        <v>995</v>
      </c>
      <c r="AQ998" s="66" t="s">
        <v>2335</v>
      </c>
    </row>
    <row r="999" spans="1:43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P999" s="65" t="s">
        <v>34</v>
      </c>
      <c r="AQ999" s="66" t="s">
        <v>1733</v>
      </c>
    </row>
    <row r="1000" spans="1:43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P1000" s="65" t="s">
        <v>35</v>
      </c>
      <c r="AQ1000" s="66" t="s">
        <v>1733</v>
      </c>
    </row>
    <row r="1001" spans="1:43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P1001" s="65" t="s">
        <v>36</v>
      </c>
      <c r="AQ1001" s="66" t="s">
        <v>1733</v>
      </c>
    </row>
    <row r="1002" spans="1:43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P1002" s="65" t="s">
        <v>996</v>
      </c>
      <c r="AQ1002" s="66" t="s">
        <v>1858</v>
      </c>
    </row>
    <row r="1003" spans="1:43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P1003" s="65" t="s">
        <v>997</v>
      </c>
      <c r="AQ1003" s="66" t="s">
        <v>1827</v>
      </c>
    </row>
    <row r="1004" spans="1:43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P1004" s="65" t="s">
        <v>37</v>
      </c>
      <c r="AQ1004" s="66" t="s">
        <v>1739</v>
      </c>
    </row>
    <row r="1005" spans="1:43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P1005" s="65" t="s">
        <v>38</v>
      </c>
      <c r="AQ1005" s="66" t="s">
        <v>1733</v>
      </c>
    </row>
    <row r="1006" spans="1:43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P1006" s="65" t="s">
        <v>39</v>
      </c>
      <c r="AQ1006" s="66" t="s">
        <v>1733</v>
      </c>
    </row>
    <row r="1007" spans="1:43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P1007" s="65" t="s">
        <v>40</v>
      </c>
      <c r="AQ1007" s="66" t="s">
        <v>1739</v>
      </c>
    </row>
    <row r="1008" spans="1:43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P1008" s="65" t="s">
        <v>41</v>
      </c>
      <c r="AQ1008" s="66" t="s">
        <v>1739</v>
      </c>
    </row>
    <row r="1009" spans="1:43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P1009" s="65" t="s">
        <v>42</v>
      </c>
      <c r="AQ1009" s="66" t="s">
        <v>1739</v>
      </c>
    </row>
    <row r="1010" spans="1:43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P1010" s="65" t="s">
        <v>43</v>
      </c>
      <c r="AQ1010" s="66" t="s">
        <v>1739</v>
      </c>
    </row>
    <row r="1011" spans="1:43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P1011" s="65" t="s">
        <v>44</v>
      </c>
      <c r="AQ1011" s="66" t="s">
        <v>1739</v>
      </c>
    </row>
    <row r="1012" spans="1:43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P1012" s="65" t="s">
        <v>45</v>
      </c>
      <c r="AQ1012" s="66" t="s">
        <v>1733</v>
      </c>
    </row>
    <row r="1013" spans="1:43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P1013" s="65" t="s">
        <v>46</v>
      </c>
      <c r="AQ1013" s="66" t="s">
        <v>1733</v>
      </c>
    </row>
    <row r="1014" spans="1:43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P1014" s="65" t="s">
        <v>998</v>
      </c>
      <c r="AQ1014" s="66" t="s">
        <v>1876</v>
      </c>
    </row>
    <row r="1015" spans="1:43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P1015" s="65" t="s">
        <v>999</v>
      </c>
      <c r="AQ1015" s="66" t="s">
        <v>1876</v>
      </c>
    </row>
    <row r="1016" spans="1:43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P1016" s="65" t="s">
        <v>1043</v>
      </c>
      <c r="AQ1016" s="66" t="s">
        <v>1876</v>
      </c>
    </row>
    <row r="1017" spans="1:43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P1017" s="65" t="s">
        <v>1044</v>
      </c>
      <c r="AQ1017" s="66" t="s">
        <v>1876</v>
      </c>
    </row>
    <row r="1018" spans="1:43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P1018" s="65" t="s">
        <v>47</v>
      </c>
      <c r="AQ1018" s="66" t="s">
        <v>1733</v>
      </c>
    </row>
    <row r="1019" spans="1:43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P1019" s="65" t="s">
        <v>48</v>
      </c>
      <c r="AQ1019" s="66" t="s">
        <v>1733</v>
      </c>
    </row>
    <row r="1020" spans="1:43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P1020" s="65" t="s">
        <v>1000</v>
      </c>
      <c r="AQ1020" s="66" t="s">
        <v>1827</v>
      </c>
    </row>
    <row r="1021" spans="1:43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P1021" s="65" t="s">
        <v>1001</v>
      </c>
      <c r="AQ1021" s="66" t="s">
        <v>1827</v>
      </c>
    </row>
    <row r="1022" spans="1:43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P1022" s="65" t="s">
        <v>1002</v>
      </c>
      <c r="AQ1022" s="66" t="s">
        <v>1827</v>
      </c>
    </row>
    <row r="1023" spans="1:43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P1023" s="65" t="s">
        <v>1003</v>
      </c>
      <c r="AQ1023" s="66" t="s">
        <v>1827</v>
      </c>
    </row>
    <row r="1024" spans="1:43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P1024" s="65" t="s">
        <v>1004</v>
      </c>
      <c r="AQ1024" s="66" t="s">
        <v>2335</v>
      </c>
    </row>
    <row r="1025" spans="1:43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P1025" s="65" t="s">
        <v>49</v>
      </c>
      <c r="AQ1025" s="66" t="s">
        <v>1733</v>
      </c>
    </row>
    <row r="1026" spans="1:43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P1026" s="65" t="s">
        <v>1005</v>
      </c>
      <c r="AQ1026" s="66" t="s">
        <v>1827</v>
      </c>
    </row>
    <row r="1027" spans="1:43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P1027" s="65" t="s">
        <v>1006</v>
      </c>
      <c r="AQ1027" s="66" t="s">
        <v>1827</v>
      </c>
    </row>
    <row r="1028" spans="1:43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P1028" s="65" t="s">
        <v>1045</v>
      </c>
      <c r="AQ1028" s="66" t="s">
        <v>1827</v>
      </c>
    </row>
    <row r="1029" spans="1:43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P1029" s="65" t="s">
        <v>1007</v>
      </c>
      <c r="AQ1029" s="66" t="s">
        <v>1827</v>
      </c>
    </row>
    <row r="1030" spans="1:43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P1030" s="65" t="s">
        <v>50</v>
      </c>
      <c r="AQ1030" s="66" t="s">
        <v>1733</v>
      </c>
    </row>
    <row r="1031" spans="1:43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P1031" s="65" t="s">
        <v>51</v>
      </c>
      <c r="AQ1031" s="66" t="s">
        <v>1733</v>
      </c>
    </row>
    <row r="1032" spans="1:43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P1032" s="65" t="s">
        <v>52</v>
      </c>
      <c r="AQ1032" s="66" t="s">
        <v>1733</v>
      </c>
    </row>
    <row r="1033" spans="1:43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P1033" s="65" t="s">
        <v>53</v>
      </c>
      <c r="AQ1033" s="66" t="s">
        <v>1733</v>
      </c>
    </row>
    <row r="1034" spans="1:43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P1034" s="65" t="s">
        <v>54</v>
      </c>
      <c r="AQ1034" s="66" t="s">
        <v>1733</v>
      </c>
    </row>
    <row r="1035" spans="1:43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P1035" s="65" t="s">
        <v>55</v>
      </c>
      <c r="AQ1035" s="66" t="s">
        <v>1733</v>
      </c>
    </row>
    <row r="1036" spans="1:43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P1036" s="65" t="s">
        <v>56</v>
      </c>
      <c r="AQ1036" s="66" t="s">
        <v>1733</v>
      </c>
    </row>
    <row r="1037" spans="1:43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P1037" s="65" t="s">
        <v>1046</v>
      </c>
      <c r="AQ1037" s="66" t="s">
        <v>1858</v>
      </c>
    </row>
    <row r="1038" spans="1:43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P1038" s="65" t="s">
        <v>57</v>
      </c>
      <c r="AQ1038" s="66" t="s">
        <v>1733</v>
      </c>
    </row>
    <row r="1039" spans="1:43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P1039" s="65" t="s">
        <v>58</v>
      </c>
      <c r="AQ1039" s="66" t="s">
        <v>1733</v>
      </c>
    </row>
    <row r="1040" spans="1:43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P1040" s="65" t="s">
        <v>59</v>
      </c>
      <c r="AQ1040" s="66" t="s">
        <v>1733</v>
      </c>
    </row>
    <row r="1041" spans="1:43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P1041" s="65" t="s">
        <v>60</v>
      </c>
      <c r="AQ1041" s="66" t="s">
        <v>1733</v>
      </c>
    </row>
    <row r="1042" spans="1:43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P1042" s="65" t="s">
        <v>61</v>
      </c>
      <c r="AQ1042" s="66" t="s">
        <v>1733</v>
      </c>
    </row>
    <row r="1043" spans="1:43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P1043" s="65" t="s">
        <v>62</v>
      </c>
      <c r="AQ1043" s="66" t="s">
        <v>1733</v>
      </c>
    </row>
    <row r="1044" spans="1:43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P1044" s="65" t="s">
        <v>63</v>
      </c>
      <c r="AQ1044" s="66" t="s">
        <v>1733</v>
      </c>
    </row>
    <row r="1045" spans="1:43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P1045" s="65" t="s">
        <v>64</v>
      </c>
      <c r="AQ1045" s="66" t="s">
        <v>1733</v>
      </c>
    </row>
    <row r="1046" spans="1:43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P1046" s="65" t="s">
        <v>65</v>
      </c>
      <c r="AQ1046" s="66" t="s">
        <v>1733</v>
      </c>
    </row>
    <row r="1047" spans="1:43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P1047" s="65" t="s">
        <v>66</v>
      </c>
      <c r="AQ1047" s="66" t="s">
        <v>1733</v>
      </c>
    </row>
    <row r="1048" spans="1:43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P1048" s="65" t="s">
        <v>67</v>
      </c>
      <c r="AQ1048" s="66" t="s">
        <v>1733</v>
      </c>
    </row>
    <row r="1049" spans="1:43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P1049" s="65" t="s">
        <v>68</v>
      </c>
      <c r="AQ1049" s="66" t="s">
        <v>1733</v>
      </c>
    </row>
    <row r="1050" spans="1:43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P1050" s="65" t="s">
        <v>69</v>
      </c>
      <c r="AQ1050" s="66" t="s">
        <v>1733</v>
      </c>
    </row>
    <row r="1051" spans="1:43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P1051" s="65" t="s">
        <v>70</v>
      </c>
      <c r="AQ1051" s="66" t="s">
        <v>1733</v>
      </c>
    </row>
    <row r="1052" spans="1:43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P1052" s="65" t="s">
        <v>71</v>
      </c>
      <c r="AQ1052" s="66" t="s">
        <v>1733</v>
      </c>
    </row>
    <row r="1053" spans="1:43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P1053" s="65" t="s">
        <v>72</v>
      </c>
      <c r="AQ1053" s="66" t="s">
        <v>1733</v>
      </c>
    </row>
    <row r="1054" spans="1:43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P1054" s="65" t="s">
        <v>73</v>
      </c>
      <c r="AQ1054" s="66" t="s">
        <v>1733</v>
      </c>
    </row>
    <row r="1055" spans="1:43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P1055" s="65" t="s">
        <v>74</v>
      </c>
      <c r="AQ1055" s="66" t="s">
        <v>1733</v>
      </c>
    </row>
    <row r="1056" spans="1:43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P1056" s="65" t="s">
        <v>75</v>
      </c>
      <c r="AQ1056" s="66" t="s">
        <v>1733</v>
      </c>
    </row>
    <row r="1057" spans="1:43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P1057" s="65" t="s">
        <v>76</v>
      </c>
      <c r="AQ1057" s="66" t="s">
        <v>1733</v>
      </c>
    </row>
    <row r="1058" spans="1:43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P1058" s="65" t="s">
        <v>77</v>
      </c>
      <c r="AQ1058" s="66" t="s">
        <v>1733</v>
      </c>
    </row>
    <row r="1059" spans="1:43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P1059" s="65" t="s">
        <v>78</v>
      </c>
      <c r="AQ1059" s="66" t="s">
        <v>1733</v>
      </c>
    </row>
    <row r="1060" spans="1:43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P1060" s="65" t="s">
        <v>79</v>
      </c>
      <c r="AQ1060" s="66" t="s">
        <v>1733</v>
      </c>
    </row>
    <row r="1061" spans="1:43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P1061" s="65" t="s">
        <v>80</v>
      </c>
      <c r="AQ1061" s="66" t="s">
        <v>1733</v>
      </c>
    </row>
    <row r="1062" spans="1:43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P1062" s="65" t="s">
        <v>81</v>
      </c>
      <c r="AQ1062" s="66" t="s">
        <v>1733</v>
      </c>
    </row>
    <row r="1063" spans="1:43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P1063" s="65" t="s">
        <v>82</v>
      </c>
      <c r="AQ1063" s="66" t="s">
        <v>1733</v>
      </c>
    </row>
    <row r="1064" spans="1:43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P1064" s="65" t="s">
        <v>83</v>
      </c>
      <c r="AQ1064" s="66" t="s">
        <v>1733</v>
      </c>
    </row>
    <row r="1065" spans="1:43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P1065" s="65" t="s">
        <v>84</v>
      </c>
      <c r="AQ1065" s="66" t="s">
        <v>1733</v>
      </c>
    </row>
    <row r="1066" spans="1:43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P1066" s="65" t="s">
        <v>85</v>
      </c>
      <c r="AQ1066" s="66" t="s">
        <v>1733</v>
      </c>
    </row>
    <row r="1067" spans="1:43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P1067" s="65" t="s">
        <v>86</v>
      </c>
      <c r="AQ1067" s="66" t="s">
        <v>1739</v>
      </c>
    </row>
    <row r="1068" spans="1:43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P1068" s="65" t="s">
        <v>87</v>
      </c>
      <c r="AQ1068" s="66" t="s">
        <v>1733</v>
      </c>
    </row>
    <row r="1069" spans="1:43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P1069" s="65" t="s">
        <v>88</v>
      </c>
      <c r="AQ1069" s="66" t="s">
        <v>1733</v>
      </c>
    </row>
    <row r="1070" spans="1:43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P1070" s="65" t="s">
        <v>89</v>
      </c>
      <c r="AQ1070" s="66" t="s">
        <v>1733</v>
      </c>
    </row>
    <row r="1071" spans="1:43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P1071" s="65" t="s">
        <v>90</v>
      </c>
      <c r="AQ1071" s="66" t="s">
        <v>1733</v>
      </c>
    </row>
    <row r="1072" spans="1:43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P1072" s="65" t="s">
        <v>91</v>
      </c>
      <c r="AQ1072" s="66" t="s">
        <v>1733</v>
      </c>
    </row>
    <row r="1073" spans="1:43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P1073" s="65" t="s">
        <v>1008</v>
      </c>
      <c r="AQ1073" s="66" t="s">
        <v>1876</v>
      </c>
    </row>
    <row r="1074" spans="1:43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P1074" s="65" t="s">
        <v>92</v>
      </c>
      <c r="AQ1074" s="66" t="s">
        <v>1733</v>
      </c>
    </row>
    <row r="1075" spans="1:43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P1075" s="65" t="s">
        <v>93</v>
      </c>
      <c r="AQ1075" s="66" t="s">
        <v>1733</v>
      </c>
    </row>
    <row r="1076" spans="1:43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P1076" s="65" t="s">
        <v>94</v>
      </c>
      <c r="AQ1076" s="66" t="s">
        <v>1733</v>
      </c>
    </row>
    <row r="1077" spans="1:43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P1077" s="65" t="s">
        <v>95</v>
      </c>
      <c r="AQ1077" s="66" t="s">
        <v>1733</v>
      </c>
    </row>
    <row r="1078" spans="1:43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P1078" s="65" t="s">
        <v>96</v>
      </c>
      <c r="AQ1078" s="66" t="s">
        <v>1733</v>
      </c>
    </row>
    <row r="1079" spans="1:43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P1079" s="65" t="s">
        <v>97</v>
      </c>
      <c r="AQ1079" s="66" t="s">
        <v>1739</v>
      </c>
    </row>
    <row r="1080" spans="1:43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P1080" s="65" t="s">
        <v>98</v>
      </c>
      <c r="AQ1080" s="66" t="s">
        <v>1739</v>
      </c>
    </row>
    <row r="1081" spans="1:43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P1081" s="65" t="s">
        <v>99</v>
      </c>
      <c r="AQ1081" s="66" t="s">
        <v>1733</v>
      </c>
    </row>
    <row r="1082" spans="1:43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P1082" s="65" t="s">
        <v>100</v>
      </c>
      <c r="AQ1082" s="66" t="s">
        <v>1733</v>
      </c>
    </row>
    <row r="1083" spans="1:43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P1083" s="65" t="s">
        <v>101</v>
      </c>
      <c r="AQ1083" s="66" t="s">
        <v>1733</v>
      </c>
    </row>
    <row r="1084" spans="1:43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P1084" s="65" t="s">
        <v>102</v>
      </c>
      <c r="AQ1084" s="66" t="s">
        <v>1733</v>
      </c>
    </row>
    <row r="1085" spans="1:43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P1085" s="65" t="s">
        <v>103</v>
      </c>
      <c r="AQ1085" s="66" t="s">
        <v>1733</v>
      </c>
    </row>
    <row r="1086" spans="1:43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P1086" s="65" t="s">
        <v>104</v>
      </c>
      <c r="AQ1086" s="66" t="s">
        <v>1733</v>
      </c>
    </row>
    <row r="1087" spans="1:43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P1087" s="65" t="s">
        <v>105</v>
      </c>
      <c r="AQ1087" s="66" t="s">
        <v>1733</v>
      </c>
    </row>
    <row r="1088" spans="1:43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P1088" s="65" t="s">
        <v>106</v>
      </c>
      <c r="AQ1088" s="66" t="s">
        <v>1733</v>
      </c>
    </row>
    <row r="1089" spans="1:43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P1089" s="65" t="s">
        <v>107</v>
      </c>
      <c r="AQ1089" s="66" t="s">
        <v>1733</v>
      </c>
    </row>
    <row r="1090" spans="1:43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P1090" s="65" t="s">
        <v>108</v>
      </c>
      <c r="AQ1090" s="66" t="s">
        <v>1733</v>
      </c>
    </row>
    <row r="1091" spans="1:43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P1091" s="65" t="s">
        <v>109</v>
      </c>
      <c r="AQ1091" s="66" t="s">
        <v>1733</v>
      </c>
    </row>
    <row r="1092" spans="1:43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P1092" s="65" t="s">
        <v>110</v>
      </c>
      <c r="AQ1092" s="66" t="s">
        <v>1733</v>
      </c>
    </row>
    <row r="1093" spans="1:43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P1093" s="65" t="s">
        <v>111</v>
      </c>
      <c r="AQ1093" s="66" t="s">
        <v>1733</v>
      </c>
    </row>
    <row r="1094" spans="1:43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P1094" s="65" t="s">
        <v>112</v>
      </c>
      <c r="AQ1094" s="66" t="s">
        <v>1739</v>
      </c>
    </row>
    <row r="1095" spans="1:43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P1095" s="65" t="s">
        <v>113</v>
      </c>
      <c r="AQ1095" s="66" t="s">
        <v>1739</v>
      </c>
    </row>
    <row r="1096" spans="1:43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P1096" s="65" t="s">
        <v>114</v>
      </c>
      <c r="AQ1096" s="66" t="s">
        <v>1739</v>
      </c>
    </row>
    <row r="1097" spans="1:43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P1097" s="65" t="s">
        <v>115</v>
      </c>
      <c r="AQ1097" s="66" t="s">
        <v>1739</v>
      </c>
    </row>
    <row r="1098" spans="1:43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P1098" s="65" t="s">
        <v>116</v>
      </c>
      <c r="AQ1098" s="66" t="s">
        <v>1739</v>
      </c>
    </row>
    <row r="1099" spans="1:43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P1099" s="65" t="s">
        <v>117</v>
      </c>
      <c r="AQ1099" s="66" t="s">
        <v>1739</v>
      </c>
    </row>
    <row r="1100" spans="1:43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P1100" s="65" t="s">
        <v>118</v>
      </c>
      <c r="AQ1100" s="66" t="s">
        <v>1739</v>
      </c>
    </row>
    <row r="1101" spans="1:43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P1101" s="65" t="s">
        <v>119</v>
      </c>
      <c r="AQ1101" s="66" t="s">
        <v>1739</v>
      </c>
    </row>
    <row r="1102" spans="1:43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P1102" s="65" t="s">
        <v>120</v>
      </c>
      <c r="AQ1102" s="66" t="s">
        <v>1739</v>
      </c>
    </row>
    <row r="1103" spans="1:43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P1103" s="65" t="s">
        <v>121</v>
      </c>
      <c r="AQ1103" s="66" t="s">
        <v>1739</v>
      </c>
    </row>
    <row r="1104" spans="1:43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P1104" s="65" t="s">
        <v>122</v>
      </c>
      <c r="AQ1104" s="66" t="s">
        <v>1739</v>
      </c>
    </row>
    <row r="1105" spans="1:43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P1105" s="65" t="s">
        <v>123</v>
      </c>
      <c r="AQ1105" s="66" t="s">
        <v>1739</v>
      </c>
    </row>
    <row r="1106" spans="1:43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P1106" s="65" t="s">
        <v>124</v>
      </c>
      <c r="AQ1106" s="66" t="s">
        <v>1739</v>
      </c>
    </row>
    <row r="1107" spans="1:43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P1107" s="65" t="s">
        <v>125</v>
      </c>
      <c r="AQ1107" s="66" t="s">
        <v>1739</v>
      </c>
    </row>
    <row r="1108" spans="1:43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P1108" s="65" t="s">
        <v>126</v>
      </c>
      <c r="AQ1108" s="66" t="s">
        <v>1739</v>
      </c>
    </row>
    <row r="1109" spans="1:43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P1109" s="65" t="s">
        <v>127</v>
      </c>
      <c r="AQ1109" s="66" t="s">
        <v>1739</v>
      </c>
    </row>
    <row r="1110" spans="1:43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P1110" s="65" t="s">
        <v>128</v>
      </c>
      <c r="AQ1110" s="66" t="s">
        <v>1739</v>
      </c>
    </row>
    <row r="1111" spans="1:43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P1111" s="65" t="s">
        <v>129</v>
      </c>
      <c r="AQ1111" s="66" t="s">
        <v>1739</v>
      </c>
    </row>
    <row r="1112" spans="1:43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P1112" s="65" t="s">
        <v>130</v>
      </c>
      <c r="AQ1112" s="66" t="s">
        <v>1739</v>
      </c>
    </row>
    <row r="1113" spans="1:43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P1113" s="65" t="s">
        <v>131</v>
      </c>
      <c r="AQ1113" s="66" t="s">
        <v>1739</v>
      </c>
    </row>
    <row r="1114" spans="1:43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P1114" s="65" t="s">
        <v>132</v>
      </c>
      <c r="AQ1114" s="66" t="s">
        <v>1739</v>
      </c>
    </row>
    <row r="1115" spans="1:43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P1115" s="65" t="s">
        <v>133</v>
      </c>
      <c r="AQ1115" s="66" t="s">
        <v>1739</v>
      </c>
    </row>
    <row r="1116" spans="1:43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P1116" s="65" t="s">
        <v>134</v>
      </c>
      <c r="AQ1116" s="66" t="s">
        <v>1733</v>
      </c>
    </row>
    <row r="1117" spans="1:43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P1117" s="65" t="s">
        <v>135</v>
      </c>
      <c r="AQ1117" s="66" t="s">
        <v>1733</v>
      </c>
    </row>
    <row r="1118" spans="1:43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P1118" s="65" t="s">
        <v>136</v>
      </c>
      <c r="AQ1118" s="66" t="s">
        <v>1733</v>
      </c>
    </row>
    <row r="1119" spans="1:43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P1119" s="65" t="s">
        <v>137</v>
      </c>
      <c r="AQ1119" s="66" t="s">
        <v>1733</v>
      </c>
    </row>
    <row r="1120" spans="1:43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P1120" s="65" t="s">
        <v>138</v>
      </c>
      <c r="AQ1120" s="66" t="s">
        <v>1733</v>
      </c>
    </row>
    <row r="1121" spans="1:43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P1121" s="65" t="s">
        <v>139</v>
      </c>
      <c r="AQ1121" s="66" t="s">
        <v>1733</v>
      </c>
    </row>
    <row r="1122" spans="1:43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P1122" s="65" t="s">
        <v>140</v>
      </c>
      <c r="AQ1122" s="66" t="s">
        <v>1733</v>
      </c>
    </row>
    <row r="1123" spans="1:43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P1123" s="65" t="s">
        <v>141</v>
      </c>
      <c r="AQ1123" s="66" t="s">
        <v>1733</v>
      </c>
    </row>
    <row r="1124" spans="1:43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P1124" s="65" t="s">
        <v>1047</v>
      </c>
      <c r="AQ1124" s="66" t="s">
        <v>1876</v>
      </c>
    </row>
    <row r="1125" spans="1:43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P1125" s="65" t="s">
        <v>1009</v>
      </c>
      <c r="AQ1125" s="66" t="s">
        <v>1876</v>
      </c>
    </row>
    <row r="1126" spans="1:43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P1126" s="65" t="s">
        <v>142</v>
      </c>
      <c r="AQ1126" s="66" t="s">
        <v>1733</v>
      </c>
    </row>
    <row r="1127" spans="1:43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P1127" s="65" t="s">
        <v>143</v>
      </c>
      <c r="AQ1127" s="66" t="s">
        <v>1733</v>
      </c>
    </row>
    <row r="1128" spans="1:43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P1128" s="65" t="s">
        <v>144</v>
      </c>
      <c r="AQ1128" s="66" t="s">
        <v>1733</v>
      </c>
    </row>
    <row r="1129" spans="1:43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P1129" s="65" t="s">
        <v>145</v>
      </c>
      <c r="AQ1129" s="66" t="s">
        <v>1733</v>
      </c>
    </row>
    <row r="1130" spans="1:43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P1130" s="65" t="s">
        <v>146</v>
      </c>
      <c r="AQ1130" s="66" t="s">
        <v>1733</v>
      </c>
    </row>
    <row r="1131" spans="1:43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P1131" s="65" t="s">
        <v>147</v>
      </c>
      <c r="AQ1131" s="66" t="s">
        <v>1733</v>
      </c>
    </row>
    <row r="1132" spans="1:43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P1132" s="65" t="s">
        <v>148</v>
      </c>
      <c r="AQ1132" s="66" t="s">
        <v>1733</v>
      </c>
    </row>
    <row r="1133" spans="1:43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P1133" s="65" t="s">
        <v>149</v>
      </c>
      <c r="AQ1133" s="66" t="s">
        <v>1733</v>
      </c>
    </row>
    <row r="1134" spans="1:43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P1134" s="65" t="s">
        <v>150</v>
      </c>
      <c r="AQ1134" s="66" t="s">
        <v>1733</v>
      </c>
    </row>
    <row r="1135" spans="1:43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P1135" s="65" t="s">
        <v>151</v>
      </c>
      <c r="AQ1135" s="66" t="s">
        <v>1733</v>
      </c>
    </row>
    <row r="1136" spans="1:43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P1136" s="65" t="s">
        <v>152</v>
      </c>
      <c r="AQ1136" s="66" t="s">
        <v>1733</v>
      </c>
    </row>
    <row r="1137" spans="1:43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P1137" s="65" t="s">
        <v>153</v>
      </c>
      <c r="AQ1137" s="66" t="s">
        <v>1733</v>
      </c>
    </row>
    <row r="1138" spans="1:43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P1138" s="65" t="s">
        <v>154</v>
      </c>
      <c r="AQ1138" s="66" t="s">
        <v>1733</v>
      </c>
    </row>
    <row r="1139" spans="1:43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P1139" s="65" t="s">
        <v>155</v>
      </c>
      <c r="AQ1139" s="66" t="s">
        <v>1733</v>
      </c>
    </row>
    <row r="1140" spans="1:43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P1140" s="65" t="s">
        <v>156</v>
      </c>
      <c r="AQ1140" s="66" t="s">
        <v>1733</v>
      </c>
    </row>
    <row r="1141" spans="1:43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P1141" s="65" t="s">
        <v>157</v>
      </c>
      <c r="AQ1141" s="66" t="s">
        <v>1733</v>
      </c>
    </row>
    <row r="1142" spans="1:43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P1142" s="65" t="s">
        <v>158</v>
      </c>
      <c r="AQ1142" s="66" t="s">
        <v>1733</v>
      </c>
    </row>
    <row r="1143" spans="1:43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P1143" s="65" t="s">
        <v>159</v>
      </c>
      <c r="AQ1143" s="66" t="s">
        <v>1733</v>
      </c>
    </row>
    <row r="1144" spans="1:43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P1144" s="65" t="s">
        <v>160</v>
      </c>
      <c r="AQ1144" s="66" t="s">
        <v>1733</v>
      </c>
    </row>
    <row r="1145" spans="1:43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P1145" s="65" t="s">
        <v>161</v>
      </c>
      <c r="AQ1145" s="66" t="s">
        <v>1733</v>
      </c>
    </row>
    <row r="1146" spans="1:43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P1146" s="65" t="s">
        <v>162</v>
      </c>
      <c r="AQ1146" s="66" t="s">
        <v>1733</v>
      </c>
    </row>
    <row r="1147" spans="1:43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P1147" s="65" t="s">
        <v>163</v>
      </c>
      <c r="AQ1147" s="66" t="s">
        <v>1733</v>
      </c>
    </row>
    <row r="1148" spans="1:43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P1148" s="65" t="s">
        <v>164</v>
      </c>
      <c r="AQ1148" s="66" t="s">
        <v>1733</v>
      </c>
    </row>
    <row r="1149" spans="1:43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P1149" s="65" t="s">
        <v>165</v>
      </c>
      <c r="AQ1149" s="66" t="s">
        <v>1733</v>
      </c>
    </row>
    <row r="1150" spans="1:43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P1150" s="65" t="s">
        <v>166</v>
      </c>
      <c r="AQ1150" s="66" t="s">
        <v>1733</v>
      </c>
    </row>
    <row r="1151" spans="1:43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P1151" s="65" t="s">
        <v>167</v>
      </c>
      <c r="AQ1151" s="66" t="s">
        <v>1733</v>
      </c>
    </row>
    <row r="1152" spans="1:43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P1152" s="65" t="s">
        <v>168</v>
      </c>
      <c r="AQ1152" s="66" t="s">
        <v>1733</v>
      </c>
    </row>
    <row r="1153" spans="1:43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P1153" s="65" t="s">
        <v>169</v>
      </c>
      <c r="AQ1153" s="66" t="s">
        <v>1733</v>
      </c>
    </row>
    <row r="1154" spans="1:43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P1154" s="65" t="s">
        <v>170</v>
      </c>
      <c r="AQ1154" s="66" t="s">
        <v>1739</v>
      </c>
    </row>
    <row r="1155" spans="1:43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P1155" s="65" t="s">
        <v>1010</v>
      </c>
      <c r="AQ1155" s="66" t="s">
        <v>1827</v>
      </c>
    </row>
    <row r="1156" spans="1:43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P1156" s="65" t="s">
        <v>171</v>
      </c>
      <c r="AQ1156" s="66" t="s">
        <v>1733</v>
      </c>
    </row>
    <row r="1157" spans="1:43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P1157" s="65" t="s">
        <v>172</v>
      </c>
      <c r="AQ1157" s="66" t="s">
        <v>1733</v>
      </c>
    </row>
    <row r="1158" spans="1:43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P1158" s="65" t="s">
        <v>173</v>
      </c>
      <c r="AQ1158" s="66" t="s">
        <v>1733</v>
      </c>
    </row>
    <row r="1159" spans="1:43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P1159" s="65" t="s">
        <v>174</v>
      </c>
      <c r="AQ1159" s="66" t="s">
        <v>1733</v>
      </c>
    </row>
    <row r="1160" spans="1:43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P1160" s="65" t="s">
        <v>175</v>
      </c>
      <c r="AQ1160" s="66" t="s">
        <v>1733</v>
      </c>
    </row>
    <row r="1161" spans="1:43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P1161" s="65" t="s">
        <v>176</v>
      </c>
      <c r="AQ1161" s="66" t="s">
        <v>1733</v>
      </c>
    </row>
    <row r="1162" spans="1:43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P1162" s="65" t="s">
        <v>177</v>
      </c>
      <c r="AQ1162" s="66" t="s">
        <v>1733</v>
      </c>
    </row>
    <row r="1163" spans="1:43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P1163" s="65" t="s">
        <v>178</v>
      </c>
      <c r="AQ1163" s="66" t="s">
        <v>1733</v>
      </c>
    </row>
    <row r="1164" spans="1:43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P1164" s="65" t="s">
        <v>179</v>
      </c>
      <c r="AQ1164" s="66" t="s">
        <v>1733</v>
      </c>
    </row>
    <row r="1165" spans="1:43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P1165" s="65" t="s">
        <v>180</v>
      </c>
      <c r="AQ1165" s="66" t="s">
        <v>1733</v>
      </c>
    </row>
    <row r="1166" spans="1:43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P1166" s="65" t="s">
        <v>181</v>
      </c>
      <c r="AQ1166" s="66" t="s">
        <v>1733</v>
      </c>
    </row>
    <row r="1167" spans="1:43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P1167" s="65" t="s">
        <v>182</v>
      </c>
      <c r="AQ1167" s="66" t="s">
        <v>1733</v>
      </c>
    </row>
    <row r="1168" spans="1:43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P1168" s="65" t="s">
        <v>183</v>
      </c>
      <c r="AQ1168" s="66" t="s">
        <v>1733</v>
      </c>
    </row>
    <row r="1169" spans="1:43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P1169" s="65" t="s">
        <v>184</v>
      </c>
      <c r="AQ1169" s="66" t="s">
        <v>1733</v>
      </c>
    </row>
    <row r="1170" spans="1:43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P1170" s="65" t="s">
        <v>185</v>
      </c>
      <c r="AQ1170" s="66" t="s">
        <v>1733</v>
      </c>
    </row>
    <row r="1171" spans="1:43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P1171" s="65" t="s">
        <v>186</v>
      </c>
      <c r="AQ1171" s="66" t="s">
        <v>1733</v>
      </c>
    </row>
    <row r="1172" spans="1:43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P1172" s="65" t="s">
        <v>187</v>
      </c>
      <c r="AQ1172" s="66" t="s">
        <v>1733</v>
      </c>
    </row>
    <row r="1173" spans="1:43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P1173" s="65" t="s">
        <v>188</v>
      </c>
      <c r="AQ1173" s="66" t="s">
        <v>1733</v>
      </c>
    </row>
    <row r="1174" spans="1:43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P1174" s="65" t="s">
        <v>189</v>
      </c>
      <c r="AQ1174" s="66" t="s">
        <v>1733</v>
      </c>
    </row>
    <row r="1175" spans="1:43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P1175" s="65" t="s">
        <v>190</v>
      </c>
      <c r="AQ1175" s="66" t="s">
        <v>1733</v>
      </c>
    </row>
    <row r="1176" spans="1:43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P1176" s="65" t="s">
        <v>1011</v>
      </c>
      <c r="AQ1176" s="66" t="s">
        <v>1876</v>
      </c>
    </row>
    <row r="1177" spans="1:43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P1177" s="65" t="s">
        <v>191</v>
      </c>
      <c r="AQ1177" s="66" t="s">
        <v>1733</v>
      </c>
    </row>
    <row r="1178" spans="1:43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P1178" s="65" t="s">
        <v>192</v>
      </c>
      <c r="AQ1178" s="66" t="s">
        <v>1733</v>
      </c>
    </row>
    <row r="1179" spans="1:43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P1179" s="65" t="s">
        <v>193</v>
      </c>
      <c r="AQ1179" s="66" t="s">
        <v>1733</v>
      </c>
    </row>
    <row r="1180" spans="1:43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P1180" s="65" t="s">
        <v>194</v>
      </c>
      <c r="AQ1180" s="66" t="s">
        <v>1733</v>
      </c>
    </row>
    <row r="1181" spans="1:43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P1181" s="65" t="s">
        <v>195</v>
      </c>
      <c r="AQ1181" s="66" t="s">
        <v>1739</v>
      </c>
    </row>
    <row r="1182" spans="1:43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P1182" s="65" t="s">
        <v>1012</v>
      </c>
      <c r="AQ1182" s="66" t="s">
        <v>1876</v>
      </c>
    </row>
    <row r="1183" spans="1:43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P1183" s="65" t="s">
        <v>196</v>
      </c>
      <c r="AQ1183" s="66" t="s">
        <v>1733</v>
      </c>
    </row>
    <row r="1184" spans="1:43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P1184" s="65" t="s">
        <v>197</v>
      </c>
      <c r="AQ1184" s="66" t="s">
        <v>1733</v>
      </c>
    </row>
    <row r="1185" spans="1:43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P1185" s="65" t="s">
        <v>198</v>
      </c>
      <c r="AQ1185" s="66" t="s">
        <v>1733</v>
      </c>
    </row>
    <row r="1186" spans="1:43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P1186" s="65" t="s">
        <v>199</v>
      </c>
      <c r="AQ1186" s="66" t="s">
        <v>1733</v>
      </c>
    </row>
    <row r="1187" spans="1:43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P1187" s="65" t="s">
        <v>200</v>
      </c>
      <c r="AQ1187" s="66" t="s">
        <v>1733</v>
      </c>
    </row>
    <row r="1188" spans="1:43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P1188" s="65" t="s">
        <v>201</v>
      </c>
      <c r="AQ1188" s="66" t="s">
        <v>1733</v>
      </c>
    </row>
    <row r="1189" spans="1:43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P1189" s="65" t="s">
        <v>202</v>
      </c>
      <c r="AQ1189" s="66" t="s">
        <v>1733</v>
      </c>
    </row>
    <row r="1190" spans="1:43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P1190" s="65" t="s">
        <v>203</v>
      </c>
      <c r="AQ1190" s="66" t="s">
        <v>1733</v>
      </c>
    </row>
    <row r="1191" spans="1:43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P1191" s="65" t="s">
        <v>204</v>
      </c>
      <c r="AQ1191" s="66" t="s">
        <v>1733</v>
      </c>
    </row>
    <row r="1192" spans="1:43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P1192" s="65" t="s">
        <v>205</v>
      </c>
      <c r="AQ1192" s="66" t="s">
        <v>1733</v>
      </c>
    </row>
    <row r="1193" spans="1:43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P1193" s="65" t="s">
        <v>206</v>
      </c>
      <c r="AQ1193" s="66" t="s">
        <v>1733</v>
      </c>
    </row>
    <row r="1194" spans="1:43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P1194" s="65" t="s">
        <v>207</v>
      </c>
      <c r="AQ1194" s="66" t="s">
        <v>1733</v>
      </c>
    </row>
    <row r="1195" spans="1:43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P1195" s="65" t="s">
        <v>208</v>
      </c>
      <c r="AQ1195" s="66" t="s">
        <v>1733</v>
      </c>
    </row>
    <row r="1196" spans="1:43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P1196" s="65" t="s">
        <v>209</v>
      </c>
      <c r="AQ1196" s="66" t="s">
        <v>1733</v>
      </c>
    </row>
    <row r="1197" spans="1:43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P1197" s="65" t="s">
        <v>210</v>
      </c>
      <c r="AQ1197" s="66" t="s">
        <v>1733</v>
      </c>
    </row>
    <row r="1198" spans="1:43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P1198" s="65" t="s">
        <v>211</v>
      </c>
      <c r="AQ1198" s="66" t="s">
        <v>1733</v>
      </c>
    </row>
    <row r="1199" spans="1:43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P1199" s="65" t="s">
        <v>212</v>
      </c>
      <c r="AQ1199" s="66" t="s">
        <v>1733</v>
      </c>
    </row>
    <row r="1200" spans="1:43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P1200" s="65" t="s">
        <v>1048</v>
      </c>
      <c r="AQ1200" s="66" t="s">
        <v>1876</v>
      </c>
    </row>
    <row r="1201" spans="1:43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P1201" s="65" t="s">
        <v>1013</v>
      </c>
      <c r="AQ1201" s="66" t="s">
        <v>1876</v>
      </c>
    </row>
    <row r="1202" spans="1:43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P1202" s="65" t="s">
        <v>1014</v>
      </c>
      <c r="AQ1202" s="66" t="s">
        <v>1876</v>
      </c>
    </row>
    <row r="1203" spans="1:43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P1203" s="65" t="s">
        <v>1015</v>
      </c>
      <c r="AQ1203" s="66" t="s">
        <v>1876</v>
      </c>
    </row>
    <row r="1204" spans="1:43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P1204" s="65" t="s">
        <v>1016</v>
      </c>
      <c r="AQ1204" s="66" t="s">
        <v>1876</v>
      </c>
    </row>
    <row r="1205" spans="1:43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P1205" s="65" t="s">
        <v>1017</v>
      </c>
      <c r="AQ1205" s="66" t="s">
        <v>1876</v>
      </c>
    </row>
    <row r="1206" spans="1:43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P1206" s="65" t="s">
        <v>1049</v>
      </c>
      <c r="AQ1206" s="66" t="s">
        <v>1858</v>
      </c>
    </row>
    <row r="1207" spans="1:43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P1207" s="65" t="s">
        <v>1050</v>
      </c>
      <c r="AQ1207" s="66" t="s">
        <v>1858</v>
      </c>
    </row>
    <row r="1208" spans="1:43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P1208" s="65" t="s">
        <v>213</v>
      </c>
      <c r="AQ1208" s="66" t="s">
        <v>1733</v>
      </c>
    </row>
    <row r="1209" spans="1:43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P1209" s="65" t="s">
        <v>214</v>
      </c>
      <c r="AQ1209" s="66" t="s">
        <v>1733</v>
      </c>
    </row>
    <row r="1210" spans="1:43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P1210" s="65" t="s">
        <v>215</v>
      </c>
      <c r="AQ1210" s="66" t="s">
        <v>1733</v>
      </c>
    </row>
    <row r="1211" spans="1:43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P1211" s="65" t="s">
        <v>1018</v>
      </c>
      <c r="AQ1211" s="66" t="s">
        <v>2335</v>
      </c>
    </row>
    <row r="1212" spans="1:43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P1212" s="65" t="s">
        <v>216</v>
      </c>
      <c r="AQ1212" s="66" t="s">
        <v>1733</v>
      </c>
    </row>
    <row r="1213" spans="1:43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P1213" s="65" t="s">
        <v>217</v>
      </c>
      <c r="AQ1213" s="66" t="s">
        <v>1733</v>
      </c>
    </row>
    <row r="1214" spans="1:43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P1214" s="65" t="s">
        <v>218</v>
      </c>
      <c r="AQ1214" s="66" t="s">
        <v>1733</v>
      </c>
    </row>
    <row r="1215" spans="1:43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P1215" s="65" t="s">
        <v>219</v>
      </c>
      <c r="AQ1215" s="66" t="s">
        <v>1733</v>
      </c>
    </row>
    <row r="1216" spans="1:43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15"/>
      <c r="Y1216" s="15"/>
      <c r="Z1216" s="15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P1216" s="65" t="s">
        <v>220</v>
      </c>
      <c r="AQ1216" s="66" t="s">
        <v>1733</v>
      </c>
    </row>
    <row r="1217" spans="1:43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P1217" s="65" t="s">
        <v>221</v>
      </c>
      <c r="AQ1217" s="66" t="s">
        <v>1733</v>
      </c>
    </row>
    <row r="1218" spans="1:43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P1218" s="65" t="s">
        <v>222</v>
      </c>
      <c r="AQ1218" s="66" t="s">
        <v>1733</v>
      </c>
    </row>
    <row r="1219" spans="1:43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P1219" s="65" t="s">
        <v>223</v>
      </c>
      <c r="AQ1219" s="66" t="s">
        <v>1733</v>
      </c>
    </row>
    <row r="1220" spans="1:43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P1220" s="65" t="s">
        <v>224</v>
      </c>
      <c r="AQ1220" s="66" t="s">
        <v>1733</v>
      </c>
    </row>
    <row r="1221" spans="1:43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P1221" s="65" t="s">
        <v>225</v>
      </c>
      <c r="AQ1221" s="66" t="s">
        <v>1733</v>
      </c>
    </row>
    <row r="1222" spans="1:43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P1222" s="65" t="s">
        <v>226</v>
      </c>
      <c r="AQ1222" s="66" t="s">
        <v>1733</v>
      </c>
    </row>
    <row r="1223" spans="1:43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P1223" s="65" t="s">
        <v>1019</v>
      </c>
      <c r="AQ1223" s="66" t="s">
        <v>2335</v>
      </c>
    </row>
    <row r="1224" spans="1:43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P1224" s="65" t="s">
        <v>227</v>
      </c>
      <c r="AQ1224" s="66" t="s">
        <v>1733</v>
      </c>
    </row>
    <row r="1225" spans="1:43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P1225" s="65" t="s">
        <v>228</v>
      </c>
      <c r="AQ1225" s="66" t="s">
        <v>1733</v>
      </c>
    </row>
    <row r="1226" spans="1:43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P1226" s="65" t="s">
        <v>229</v>
      </c>
      <c r="AQ1226" s="66" t="s">
        <v>1733</v>
      </c>
    </row>
    <row r="1227" spans="1:43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P1227" s="65" t="s">
        <v>230</v>
      </c>
      <c r="AQ1227" s="66" t="s">
        <v>1733</v>
      </c>
    </row>
    <row r="1228" spans="1:43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P1228" s="65" t="s">
        <v>231</v>
      </c>
      <c r="AQ1228" s="66" t="s">
        <v>1733</v>
      </c>
    </row>
    <row r="1229" spans="1:43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P1229" s="65" t="s">
        <v>232</v>
      </c>
      <c r="AQ1229" s="66" t="s">
        <v>1733</v>
      </c>
    </row>
    <row r="1230" spans="1:43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P1230" s="65" t="s">
        <v>233</v>
      </c>
      <c r="AQ1230" s="66" t="s">
        <v>1733</v>
      </c>
    </row>
    <row r="1231" spans="1:43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P1231" s="65" t="s">
        <v>234</v>
      </c>
      <c r="AQ1231" s="66" t="s">
        <v>1733</v>
      </c>
    </row>
    <row r="1232" spans="1:43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P1232" s="65" t="s">
        <v>235</v>
      </c>
      <c r="AQ1232" s="66" t="s">
        <v>1733</v>
      </c>
    </row>
    <row r="1233" spans="1:43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P1233" s="65" t="s">
        <v>236</v>
      </c>
      <c r="AQ1233" s="66" t="s">
        <v>1733</v>
      </c>
    </row>
    <row r="1234" spans="1:43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P1234" s="65" t="s">
        <v>237</v>
      </c>
      <c r="AQ1234" s="66" t="s">
        <v>1733</v>
      </c>
    </row>
    <row r="1235" spans="1:43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P1235" s="65" t="s">
        <v>238</v>
      </c>
      <c r="AQ1235" s="66" t="s">
        <v>1733</v>
      </c>
    </row>
    <row r="1236" spans="1:43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P1236" s="65" t="s">
        <v>239</v>
      </c>
      <c r="AQ1236" s="66" t="s">
        <v>1733</v>
      </c>
    </row>
    <row r="1237" spans="1:43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P1237" s="65" t="s">
        <v>240</v>
      </c>
      <c r="AQ1237" s="66" t="s">
        <v>1733</v>
      </c>
    </row>
    <row r="1238" spans="1:43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P1238" s="65" t="s">
        <v>241</v>
      </c>
      <c r="AQ1238" s="66" t="s">
        <v>1739</v>
      </c>
    </row>
    <row r="1239" spans="1:43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P1239" s="65" t="s">
        <v>242</v>
      </c>
      <c r="AQ1239" s="66" t="s">
        <v>1733</v>
      </c>
    </row>
    <row r="1240" spans="1:43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P1240" s="65" t="s">
        <v>243</v>
      </c>
      <c r="AQ1240" s="66" t="s">
        <v>1733</v>
      </c>
    </row>
    <row r="1241" spans="1:43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P1241" s="65" t="s">
        <v>244</v>
      </c>
      <c r="AQ1241" s="66" t="s">
        <v>1733</v>
      </c>
    </row>
    <row r="1242" spans="1:43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P1242" s="65" t="s">
        <v>1020</v>
      </c>
      <c r="AQ1242" s="66" t="s">
        <v>1827</v>
      </c>
    </row>
    <row r="1243" spans="1:43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P1243" s="65" t="s">
        <v>1021</v>
      </c>
      <c r="AQ1243" s="66" t="s">
        <v>1827</v>
      </c>
    </row>
    <row r="1244" spans="1:43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P1244" s="65" t="s">
        <v>245</v>
      </c>
      <c r="AQ1244" s="66" t="s">
        <v>1739</v>
      </c>
    </row>
    <row r="1245" spans="1:43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P1245" s="65" t="s">
        <v>246</v>
      </c>
      <c r="AQ1245" s="66" t="s">
        <v>1739</v>
      </c>
    </row>
    <row r="1246" spans="1:43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P1246" s="65" t="s">
        <v>247</v>
      </c>
      <c r="AQ1246" s="66" t="s">
        <v>1739</v>
      </c>
    </row>
    <row r="1247" spans="1:43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P1247" s="65" t="s">
        <v>248</v>
      </c>
      <c r="AQ1247" s="66" t="s">
        <v>1733</v>
      </c>
    </row>
    <row r="1248" spans="1:43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P1248" s="65" t="s">
        <v>249</v>
      </c>
      <c r="AQ1248" s="66" t="s">
        <v>1733</v>
      </c>
    </row>
    <row r="1249" spans="1:43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P1249" s="65" t="s">
        <v>250</v>
      </c>
      <c r="AQ1249" s="66" t="s">
        <v>1733</v>
      </c>
    </row>
    <row r="1250" spans="1:43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P1250" s="65" t="s">
        <v>251</v>
      </c>
      <c r="AQ1250" s="66" t="s">
        <v>1733</v>
      </c>
    </row>
    <row r="1251" spans="1:43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P1251" s="65" t="s">
        <v>252</v>
      </c>
      <c r="AQ1251" s="66" t="s">
        <v>1733</v>
      </c>
    </row>
    <row r="1252" spans="1:43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P1252" s="65" t="s">
        <v>253</v>
      </c>
      <c r="AQ1252" s="66" t="s">
        <v>1733</v>
      </c>
    </row>
    <row r="1253" spans="1:43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P1253" s="65" t="s">
        <v>254</v>
      </c>
      <c r="AQ1253" s="66" t="s">
        <v>1733</v>
      </c>
    </row>
    <row r="1254" spans="1:43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P1254" s="65" t="s">
        <v>255</v>
      </c>
      <c r="AQ1254" s="66" t="s">
        <v>1733</v>
      </c>
    </row>
    <row r="1255" spans="1:43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P1255" s="65" t="s">
        <v>256</v>
      </c>
      <c r="AQ1255" s="66" t="s">
        <v>1733</v>
      </c>
    </row>
    <row r="1256" spans="1:43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P1256" s="65" t="s">
        <v>257</v>
      </c>
      <c r="AQ1256" s="66" t="s">
        <v>1733</v>
      </c>
    </row>
    <row r="1257" spans="1:43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P1257" s="65" t="s">
        <v>258</v>
      </c>
      <c r="AQ1257" s="66" t="s">
        <v>1733</v>
      </c>
    </row>
    <row r="1258" spans="1:43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P1258" s="65" t="s">
        <v>259</v>
      </c>
      <c r="AQ1258" s="66" t="s">
        <v>1733</v>
      </c>
    </row>
    <row r="1259" spans="1:43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P1259" s="65" t="s">
        <v>260</v>
      </c>
      <c r="AQ1259" s="66" t="s">
        <v>1733</v>
      </c>
    </row>
    <row r="1260" spans="1:43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P1260" s="65" t="s">
        <v>261</v>
      </c>
      <c r="AQ1260" s="66" t="s">
        <v>1733</v>
      </c>
    </row>
    <row r="1261" spans="1:43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P1261" s="65" t="s">
        <v>262</v>
      </c>
      <c r="AQ1261" s="66" t="s">
        <v>1733</v>
      </c>
    </row>
    <row r="1262" spans="1:43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P1262" s="65" t="s">
        <v>263</v>
      </c>
      <c r="AQ1262" s="66" t="s">
        <v>1733</v>
      </c>
    </row>
    <row r="1263" spans="1:43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P1263" s="65" t="s">
        <v>264</v>
      </c>
      <c r="AQ1263" s="66" t="s">
        <v>1733</v>
      </c>
    </row>
    <row r="1264" spans="1:43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P1264" s="65" t="s">
        <v>265</v>
      </c>
      <c r="AQ1264" s="66" t="s">
        <v>1733</v>
      </c>
    </row>
    <row r="1265" spans="1:43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P1265" s="65" t="s">
        <v>266</v>
      </c>
      <c r="AQ1265" s="66" t="s">
        <v>1733</v>
      </c>
    </row>
    <row r="1266" spans="1:43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P1266" s="65" t="s">
        <v>267</v>
      </c>
      <c r="AQ1266" s="66" t="s">
        <v>1733</v>
      </c>
    </row>
    <row r="1267" spans="1:43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P1267" s="65" t="s">
        <v>268</v>
      </c>
      <c r="AQ1267" s="66" t="s">
        <v>1733</v>
      </c>
    </row>
    <row r="1268" spans="1:43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P1268" s="65" t="s">
        <v>269</v>
      </c>
      <c r="AQ1268" s="66" t="s">
        <v>1733</v>
      </c>
    </row>
    <row r="1269" spans="1:43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P1269" s="65" t="s">
        <v>270</v>
      </c>
      <c r="AQ1269" s="66" t="s">
        <v>1733</v>
      </c>
    </row>
    <row r="1270" spans="1:43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P1270" s="68" t="s">
        <v>271</v>
      </c>
      <c r="AQ1270" s="66" t="s">
        <v>1733</v>
      </c>
    </row>
    <row r="1271" spans="1:43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P1271" s="65" t="s">
        <v>272</v>
      </c>
      <c r="AQ1271" s="66" t="s">
        <v>1733</v>
      </c>
    </row>
    <row r="1272" spans="1:43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P1272" s="65" t="s">
        <v>273</v>
      </c>
      <c r="AQ1272" s="66" t="s">
        <v>1733</v>
      </c>
    </row>
    <row r="1273" spans="1:43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P1273" s="65" t="s">
        <v>274</v>
      </c>
      <c r="AQ1273" s="66" t="s">
        <v>1733</v>
      </c>
    </row>
    <row r="1274" spans="1:43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P1274" s="65" t="s">
        <v>275</v>
      </c>
      <c r="AQ1274" s="66" t="s">
        <v>1733</v>
      </c>
    </row>
    <row r="1275" spans="1:43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P1275" s="65" t="s">
        <v>276</v>
      </c>
      <c r="AQ1275" s="66" t="s">
        <v>1733</v>
      </c>
    </row>
    <row r="1276" spans="1:43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P1276" s="65" t="s">
        <v>277</v>
      </c>
      <c r="AQ1276" s="66" t="s">
        <v>1733</v>
      </c>
    </row>
    <row r="1277" spans="1:43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P1277" s="65" t="s">
        <v>278</v>
      </c>
      <c r="AQ1277" s="66" t="s">
        <v>1733</v>
      </c>
    </row>
    <row r="1278" spans="1:43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P1278" s="65" t="s">
        <v>279</v>
      </c>
      <c r="AQ1278" s="66" t="s">
        <v>1733</v>
      </c>
    </row>
    <row r="1279" spans="1:43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P1279" s="65" t="s">
        <v>280</v>
      </c>
      <c r="AQ1279" s="66" t="s">
        <v>1733</v>
      </c>
    </row>
    <row r="1280" spans="1:43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P1280" s="65" t="s">
        <v>281</v>
      </c>
      <c r="AQ1280" s="66" t="s">
        <v>1739</v>
      </c>
    </row>
    <row r="1281" spans="1:43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P1281" s="65" t="s">
        <v>282</v>
      </c>
      <c r="AQ1281" s="66" t="s">
        <v>1739</v>
      </c>
    </row>
    <row r="1282" spans="1:43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P1282" s="65" t="s">
        <v>283</v>
      </c>
      <c r="AQ1282" s="66" t="s">
        <v>1733</v>
      </c>
    </row>
    <row r="1283" spans="1:43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P1283" s="65" t="s">
        <v>284</v>
      </c>
      <c r="AQ1283" s="66" t="s">
        <v>1733</v>
      </c>
    </row>
    <row r="1284" spans="1:43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P1284" s="65" t="s">
        <v>285</v>
      </c>
      <c r="AQ1284" s="66" t="s">
        <v>1733</v>
      </c>
    </row>
    <row r="1285" spans="1:43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P1285" s="65" t="s">
        <v>286</v>
      </c>
      <c r="AQ1285" s="66" t="s">
        <v>1739</v>
      </c>
    </row>
    <row r="1286" spans="1:43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P1286" s="65" t="s">
        <v>287</v>
      </c>
      <c r="AQ1286" s="66" t="s">
        <v>1739</v>
      </c>
    </row>
    <row r="1287" spans="1:43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P1287" s="65" t="s">
        <v>288</v>
      </c>
      <c r="AQ1287" s="66" t="s">
        <v>1739</v>
      </c>
    </row>
    <row r="1288" spans="1:43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P1288" s="65" t="s">
        <v>289</v>
      </c>
      <c r="AQ1288" s="66" t="s">
        <v>1733</v>
      </c>
    </row>
    <row r="1289" spans="1:43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P1289" s="65" t="s">
        <v>290</v>
      </c>
      <c r="AQ1289" s="66" t="s">
        <v>1733</v>
      </c>
    </row>
    <row r="1290" spans="1:43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P1290" s="65" t="s">
        <v>291</v>
      </c>
      <c r="AQ1290" s="66" t="s">
        <v>1733</v>
      </c>
    </row>
    <row r="1291" spans="1:43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P1291" s="65" t="s">
        <v>292</v>
      </c>
      <c r="AQ1291" s="66" t="s">
        <v>1733</v>
      </c>
    </row>
    <row r="1292" spans="1:43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P1292" s="65" t="s">
        <v>1022</v>
      </c>
      <c r="AQ1292" s="66" t="s">
        <v>2133</v>
      </c>
    </row>
    <row r="1293" spans="1:43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P1293" s="65" t="s">
        <v>1023</v>
      </c>
      <c r="AQ1293" s="66" t="s">
        <v>1827</v>
      </c>
    </row>
    <row r="1294" spans="1:43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P1294" s="65" t="s">
        <v>1024</v>
      </c>
      <c r="AQ1294" s="66" t="s">
        <v>1827</v>
      </c>
    </row>
    <row r="1295" spans="1:43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P1295" s="65" t="s">
        <v>1025</v>
      </c>
      <c r="AQ1295" s="66" t="s">
        <v>1827</v>
      </c>
    </row>
    <row r="1296" spans="1:43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P1296" s="65" t="s">
        <v>293</v>
      </c>
      <c r="AQ1296" s="66" t="s">
        <v>1733</v>
      </c>
    </row>
    <row r="1297" spans="1:43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P1297" s="65" t="s">
        <v>294</v>
      </c>
      <c r="AQ1297" s="66" t="s">
        <v>1733</v>
      </c>
    </row>
    <row r="1298" spans="1:43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P1298" s="65" t="s">
        <v>295</v>
      </c>
      <c r="AQ1298" s="66" t="s">
        <v>1733</v>
      </c>
    </row>
    <row r="1299" spans="1:43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P1299" s="65" t="s">
        <v>296</v>
      </c>
      <c r="AQ1299" s="66" t="s">
        <v>1733</v>
      </c>
    </row>
    <row r="1300" spans="1:43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P1300" s="65" t="s">
        <v>297</v>
      </c>
      <c r="AQ1300" s="66" t="s">
        <v>1733</v>
      </c>
    </row>
    <row r="1301" spans="1:43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P1301" s="65" t="s">
        <v>298</v>
      </c>
      <c r="AQ1301" s="66" t="s">
        <v>1733</v>
      </c>
    </row>
    <row r="1302" spans="1:43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P1302" s="65" t="s">
        <v>299</v>
      </c>
      <c r="AQ1302" s="66" t="s">
        <v>1733</v>
      </c>
    </row>
    <row r="1303" spans="1:43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P1303" s="65" t="s">
        <v>300</v>
      </c>
      <c r="AQ1303" s="66" t="s">
        <v>1733</v>
      </c>
    </row>
    <row r="1304" spans="1:43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P1304" s="65" t="s">
        <v>301</v>
      </c>
      <c r="AQ1304" s="66" t="s">
        <v>1733</v>
      </c>
    </row>
    <row r="1305" spans="1:43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P1305" s="65" t="s">
        <v>302</v>
      </c>
      <c r="AQ1305" s="66" t="s">
        <v>1733</v>
      </c>
    </row>
    <row r="1306" spans="1:43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P1306" s="65" t="s">
        <v>303</v>
      </c>
      <c r="AQ1306" s="66" t="s">
        <v>1733</v>
      </c>
    </row>
    <row r="1307" spans="1:43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P1307" s="65" t="s">
        <v>304</v>
      </c>
      <c r="AQ1307" s="66" t="s">
        <v>1733</v>
      </c>
    </row>
    <row r="1308" spans="1:43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P1308" s="65" t="s">
        <v>305</v>
      </c>
      <c r="AQ1308" s="66" t="s">
        <v>1733</v>
      </c>
    </row>
    <row r="1309" spans="1:43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P1309" s="65" t="s">
        <v>1051</v>
      </c>
      <c r="AQ1309" s="66" t="s">
        <v>1876</v>
      </c>
    </row>
    <row r="1310" spans="1:43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P1310" s="65" t="s">
        <v>306</v>
      </c>
      <c r="AQ1310" s="66" t="s">
        <v>1739</v>
      </c>
    </row>
    <row r="1311" spans="1:43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P1311" s="65" t="s">
        <v>307</v>
      </c>
      <c r="AQ1311" s="66" t="s">
        <v>1739</v>
      </c>
    </row>
    <row r="1312" spans="1:43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P1312" s="65" t="s">
        <v>308</v>
      </c>
      <c r="AQ1312" s="66" t="s">
        <v>1733</v>
      </c>
    </row>
    <row r="1313" spans="1:43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P1313" s="65" t="s">
        <v>309</v>
      </c>
      <c r="AQ1313" s="66" t="s">
        <v>1733</v>
      </c>
    </row>
    <row r="1314" spans="1:43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P1314" s="65" t="s">
        <v>310</v>
      </c>
      <c r="AQ1314" s="66" t="s">
        <v>1733</v>
      </c>
    </row>
    <row r="1315" spans="1:43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P1315" s="65" t="s">
        <v>311</v>
      </c>
      <c r="AQ1315" s="66" t="s">
        <v>1733</v>
      </c>
    </row>
    <row r="1316" spans="1:43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P1316" s="65" t="s">
        <v>312</v>
      </c>
      <c r="AQ1316" s="66" t="s">
        <v>1733</v>
      </c>
    </row>
    <row r="1317" spans="1:43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P1317" s="65" t="s">
        <v>313</v>
      </c>
      <c r="AQ1317" s="66" t="s">
        <v>1733</v>
      </c>
    </row>
    <row r="1318" spans="1:43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P1318" s="65" t="s">
        <v>314</v>
      </c>
      <c r="AQ1318" s="66" t="s">
        <v>1733</v>
      </c>
    </row>
    <row r="1319" spans="1:43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P1319" s="65" t="s">
        <v>315</v>
      </c>
      <c r="AQ1319" s="66" t="s">
        <v>1733</v>
      </c>
    </row>
    <row r="1320" spans="1:43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P1320" s="65" t="s">
        <v>316</v>
      </c>
      <c r="AQ1320" s="66" t="s">
        <v>1733</v>
      </c>
    </row>
    <row r="1321" spans="1:43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P1321" s="65" t="s">
        <v>317</v>
      </c>
      <c r="AQ1321" s="66" t="s">
        <v>1733</v>
      </c>
    </row>
    <row r="1322" spans="1:43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P1322" s="65" t="s">
        <v>318</v>
      </c>
      <c r="AQ1322" s="66" t="s">
        <v>1733</v>
      </c>
    </row>
    <row r="1323" spans="1:43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P1323" s="65" t="s">
        <v>319</v>
      </c>
      <c r="AQ1323" s="66" t="s">
        <v>1733</v>
      </c>
    </row>
    <row r="1324" spans="1:43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P1324" s="65" t="s">
        <v>320</v>
      </c>
      <c r="AQ1324" s="66" t="s">
        <v>1733</v>
      </c>
    </row>
    <row r="1325" spans="1:43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P1325" s="65" t="s">
        <v>321</v>
      </c>
      <c r="AQ1325" s="66" t="s">
        <v>1733</v>
      </c>
    </row>
    <row r="1326" spans="1:43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P1326" s="65" t="s">
        <v>322</v>
      </c>
      <c r="AQ1326" s="66" t="s">
        <v>1733</v>
      </c>
    </row>
    <row r="1327" spans="1:43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P1327" s="65" t="s">
        <v>323</v>
      </c>
      <c r="AQ1327" s="66" t="s">
        <v>1733</v>
      </c>
    </row>
    <row r="1328" spans="1:43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P1328" s="65" t="s">
        <v>324</v>
      </c>
      <c r="AQ1328" s="66" t="s">
        <v>1733</v>
      </c>
    </row>
    <row r="1329" spans="1:43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P1329" s="65" t="s">
        <v>325</v>
      </c>
      <c r="AQ1329" s="66" t="s">
        <v>1733</v>
      </c>
    </row>
    <row r="1330" spans="1:43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P1330" s="65" t="s">
        <v>326</v>
      </c>
      <c r="AQ1330" s="66" t="s">
        <v>1733</v>
      </c>
    </row>
    <row r="1331" spans="1:43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P1331" s="65" t="s">
        <v>327</v>
      </c>
      <c r="AQ1331" s="66" t="s">
        <v>1739</v>
      </c>
    </row>
    <row r="1332" spans="1:43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P1332" s="65" t="s">
        <v>328</v>
      </c>
      <c r="AQ1332" s="66" t="s">
        <v>1739</v>
      </c>
    </row>
    <row r="1333" spans="1:43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P1333" s="65" t="s">
        <v>329</v>
      </c>
      <c r="AQ1333" s="66" t="s">
        <v>1733</v>
      </c>
    </row>
    <row r="1334" spans="1:43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P1334" s="65" t="s">
        <v>330</v>
      </c>
      <c r="AQ1334" s="66" t="s">
        <v>1739</v>
      </c>
    </row>
    <row r="1335" spans="1:43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P1335" s="65" t="s">
        <v>331</v>
      </c>
      <c r="AQ1335" s="66" t="s">
        <v>1739</v>
      </c>
    </row>
    <row r="1336" spans="1:43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P1336" s="65" t="s">
        <v>332</v>
      </c>
      <c r="AQ1336" s="66" t="s">
        <v>1733</v>
      </c>
    </row>
    <row r="1337" spans="1:43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P1337" s="65" t="s">
        <v>333</v>
      </c>
      <c r="AQ1337" s="66" t="s">
        <v>1739</v>
      </c>
    </row>
    <row r="1338" spans="1:43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P1338" s="65" t="s">
        <v>334</v>
      </c>
      <c r="AQ1338" s="66" t="s">
        <v>1739</v>
      </c>
    </row>
    <row r="1339" spans="1:43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P1339" s="65" t="s">
        <v>335</v>
      </c>
      <c r="AQ1339" s="66" t="s">
        <v>1739</v>
      </c>
    </row>
    <row r="1340" spans="1:43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P1340" s="65" t="s">
        <v>336</v>
      </c>
      <c r="AQ1340" s="66" t="s">
        <v>1733</v>
      </c>
    </row>
    <row r="1341" spans="1:43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P1341" s="65" t="s">
        <v>337</v>
      </c>
      <c r="AQ1341" s="66" t="s">
        <v>1733</v>
      </c>
    </row>
    <row r="1342" spans="1:43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P1342" s="65" t="s">
        <v>338</v>
      </c>
      <c r="AQ1342" s="66" t="s">
        <v>1733</v>
      </c>
    </row>
    <row r="1343" spans="1:43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P1343" s="65" t="s">
        <v>339</v>
      </c>
      <c r="AQ1343" s="66" t="s">
        <v>1733</v>
      </c>
    </row>
    <row r="1344" spans="1:43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P1344" s="65" t="s">
        <v>340</v>
      </c>
      <c r="AQ1344" s="66" t="s">
        <v>1733</v>
      </c>
    </row>
    <row r="1345" spans="1:43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P1345" s="65" t="s">
        <v>341</v>
      </c>
      <c r="AQ1345" s="66" t="s">
        <v>1733</v>
      </c>
    </row>
    <row r="1346" spans="1:43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P1346" s="65" t="s">
        <v>342</v>
      </c>
      <c r="AQ1346" s="66" t="s">
        <v>1733</v>
      </c>
    </row>
    <row r="1347" spans="1:43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P1347" s="65" t="s">
        <v>343</v>
      </c>
      <c r="AQ1347" s="66" t="s">
        <v>1733</v>
      </c>
    </row>
    <row r="1348" spans="1:43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P1348" s="65" t="s">
        <v>344</v>
      </c>
      <c r="AQ1348" s="66" t="s">
        <v>1733</v>
      </c>
    </row>
    <row r="1349" spans="1:43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P1349" s="65" t="s">
        <v>345</v>
      </c>
      <c r="AQ1349" s="66" t="s">
        <v>1733</v>
      </c>
    </row>
    <row r="1350" spans="1:43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P1350" s="65" t="s">
        <v>346</v>
      </c>
      <c r="AQ1350" s="66" t="s">
        <v>1733</v>
      </c>
    </row>
    <row r="1351" spans="1:43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P1351" s="65" t="s">
        <v>347</v>
      </c>
      <c r="AQ1351" s="66" t="s">
        <v>1733</v>
      </c>
    </row>
    <row r="1352" spans="1:43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P1352" s="65" t="s">
        <v>348</v>
      </c>
      <c r="AQ1352" s="66" t="s">
        <v>1733</v>
      </c>
    </row>
    <row r="1353" spans="1:43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P1353" s="65" t="s">
        <v>349</v>
      </c>
      <c r="AQ1353" s="66" t="s">
        <v>1733</v>
      </c>
    </row>
    <row r="1354" spans="1:43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P1354" s="65" t="s">
        <v>350</v>
      </c>
      <c r="AQ1354" s="66" t="s">
        <v>1733</v>
      </c>
    </row>
    <row r="1355" spans="1:43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P1355" s="65" t="s">
        <v>351</v>
      </c>
      <c r="AQ1355" s="66" t="s">
        <v>1733</v>
      </c>
    </row>
    <row r="1356" spans="1:43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P1356" s="65" t="s">
        <v>352</v>
      </c>
      <c r="AQ1356" s="66" t="s">
        <v>1733</v>
      </c>
    </row>
    <row r="1357" spans="1:43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P1357" s="65" t="s">
        <v>353</v>
      </c>
      <c r="AQ1357" s="66" t="s">
        <v>1733</v>
      </c>
    </row>
    <row r="1358" spans="1:43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P1358" s="65" t="s">
        <v>354</v>
      </c>
      <c r="AQ1358" s="66" t="s">
        <v>1733</v>
      </c>
    </row>
    <row r="1359" spans="1:43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P1359" s="65" t="s">
        <v>1026</v>
      </c>
      <c r="AQ1359" s="66" t="s">
        <v>1858</v>
      </c>
    </row>
    <row r="1360" spans="1:43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P1360" s="65" t="s">
        <v>1052</v>
      </c>
      <c r="AQ1360" s="66" t="s">
        <v>1858</v>
      </c>
    </row>
    <row r="1361" spans="1:43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P1361" s="65" t="s">
        <v>1053</v>
      </c>
      <c r="AQ1361" s="66" t="s">
        <v>1858</v>
      </c>
    </row>
    <row r="1362" spans="1:43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P1362" s="65" t="s">
        <v>355</v>
      </c>
      <c r="AQ1362" s="66" t="s">
        <v>1733</v>
      </c>
    </row>
    <row r="1363" spans="1:43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P1363" s="65" t="s">
        <v>356</v>
      </c>
      <c r="AQ1363" s="66" t="s">
        <v>1733</v>
      </c>
    </row>
    <row r="1364" spans="1:43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P1364" s="65" t="s">
        <v>357</v>
      </c>
      <c r="AQ1364" s="66" t="s">
        <v>1733</v>
      </c>
    </row>
    <row r="1365" spans="1:43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P1365" s="65" t="s">
        <v>358</v>
      </c>
      <c r="AQ1365" s="66" t="s">
        <v>1733</v>
      </c>
    </row>
    <row r="1366" spans="1:43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P1366" s="65" t="s">
        <v>359</v>
      </c>
      <c r="AQ1366" s="66" t="s">
        <v>1733</v>
      </c>
    </row>
    <row r="1367" spans="1:43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P1367" s="65" t="s">
        <v>360</v>
      </c>
      <c r="AQ1367" s="66" t="s">
        <v>1739</v>
      </c>
    </row>
    <row r="1368" spans="1:43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P1368" s="65" t="s">
        <v>361</v>
      </c>
      <c r="AQ1368" s="66" t="s">
        <v>1739</v>
      </c>
    </row>
    <row r="1369" spans="1:43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P1369" s="65" t="s">
        <v>362</v>
      </c>
      <c r="AQ1369" s="66" t="s">
        <v>1739</v>
      </c>
    </row>
    <row r="1370" spans="1:43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P1370" s="65" t="s">
        <v>363</v>
      </c>
      <c r="AQ1370" s="66" t="s">
        <v>1739</v>
      </c>
    </row>
    <row r="1371" spans="1:43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P1371" s="65" t="s">
        <v>364</v>
      </c>
      <c r="AQ1371" s="66" t="s">
        <v>1739</v>
      </c>
    </row>
    <row r="1372" spans="1:43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P1372" s="65" t="s">
        <v>365</v>
      </c>
      <c r="AQ1372" s="66" t="s">
        <v>1739</v>
      </c>
    </row>
    <row r="1373" spans="1:43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P1373" s="65" t="s">
        <v>366</v>
      </c>
      <c r="AQ1373" s="66" t="s">
        <v>1739</v>
      </c>
    </row>
    <row r="1374" spans="1:43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P1374" s="65" t="s">
        <v>367</v>
      </c>
      <c r="AQ1374" s="66" t="s">
        <v>1739</v>
      </c>
    </row>
    <row r="1375" spans="1:43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P1375" s="65" t="s">
        <v>368</v>
      </c>
      <c r="AQ1375" s="66" t="s">
        <v>1739</v>
      </c>
    </row>
    <row r="1376" spans="1:43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P1376" s="65" t="s">
        <v>369</v>
      </c>
      <c r="AQ1376" s="66" t="s">
        <v>1739</v>
      </c>
    </row>
    <row r="1377" spans="1:43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P1377" s="65" t="s">
        <v>370</v>
      </c>
      <c r="AQ1377" s="66" t="s">
        <v>1739</v>
      </c>
    </row>
    <row r="1378" spans="1:43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P1378" s="65" t="s">
        <v>371</v>
      </c>
      <c r="AQ1378" s="66" t="s">
        <v>1739</v>
      </c>
    </row>
    <row r="1379" spans="1:43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P1379" s="65" t="s">
        <v>372</v>
      </c>
      <c r="AQ1379" s="66" t="s">
        <v>1739</v>
      </c>
    </row>
    <row r="1380" spans="1:43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P1380" s="65" t="s">
        <v>373</v>
      </c>
      <c r="AQ1380" s="66" t="s">
        <v>1733</v>
      </c>
    </row>
    <row r="1381" spans="1:43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P1381" s="65" t="s">
        <v>374</v>
      </c>
      <c r="AQ1381" s="66" t="s">
        <v>1733</v>
      </c>
    </row>
    <row r="1382" spans="1:43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P1382" s="65" t="s">
        <v>375</v>
      </c>
      <c r="AQ1382" s="66" t="s">
        <v>1733</v>
      </c>
    </row>
    <row r="1383" spans="1:43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P1383" s="65" t="s">
        <v>376</v>
      </c>
      <c r="AQ1383" s="66" t="s">
        <v>1733</v>
      </c>
    </row>
    <row r="1384" spans="1:43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P1384" s="65" t="s">
        <v>377</v>
      </c>
      <c r="AQ1384" s="66" t="s">
        <v>1733</v>
      </c>
    </row>
    <row r="1385" spans="1:43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P1385" s="65" t="s">
        <v>378</v>
      </c>
      <c r="AQ1385" s="66" t="s">
        <v>1733</v>
      </c>
    </row>
    <row r="1386" spans="1:43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P1386" s="65" t="s">
        <v>379</v>
      </c>
      <c r="AQ1386" s="66" t="s">
        <v>1733</v>
      </c>
    </row>
    <row r="1387" spans="1:43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P1387" s="65" t="s">
        <v>380</v>
      </c>
      <c r="AQ1387" s="66" t="s">
        <v>1733</v>
      </c>
    </row>
    <row r="1388" spans="1:43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P1388" s="65" t="s">
        <v>381</v>
      </c>
      <c r="AQ1388" s="66" t="s">
        <v>1733</v>
      </c>
    </row>
    <row r="1389" spans="1:43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P1389" s="65" t="s">
        <v>382</v>
      </c>
      <c r="AQ1389" s="66" t="s">
        <v>1733</v>
      </c>
    </row>
    <row r="1390" spans="1:43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P1390" s="65" t="s">
        <v>383</v>
      </c>
      <c r="AQ1390" s="66" t="s">
        <v>1733</v>
      </c>
    </row>
    <row r="1391" spans="1:43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P1391" s="65" t="s">
        <v>384</v>
      </c>
      <c r="AQ1391" s="66" t="s">
        <v>1733</v>
      </c>
    </row>
    <row r="1392" spans="1:43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P1392" s="65" t="s">
        <v>1027</v>
      </c>
      <c r="AQ1392" s="66" t="s">
        <v>385</v>
      </c>
    </row>
    <row r="1393" spans="1:43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P1393" s="65" t="s">
        <v>386</v>
      </c>
      <c r="AQ1393" s="66" t="s">
        <v>1733</v>
      </c>
    </row>
    <row r="1394" spans="1:43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P1394" s="65" t="s">
        <v>387</v>
      </c>
      <c r="AQ1394" s="66" t="s">
        <v>1733</v>
      </c>
    </row>
    <row r="1395" spans="1:43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P1395" s="65" t="s">
        <v>388</v>
      </c>
      <c r="AQ1395" s="66" t="s">
        <v>1733</v>
      </c>
    </row>
    <row r="1396" spans="1:43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P1396" s="65" t="s">
        <v>389</v>
      </c>
      <c r="AQ1396" s="66" t="s">
        <v>1733</v>
      </c>
    </row>
    <row r="1397" spans="1:43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P1397" s="65" t="s">
        <v>390</v>
      </c>
      <c r="AQ1397" s="66" t="s">
        <v>1733</v>
      </c>
    </row>
    <row r="1398" spans="1:43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P1398" s="65" t="s">
        <v>391</v>
      </c>
      <c r="AQ1398" s="66" t="s">
        <v>1733</v>
      </c>
    </row>
    <row r="1399" spans="1:43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P1399" s="65" t="s">
        <v>392</v>
      </c>
      <c r="AQ1399" s="66" t="s">
        <v>1733</v>
      </c>
    </row>
    <row r="1400" spans="1:43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P1400" s="65" t="s">
        <v>393</v>
      </c>
      <c r="AQ1400" s="66" t="s">
        <v>1733</v>
      </c>
    </row>
    <row r="1401" spans="1:43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P1401" s="65" t="s">
        <v>394</v>
      </c>
      <c r="AQ1401" s="66" t="s">
        <v>1733</v>
      </c>
    </row>
    <row r="1402" spans="1:43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P1402" s="65" t="s">
        <v>395</v>
      </c>
      <c r="AQ1402" s="66" t="s">
        <v>1733</v>
      </c>
    </row>
    <row r="1403" spans="1:43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P1403" s="65" t="s">
        <v>396</v>
      </c>
      <c r="AQ1403" s="66" t="s">
        <v>1733</v>
      </c>
    </row>
    <row r="1404" spans="1:43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P1404" s="65" t="s">
        <v>397</v>
      </c>
      <c r="AQ1404" s="66" t="s">
        <v>1733</v>
      </c>
    </row>
    <row r="1405" spans="1:43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P1405" s="65" t="s">
        <v>398</v>
      </c>
      <c r="AQ1405" s="66" t="s">
        <v>1733</v>
      </c>
    </row>
    <row r="1406" spans="1:43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P1406" s="65" t="s">
        <v>399</v>
      </c>
      <c r="AQ1406" s="66" t="s">
        <v>1733</v>
      </c>
    </row>
    <row r="1407" spans="1:43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P1407" s="65" t="s">
        <v>400</v>
      </c>
      <c r="AQ1407" s="66" t="s">
        <v>1733</v>
      </c>
    </row>
    <row r="1408" spans="1:43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P1408" s="65" t="s">
        <v>401</v>
      </c>
      <c r="AQ1408" s="66" t="s">
        <v>1733</v>
      </c>
    </row>
    <row r="1409" spans="1:43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P1409" s="65" t="s">
        <v>402</v>
      </c>
      <c r="AQ1409" s="66" t="s">
        <v>1733</v>
      </c>
    </row>
    <row r="1410" spans="1:43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P1410" s="65" t="s">
        <v>403</v>
      </c>
      <c r="AQ1410" s="66" t="s">
        <v>1733</v>
      </c>
    </row>
    <row r="1411" spans="1:43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P1411" s="65" t="s">
        <v>404</v>
      </c>
      <c r="AQ1411" s="66" t="s">
        <v>1733</v>
      </c>
    </row>
    <row r="1412" spans="1:43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P1412" s="65" t="s">
        <v>405</v>
      </c>
      <c r="AQ1412" s="66" t="s">
        <v>1733</v>
      </c>
    </row>
    <row r="1413" spans="1:43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P1413" s="65" t="s">
        <v>406</v>
      </c>
      <c r="AQ1413" s="66" t="s">
        <v>1733</v>
      </c>
    </row>
    <row r="1414" spans="1:43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P1414" s="65" t="s">
        <v>407</v>
      </c>
      <c r="AQ1414" s="66" t="s">
        <v>1739</v>
      </c>
    </row>
    <row r="1415" spans="1:43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P1415" s="65" t="s">
        <v>408</v>
      </c>
      <c r="AQ1415" s="66" t="s">
        <v>1733</v>
      </c>
    </row>
    <row r="1416" spans="1:43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P1416" s="65" t="s">
        <v>409</v>
      </c>
      <c r="AQ1416" s="66" t="s">
        <v>1733</v>
      </c>
    </row>
    <row r="1417" spans="1:43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P1417" s="65" t="s">
        <v>410</v>
      </c>
      <c r="AQ1417" s="66" t="s">
        <v>1733</v>
      </c>
    </row>
    <row r="1418" spans="1:43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P1418" s="65" t="s">
        <v>411</v>
      </c>
      <c r="AQ1418" s="66" t="s">
        <v>1733</v>
      </c>
    </row>
    <row r="1419" spans="1:43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P1419" s="65" t="s">
        <v>412</v>
      </c>
      <c r="AQ1419" s="66" t="s">
        <v>1733</v>
      </c>
    </row>
    <row r="1420" spans="1:43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P1420" s="65" t="s">
        <v>413</v>
      </c>
      <c r="AQ1420" s="66" t="s">
        <v>1733</v>
      </c>
    </row>
    <row r="1421" spans="1:43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P1421" s="65" t="s">
        <v>414</v>
      </c>
      <c r="AQ1421" s="66" t="s">
        <v>1733</v>
      </c>
    </row>
    <row r="1422" spans="1:43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P1422" s="65" t="s">
        <v>415</v>
      </c>
      <c r="AQ1422" s="66" t="s">
        <v>1733</v>
      </c>
    </row>
    <row r="1423" spans="1:43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P1423" s="65" t="s">
        <v>416</v>
      </c>
      <c r="AQ1423" s="66" t="s">
        <v>1733</v>
      </c>
    </row>
    <row r="1424" spans="1:43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P1424" s="65" t="s">
        <v>417</v>
      </c>
      <c r="AQ1424" s="66" t="s">
        <v>1733</v>
      </c>
    </row>
    <row r="1425" spans="1:43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P1425" s="65" t="s">
        <v>418</v>
      </c>
      <c r="AQ1425" s="66" t="s">
        <v>1733</v>
      </c>
    </row>
    <row r="1426" spans="1:43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P1426" s="65" t="s">
        <v>419</v>
      </c>
      <c r="AQ1426" s="66" t="s">
        <v>1733</v>
      </c>
    </row>
    <row r="1427" spans="1:43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P1427" s="65" t="s">
        <v>420</v>
      </c>
      <c r="AQ1427" s="66" t="s">
        <v>1733</v>
      </c>
    </row>
    <row r="1428" spans="1:43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15"/>
      <c r="Y1428" s="15"/>
      <c r="Z1428" s="15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P1428" s="65" t="s">
        <v>421</v>
      </c>
      <c r="AQ1428" s="66" t="s">
        <v>1733</v>
      </c>
    </row>
    <row r="1429" spans="1:43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P1429" s="65" t="s">
        <v>422</v>
      </c>
      <c r="AQ1429" s="66" t="s">
        <v>1733</v>
      </c>
    </row>
    <row r="1430" spans="1:43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P1430" s="65" t="s">
        <v>423</v>
      </c>
      <c r="AQ1430" s="66" t="s">
        <v>1733</v>
      </c>
    </row>
    <row r="1431" spans="1:43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P1431" s="65" t="s">
        <v>424</v>
      </c>
      <c r="AQ1431" s="66" t="s">
        <v>1733</v>
      </c>
    </row>
    <row r="1432" spans="1:43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P1432" s="65" t="s">
        <v>425</v>
      </c>
      <c r="AQ1432" s="66" t="s">
        <v>1733</v>
      </c>
    </row>
    <row r="1433" spans="1:43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P1433" s="65" t="s">
        <v>426</v>
      </c>
      <c r="AQ1433" s="66" t="s">
        <v>1733</v>
      </c>
    </row>
    <row r="1434" spans="1:43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P1434" s="65" t="s">
        <v>427</v>
      </c>
      <c r="AQ1434" s="66" t="s">
        <v>1733</v>
      </c>
    </row>
    <row r="1435" spans="1:43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P1435" s="65" t="s">
        <v>428</v>
      </c>
      <c r="AQ1435" s="66" t="s">
        <v>1733</v>
      </c>
    </row>
    <row r="1436" spans="1:43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P1436" s="65" t="s">
        <v>429</v>
      </c>
      <c r="AQ1436" s="66" t="s">
        <v>1733</v>
      </c>
    </row>
    <row r="1437" spans="1:43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P1437" s="65" t="s">
        <v>430</v>
      </c>
      <c r="AQ1437" s="66" t="s">
        <v>1733</v>
      </c>
    </row>
    <row r="1438" spans="1:43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P1438" s="65" t="s">
        <v>431</v>
      </c>
      <c r="AQ1438" s="66" t="s">
        <v>1733</v>
      </c>
    </row>
    <row r="1439" spans="1:43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P1439" s="65" t="s">
        <v>432</v>
      </c>
      <c r="AQ1439" s="66" t="s">
        <v>1733</v>
      </c>
    </row>
    <row r="1440" spans="1:43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P1440" s="65" t="s">
        <v>433</v>
      </c>
      <c r="AQ1440" s="66" t="s">
        <v>1733</v>
      </c>
    </row>
    <row r="1441" spans="1:43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P1441" s="65" t="s">
        <v>434</v>
      </c>
      <c r="AQ1441" s="66" t="s">
        <v>1733</v>
      </c>
    </row>
    <row r="1442" spans="1:43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P1442" s="65" t="s">
        <v>435</v>
      </c>
      <c r="AQ1442" s="66" t="s">
        <v>1733</v>
      </c>
    </row>
    <row r="1443" spans="1:43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P1443" s="65" t="s">
        <v>436</v>
      </c>
      <c r="AQ1443" s="66" t="s">
        <v>1739</v>
      </c>
    </row>
    <row r="1444" spans="1:43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P1444" s="65" t="s">
        <v>437</v>
      </c>
      <c r="AQ1444" s="66" t="s">
        <v>1739</v>
      </c>
    </row>
    <row r="1445" spans="1:43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P1445" s="65" t="s">
        <v>438</v>
      </c>
      <c r="AQ1445" s="66" t="s">
        <v>1739</v>
      </c>
    </row>
    <row r="1446" spans="1:43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P1446" s="65" t="s">
        <v>439</v>
      </c>
      <c r="AQ1446" s="66" t="s">
        <v>1733</v>
      </c>
    </row>
    <row r="1447" spans="1:43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P1447" s="65" t="s">
        <v>440</v>
      </c>
      <c r="AQ1447" s="66" t="s">
        <v>1733</v>
      </c>
    </row>
    <row r="1448" spans="1:43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P1448" s="65" t="s">
        <v>441</v>
      </c>
      <c r="AQ1448" s="66" t="s">
        <v>1733</v>
      </c>
    </row>
    <row r="1449" spans="1:43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P1449" s="65" t="s">
        <v>442</v>
      </c>
      <c r="AQ1449" s="66" t="s">
        <v>1733</v>
      </c>
    </row>
    <row r="1450" spans="1:43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P1450" s="65" t="s">
        <v>443</v>
      </c>
      <c r="AQ1450" s="66" t="s">
        <v>1733</v>
      </c>
    </row>
    <row r="1451" spans="1:43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15"/>
      <c r="Y1451" s="15"/>
      <c r="Z1451" s="15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P1451" s="65" t="s">
        <v>444</v>
      </c>
      <c r="AQ1451" s="66" t="s">
        <v>1733</v>
      </c>
    </row>
    <row r="1452" spans="1:43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P1452" s="65" t="s">
        <v>445</v>
      </c>
      <c r="AQ1452" s="66" t="s">
        <v>1733</v>
      </c>
    </row>
    <row r="1453" spans="1:43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P1453" s="65" t="s">
        <v>446</v>
      </c>
      <c r="AQ1453" s="66" t="s">
        <v>1733</v>
      </c>
    </row>
    <row r="1454" spans="1:43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P1454" s="65" t="s">
        <v>447</v>
      </c>
      <c r="AQ1454" s="66" t="s">
        <v>1733</v>
      </c>
    </row>
    <row r="1455" spans="1:43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P1455" s="65" t="s">
        <v>448</v>
      </c>
      <c r="AQ1455" s="66" t="s">
        <v>1733</v>
      </c>
    </row>
    <row r="1456" spans="1:43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P1456" s="65" t="s">
        <v>449</v>
      </c>
      <c r="AQ1456" s="66" t="s">
        <v>1733</v>
      </c>
    </row>
    <row r="1457" spans="1:43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P1457" s="65" t="s">
        <v>450</v>
      </c>
      <c r="AQ1457" s="66" t="s">
        <v>1733</v>
      </c>
    </row>
    <row r="1458" spans="1:43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P1458" s="65" t="s">
        <v>451</v>
      </c>
      <c r="AQ1458" s="66" t="s">
        <v>1733</v>
      </c>
    </row>
    <row r="1459" spans="1:43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P1459" s="65" t="s">
        <v>452</v>
      </c>
      <c r="AQ1459" s="66" t="s">
        <v>1733</v>
      </c>
    </row>
    <row r="1460" spans="1:43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P1460" s="65" t="s">
        <v>453</v>
      </c>
      <c r="AQ1460" s="66" t="s">
        <v>1733</v>
      </c>
    </row>
    <row r="1461" spans="1:43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P1461" s="65" t="s">
        <v>454</v>
      </c>
      <c r="AQ1461" s="66" t="s">
        <v>1733</v>
      </c>
    </row>
    <row r="1462" spans="1:43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P1462" s="65" t="s">
        <v>455</v>
      </c>
      <c r="AQ1462" s="66" t="s">
        <v>1739</v>
      </c>
    </row>
    <row r="1463" spans="1:43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P1463" s="65" t="s">
        <v>456</v>
      </c>
      <c r="AQ1463" s="66" t="s">
        <v>1739</v>
      </c>
    </row>
    <row r="1464" spans="1:43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P1464" s="65" t="s">
        <v>457</v>
      </c>
      <c r="AQ1464" s="66" t="s">
        <v>1739</v>
      </c>
    </row>
    <row r="1465" spans="1:43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P1465" s="65" t="s">
        <v>458</v>
      </c>
      <c r="AQ1465" s="66" t="s">
        <v>1733</v>
      </c>
    </row>
    <row r="1466" spans="1:43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P1466" s="65" t="s">
        <v>459</v>
      </c>
      <c r="AQ1466" s="66" t="s">
        <v>1733</v>
      </c>
    </row>
    <row r="1467" spans="1:43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P1467" s="65" t="s">
        <v>460</v>
      </c>
      <c r="AQ1467" s="66" t="s">
        <v>1733</v>
      </c>
    </row>
    <row r="1468" spans="1:43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P1468" s="65" t="s">
        <v>461</v>
      </c>
      <c r="AQ1468" s="66" t="s">
        <v>1733</v>
      </c>
    </row>
    <row r="1469" spans="1:43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P1469" s="65" t="s">
        <v>462</v>
      </c>
      <c r="AQ1469" s="66" t="s">
        <v>1733</v>
      </c>
    </row>
    <row r="1470" spans="1:43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P1470" s="65" t="s">
        <v>463</v>
      </c>
      <c r="AQ1470" s="66" t="s">
        <v>1733</v>
      </c>
    </row>
    <row r="1471" spans="1:43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P1471" s="65" t="s">
        <v>464</v>
      </c>
      <c r="AQ1471" s="66" t="s">
        <v>1733</v>
      </c>
    </row>
    <row r="1472" spans="1:43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P1472" s="65" t="s">
        <v>465</v>
      </c>
      <c r="AQ1472" s="66" t="s">
        <v>1733</v>
      </c>
    </row>
    <row r="1473" spans="1:43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P1473" s="65" t="s">
        <v>466</v>
      </c>
      <c r="AQ1473" s="66" t="s">
        <v>1733</v>
      </c>
    </row>
    <row r="1474" spans="1:43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P1474" s="65" t="s">
        <v>467</v>
      </c>
      <c r="AQ1474" s="66" t="s">
        <v>1733</v>
      </c>
    </row>
    <row r="1475" spans="1:43" ht="15" customHeight="1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P1475" s="65" t="s">
        <v>468</v>
      </c>
      <c r="AQ1475" s="66" t="s">
        <v>1733</v>
      </c>
    </row>
    <row r="1476" spans="1:43" ht="15" customHeight="1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P1476" s="65" t="s">
        <v>469</v>
      </c>
      <c r="AQ1476" s="66" t="s">
        <v>1733</v>
      </c>
    </row>
    <row r="1477" spans="1:43" ht="15" customHeight="1">
      <c r="A1477" s="9"/>
      <c r="U1477" s="9"/>
      <c r="V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P1477" s="65" t="s">
        <v>470</v>
      </c>
      <c r="AQ1477" s="66" t="s">
        <v>1733</v>
      </c>
    </row>
    <row r="1478" spans="1:43" ht="15" customHeight="1">
      <c r="A1478" s="9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P1478" s="65" t="s">
        <v>471</v>
      </c>
      <c r="AQ1478" s="66" t="s">
        <v>1733</v>
      </c>
    </row>
    <row r="1479" spans="1:43" ht="15" customHeight="1">
      <c r="A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P1479" s="65" t="s">
        <v>472</v>
      </c>
      <c r="AQ1479" s="66" t="s">
        <v>1733</v>
      </c>
    </row>
    <row r="1480" spans="1:43" ht="15" customHeight="1">
      <c r="A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P1480" s="65" t="s">
        <v>473</v>
      </c>
      <c r="AQ1480" s="66" t="s">
        <v>1733</v>
      </c>
    </row>
    <row r="1481" spans="1:43" ht="15" customHeight="1">
      <c r="A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P1481" s="65" t="s">
        <v>474</v>
      </c>
      <c r="AQ1481" s="66" t="s">
        <v>1733</v>
      </c>
    </row>
    <row r="1482" spans="1:43" ht="15" customHeight="1">
      <c r="A1482" s="9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P1482" s="65" t="s">
        <v>475</v>
      </c>
      <c r="AQ1482" s="66" t="s">
        <v>1733</v>
      </c>
    </row>
    <row r="1483" spans="1:43" ht="15" customHeight="1">
      <c r="A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P1483" s="65" t="s">
        <v>476</v>
      </c>
      <c r="AQ1483" s="66" t="s">
        <v>1733</v>
      </c>
    </row>
    <row r="1484" spans="1:43" ht="15" customHeight="1">
      <c r="A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P1484" s="65" t="s">
        <v>477</v>
      </c>
      <c r="AQ1484" s="66" t="s">
        <v>1733</v>
      </c>
    </row>
    <row r="1485" spans="1:43" ht="15" customHeight="1">
      <c r="A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P1485" s="68" t="s">
        <v>478</v>
      </c>
      <c r="AQ1485" s="66" t="s">
        <v>1733</v>
      </c>
    </row>
    <row r="1486" spans="1:43" ht="15" customHeight="1">
      <c r="A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P1486" s="65" t="s">
        <v>479</v>
      </c>
      <c r="AQ1486" s="66" t="s">
        <v>1733</v>
      </c>
    </row>
    <row r="1487" spans="1:43" ht="15" customHeight="1">
      <c r="A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P1487" s="65" t="s">
        <v>480</v>
      </c>
      <c r="AQ1487" s="66" t="s">
        <v>1733</v>
      </c>
    </row>
    <row r="1488" spans="1:43" ht="15" customHeight="1">
      <c r="A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P1488" s="65" t="s">
        <v>481</v>
      </c>
      <c r="AQ1488" s="66" t="s">
        <v>1733</v>
      </c>
    </row>
    <row r="1489" spans="1:43" ht="15" customHeight="1">
      <c r="A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P1489" s="65" t="s">
        <v>482</v>
      </c>
      <c r="AQ1489" s="66" t="s">
        <v>1733</v>
      </c>
    </row>
    <row r="1490" spans="1:43" ht="15" customHeight="1">
      <c r="A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P1490" s="65" t="s">
        <v>483</v>
      </c>
      <c r="AQ1490" s="66" t="s">
        <v>1733</v>
      </c>
    </row>
    <row r="1491" spans="1:43" ht="15" customHeight="1">
      <c r="A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P1491" s="65" t="s">
        <v>484</v>
      </c>
      <c r="AQ1491" s="66" t="s">
        <v>1733</v>
      </c>
    </row>
    <row r="1492" spans="1:43" ht="15" customHeight="1">
      <c r="A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P1492" s="65" t="s">
        <v>485</v>
      </c>
      <c r="AQ1492" s="66" t="s">
        <v>1733</v>
      </c>
    </row>
    <row r="1493" spans="1:43" ht="15" customHeight="1">
      <c r="A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P1493" s="65" t="s">
        <v>486</v>
      </c>
      <c r="AQ1493" s="66" t="s">
        <v>1733</v>
      </c>
    </row>
    <row r="1494" spans="1:43" ht="15" customHeight="1">
      <c r="A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P1494" s="65" t="s">
        <v>487</v>
      </c>
      <c r="AQ1494" s="66" t="s">
        <v>1733</v>
      </c>
    </row>
    <row r="1495" spans="1:43" ht="15" customHeight="1">
      <c r="A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P1495" s="65" t="s">
        <v>488</v>
      </c>
      <c r="AQ1495" s="66" t="s">
        <v>1733</v>
      </c>
    </row>
    <row r="1496" spans="1:43" ht="15" customHeight="1">
      <c r="A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P1496" s="65" t="s">
        <v>489</v>
      </c>
      <c r="AQ1496" s="66" t="s">
        <v>1733</v>
      </c>
    </row>
    <row r="1497" spans="1:43" ht="15" customHeight="1">
      <c r="A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P1497" s="65" t="s">
        <v>490</v>
      </c>
      <c r="AQ1497" s="66" t="s">
        <v>1733</v>
      </c>
    </row>
    <row r="1498" spans="1:43" ht="15" customHeight="1">
      <c r="A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P1498" s="65" t="s">
        <v>491</v>
      </c>
      <c r="AQ1498" s="66" t="s">
        <v>1733</v>
      </c>
    </row>
    <row r="1499" spans="1:43" ht="15" customHeight="1">
      <c r="A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P1499" s="65" t="s">
        <v>492</v>
      </c>
      <c r="AQ1499" s="66" t="s">
        <v>1733</v>
      </c>
    </row>
    <row r="1500" spans="1:43" ht="15" customHeight="1">
      <c r="A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P1500" s="65" t="s">
        <v>493</v>
      </c>
      <c r="AQ1500" s="66" t="s">
        <v>1733</v>
      </c>
    </row>
    <row r="1501" spans="1:43" ht="15" customHeight="1">
      <c r="A1501" s="9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P1501" s="65" t="s">
        <v>494</v>
      </c>
      <c r="AQ1501" s="66" t="s">
        <v>1733</v>
      </c>
    </row>
    <row r="1502" spans="1:43" ht="15" customHeight="1">
      <c r="A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P1502" s="65" t="s">
        <v>495</v>
      </c>
      <c r="AQ1502" s="66" t="s">
        <v>1733</v>
      </c>
    </row>
    <row r="1503" spans="1:43" ht="15" customHeight="1">
      <c r="A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P1503" s="65" t="s">
        <v>496</v>
      </c>
      <c r="AQ1503" s="66" t="s">
        <v>1733</v>
      </c>
    </row>
    <row r="1504" spans="1:43" ht="15" customHeight="1">
      <c r="A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P1504" s="65" t="s">
        <v>497</v>
      </c>
      <c r="AQ1504" s="66" t="s">
        <v>1733</v>
      </c>
    </row>
    <row r="1505" spans="1:43" ht="15" customHeight="1">
      <c r="A1505" s="9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P1505" s="65" t="s">
        <v>498</v>
      </c>
      <c r="AQ1505" s="66" t="s">
        <v>1733</v>
      </c>
    </row>
    <row r="1506" spans="1:43" ht="15" customHeight="1">
      <c r="A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P1506" s="65" t="s">
        <v>499</v>
      </c>
      <c r="AQ1506" s="66" t="s">
        <v>1733</v>
      </c>
    </row>
    <row r="1507" spans="1:43" ht="15" customHeight="1">
      <c r="A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P1507" s="65" t="s">
        <v>500</v>
      </c>
      <c r="AQ1507" s="66" t="s">
        <v>1733</v>
      </c>
    </row>
    <row r="1508" spans="1:43" ht="15" customHeight="1">
      <c r="A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P1508" s="68" t="s">
        <v>501</v>
      </c>
      <c r="AQ1508" s="66" t="s">
        <v>1733</v>
      </c>
    </row>
    <row r="1509" spans="1:43" ht="15" customHeight="1">
      <c r="A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P1509" s="65" t="s">
        <v>502</v>
      </c>
      <c r="AQ1509" s="66" t="s">
        <v>1733</v>
      </c>
    </row>
    <row r="1510" spans="1:43" ht="15" customHeight="1">
      <c r="A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P1510" s="65" t="s">
        <v>503</v>
      </c>
      <c r="AQ1510" s="66" t="s">
        <v>1733</v>
      </c>
    </row>
    <row r="1511" spans="1:43" ht="15" customHeight="1">
      <c r="A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P1511" s="65" t="s">
        <v>895</v>
      </c>
      <c r="AQ1511" s="66" t="s">
        <v>1876</v>
      </c>
    </row>
    <row r="1512" spans="1:43" ht="15" customHeight="1">
      <c r="A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P1512" s="65" t="s">
        <v>504</v>
      </c>
      <c r="AQ1512" s="66" t="s">
        <v>1739</v>
      </c>
    </row>
    <row r="1513" spans="1:43" ht="15" customHeight="1">
      <c r="A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P1513" s="65" t="s">
        <v>505</v>
      </c>
      <c r="AQ1513" s="66" t="s">
        <v>1739</v>
      </c>
    </row>
    <row r="1514" spans="1:43" ht="15" customHeight="1">
      <c r="A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P1514" s="65" t="s">
        <v>506</v>
      </c>
      <c r="AQ1514" s="66" t="s">
        <v>1733</v>
      </c>
    </row>
    <row r="1515" spans="1:43" ht="15" customHeight="1">
      <c r="A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P1515" s="65" t="s">
        <v>507</v>
      </c>
      <c r="AQ1515" s="66" t="s">
        <v>1733</v>
      </c>
    </row>
    <row r="1516" spans="1:43" ht="15" customHeight="1">
      <c r="A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P1516" s="65" t="s">
        <v>508</v>
      </c>
      <c r="AQ1516" s="66" t="s">
        <v>1733</v>
      </c>
    </row>
    <row r="1517" spans="1:43" ht="15" customHeight="1">
      <c r="A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P1517" s="65" t="s">
        <v>509</v>
      </c>
      <c r="AQ1517" s="66" t="s">
        <v>1733</v>
      </c>
    </row>
    <row r="1518" spans="1:43" ht="15" customHeight="1">
      <c r="A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P1518" s="65" t="s">
        <v>510</v>
      </c>
      <c r="AQ1518" s="66" t="s">
        <v>1733</v>
      </c>
    </row>
    <row r="1519" spans="1:43" ht="15" customHeight="1">
      <c r="A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P1519" s="65" t="s">
        <v>896</v>
      </c>
      <c r="AQ1519" s="66" t="s">
        <v>1876</v>
      </c>
    </row>
    <row r="1520" spans="1:43" ht="15" customHeight="1">
      <c r="A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P1520" s="65" t="s">
        <v>1054</v>
      </c>
      <c r="AQ1520" s="66" t="s">
        <v>1876</v>
      </c>
    </row>
    <row r="1521" spans="1:43" ht="15" customHeight="1">
      <c r="A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P1521" s="65" t="s">
        <v>1055</v>
      </c>
      <c r="AQ1521" s="66" t="s">
        <v>1876</v>
      </c>
    </row>
    <row r="1522" spans="1:43" ht="15" customHeight="1">
      <c r="A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P1522" s="65" t="s">
        <v>1056</v>
      </c>
      <c r="AQ1522" s="66" t="s">
        <v>1876</v>
      </c>
    </row>
    <row r="1523" spans="1:43" ht="15" customHeight="1">
      <c r="A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P1523" s="65" t="s">
        <v>897</v>
      </c>
      <c r="AQ1523" s="66" t="s">
        <v>385</v>
      </c>
    </row>
    <row r="1524" spans="1:43" ht="15" customHeight="1">
      <c r="A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P1524" s="65" t="s">
        <v>898</v>
      </c>
      <c r="AQ1524" s="66" t="s">
        <v>385</v>
      </c>
    </row>
    <row r="1525" spans="1:43" ht="15" customHeight="1">
      <c r="A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P1525" s="65" t="s">
        <v>899</v>
      </c>
      <c r="AQ1525" s="66" t="s">
        <v>1876</v>
      </c>
    </row>
    <row r="1526" spans="1:43" ht="15" customHeight="1">
      <c r="A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P1526" s="65" t="s">
        <v>1057</v>
      </c>
      <c r="AQ1526" s="66" t="s">
        <v>1876</v>
      </c>
    </row>
    <row r="1527" spans="1:43" ht="15" customHeight="1">
      <c r="A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P1527" s="65" t="s">
        <v>900</v>
      </c>
      <c r="AQ1527" s="66" t="s">
        <v>1876</v>
      </c>
    </row>
    <row r="1528" spans="1:43" ht="15" customHeight="1">
      <c r="A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P1528" s="65" t="s">
        <v>511</v>
      </c>
      <c r="AQ1528" s="66" t="s">
        <v>1733</v>
      </c>
    </row>
    <row r="1529" spans="1:43" ht="15" customHeight="1">
      <c r="A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P1529" s="65" t="s">
        <v>512</v>
      </c>
      <c r="AQ1529" s="66" t="s">
        <v>1739</v>
      </c>
    </row>
    <row r="1530" spans="1:43" ht="15" customHeight="1">
      <c r="A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P1530" s="65" t="s">
        <v>513</v>
      </c>
      <c r="AQ1530" s="66" t="s">
        <v>1739</v>
      </c>
    </row>
    <row r="1531" spans="1:43" ht="15" customHeight="1">
      <c r="A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P1531" s="65" t="s">
        <v>514</v>
      </c>
      <c r="AQ1531" s="66" t="s">
        <v>1739</v>
      </c>
    </row>
    <row r="1532" spans="1:43" ht="15" customHeight="1">
      <c r="A1532" s="9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P1532" s="65" t="s">
        <v>515</v>
      </c>
      <c r="AQ1532" s="66" t="s">
        <v>1739</v>
      </c>
    </row>
    <row r="1533" spans="1:43" ht="15" customHeight="1">
      <c r="A1533" s="9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P1533" s="65" t="s">
        <v>516</v>
      </c>
      <c r="AQ1533" s="66" t="s">
        <v>1739</v>
      </c>
    </row>
    <row r="1534" spans="1:43" ht="15" customHeight="1">
      <c r="A1534" s="9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P1534" s="65" t="s">
        <v>517</v>
      </c>
      <c r="AQ1534" s="66" t="s">
        <v>1733</v>
      </c>
    </row>
    <row r="1535" spans="1:43" ht="15" customHeight="1">
      <c r="A1535" s="9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P1535" s="65" t="s">
        <v>518</v>
      </c>
      <c r="AQ1535" s="66" t="s">
        <v>1733</v>
      </c>
    </row>
    <row r="1536" spans="1:43" ht="15" customHeight="1">
      <c r="A1536" s="9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P1536" s="65" t="s">
        <v>901</v>
      </c>
      <c r="AQ1536" s="66" t="s">
        <v>1827</v>
      </c>
    </row>
    <row r="1537" spans="1:43" ht="15" customHeight="1">
      <c r="A1537" s="9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P1537" s="65" t="s">
        <v>519</v>
      </c>
      <c r="AQ1537" s="66" t="s">
        <v>1733</v>
      </c>
    </row>
    <row r="1538" spans="1:43" ht="15" customHeight="1">
      <c r="A1538" s="9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P1538" s="65" t="s">
        <v>520</v>
      </c>
      <c r="AQ1538" s="66" t="s">
        <v>1733</v>
      </c>
    </row>
    <row r="1539" spans="1:43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P1539" s="65" t="s">
        <v>521</v>
      </c>
      <c r="AQ1539" s="66" t="s">
        <v>1733</v>
      </c>
    </row>
    <row r="1540" spans="1:43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P1540" s="65" t="s">
        <v>522</v>
      </c>
      <c r="AQ1540" s="66" t="s">
        <v>1733</v>
      </c>
    </row>
    <row r="1541" spans="1:43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P1541" s="65" t="s">
        <v>523</v>
      </c>
      <c r="AQ1541" s="66" t="s">
        <v>1733</v>
      </c>
    </row>
    <row r="1542" spans="1:43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P1542" s="65" t="s">
        <v>524</v>
      </c>
      <c r="AQ1542" s="66" t="s">
        <v>1733</v>
      </c>
    </row>
    <row r="1543" spans="1:43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P1543" s="65" t="s">
        <v>525</v>
      </c>
      <c r="AQ1543" s="66" t="s">
        <v>1733</v>
      </c>
    </row>
    <row r="1544" spans="1:43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P1544" s="65" t="s">
        <v>526</v>
      </c>
      <c r="AQ1544" s="66" t="s">
        <v>1733</v>
      </c>
    </row>
    <row r="1545" spans="1:43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P1545" s="65" t="s">
        <v>527</v>
      </c>
      <c r="AQ1545" s="66" t="s">
        <v>1733</v>
      </c>
    </row>
    <row r="1546" spans="1:43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P1546" s="65" t="s">
        <v>528</v>
      </c>
      <c r="AQ1546" s="66" t="s">
        <v>1733</v>
      </c>
    </row>
    <row r="1547" spans="1:43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P1547" s="65" t="s">
        <v>529</v>
      </c>
      <c r="AQ1547" s="66" t="s">
        <v>1733</v>
      </c>
    </row>
    <row r="1548" spans="1:43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P1548" s="65" t="s">
        <v>530</v>
      </c>
      <c r="AQ1548" s="66" t="s">
        <v>1733</v>
      </c>
    </row>
    <row r="1549" spans="1:43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P1549" s="65" t="s">
        <v>531</v>
      </c>
      <c r="AQ1549" s="66" t="s">
        <v>1739</v>
      </c>
    </row>
    <row r="1550" spans="1:43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P1550" s="65" t="s">
        <v>532</v>
      </c>
      <c r="AQ1550" s="66" t="s">
        <v>1739</v>
      </c>
    </row>
    <row r="1551" spans="1:43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P1551" s="65" t="s">
        <v>533</v>
      </c>
      <c r="AQ1551" s="66" t="s">
        <v>1739</v>
      </c>
    </row>
    <row r="1552" spans="1:43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P1552" s="65" t="s">
        <v>534</v>
      </c>
      <c r="AQ1552" s="66" t="s">
        <v>1733</v>
      </c>
    </row>
    <row r="1553" spans="24:43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P1553" s="65" t="s">
        <v>535</v>
      </c>
      <c r="AQ1553" s="66" t="s">
        <v>1733</v>
      </c>
    </row>
    <row r="1554" spans="24:43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P1554" s="65" t="s">
        <v>536</v>
      </c>
      <c r="AQ1554" s="66" t="s">
        <v>1733</v>
      </c>
    </row>
    <row r="1555" spans="24:43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P1555" s="65" t="s">
        <v>537</v>
      </c>
      <c r="AQ1555" s="66" t="s">
        <v>1733</v>
      </c>
    </row>
    <row r="1556" spans="24:43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P1556" s="65" t="s">
        <v>538</v>
      </c>
      <c r="AQ1556" s="66" t="s">
        <v>1739</v>
      </c>
    </row>
    <row r="1557" spans="24:43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P1557" s="65" t="s">
        <v>539</v>
      </c>
      <c r="AQ1557" s="66" t="s">
        <v>1739</v>
      </c>
    </row>
    <row r="1558" spans="24:43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P1558" s="65" t="s">
        <v>540</v>
      </c>
      <c r="AQ1558" s="66" t="s">
        <v>1733</v>
      </c>
    </row>
    <row r="1559" spans="24:43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P1559" s="65" t="s">
        <v>541</v>
      </c>
      <c r="AQ1559" s="66" t="s">
        <v>1733</v>
      </c>
    </row>
    <row r="1560" spans="24:43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P1560" s="65" t="s">
        <v>542</v>
      </c>
      <c r="AQ1560" s="66" t="s">
        <v>1733</v>
      </c>
    </row>
    <row r="1561" spans="24:43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P1561" s="65" t="s">
        <v>543</v>
      </c>
      <c r="AQ1561" s="66" t="s">
        <v>1733</v>
      </c>
    </row>
    <row r="1562" spans="24:43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P1562" s="65" t="s">
        <v>544</v>
      </c>
      <c r="AQ1562" s="66" t="s">
        <v>1733</v>
      </c>
    </row>
    <row r="1563" spans="24:43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P1563" s="65" t="s">
        <v>545</v>
      </c>
      <c r="AQ1563" s="66" t="s">
        <v>1733</v>
      </c>
    </row>
    <row r="1564" spans="24:43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P1564" s="65" t="s">
        <v>546</v>
      </c>
      <c r="AQ1564" s="66" t="s">
        <v>1733</v>
      </c>
    </row>
    <row r="1565" spans="24:43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P1565" s="65" t="s">
        <v>547</v>
      </c>
      <c r="AQ1565" s="66" t="s">
        <v>1733</v>
      </c>
    </row>
    <row r="1566" spans="24:43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P1566" s="65" t="s">
        <v>548</v>
      </c>
      <c r="AQ1566" s="66" t="s">
        <v>1733</v>
      </c>
    </row>
    <row r="1567" spans="24:43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P1567" s="65" t="s">
        <v>549</v>
      </c>
      <c r="AQ1567" s="66" t="s">
        <v>1733</v>
      </c>
    </row>
    <row r="1568" spans="24:43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P1568" s="65" t="s">
        <v>550</v>
      </c>
      <c r="AQ1568" s="66" t="s">
        <v>1733</v>
      </c>
    </row>
    <row r="1569" spans="24:43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P1569" s="65" t="s">
        <v>551</v>
      </c>
      <c r="AQ1569" s="66" t="s">
        <v>1733</v>
      </c>
    </row>
    <row r="1570" spans="24:43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P1570" s="65" t="s">
        <v>552</v>
      </c>
      <c r="AQ1570" s="66" t="s">
        <v>1733</v>
      </c>
    </row>
    <row r="1571" spans="24:43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P1571" s="65" t="s">
        <v>553</v>
      </c>
      <c r="AQ1571" s="66" t="s">
        <v>1739</v>
      </c>
    </row>
    <row r="1572" spans="24:43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P1572" s="65" t="s">
        <v>554</v>
      </c>
      <c r="AQ1572" s="66" t="s">
        <v>1739</v>
      </c>
    </row>
    <row r="1573" spans="24:43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P1573" s="65" t="s">
        <v>555</v>
      </c>
      <c r="AQ1573" s="66" t="s">
        <v>1739</v>
      </c>
    </row>
    <row r="1574" spans="24:43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P1574" s="65" t="s">
        <v>556</v>
      </c>
      <c r="AQ1574" s="66" t="s">
        <v>1739</v>
      </c>
    </row>
    <row r="1575" spans="24:43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P1575" s="65" t="s">
        <v>557</v>
      </c>
      <c r="AQ1575" s="66" t="s">
        <v>1739</v>
      </c>
    </row>
    <row r="1576" spans="24:43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P1576" s="65" t="s">
        <v>558</v>
      </c>
      <c r="AQ1576" s="66" t="s">
        <v>1733</v>
      </c>
    </row>
    <row r="1577" spans="24:43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P1577" s="65" t="s">
        <v>559</v>
      </c>
      <c r="AQ1577" s="66" t="s">
        <v>1733</v>
      </c>
    </row>
    <row r="1578" spans="24:43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P1578" s="65" t="s">
        <v>560</v>
      </c>
      <c r="AQ1578" s="66" t="s">
        <v>1733</v>
      </c>
    </row>
    <row r="1579" spans="24:43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P1579" s="65" t="s">
        <v>561</v>
      </c>
      <c r="AQ1579" s="66" t="s">
        <v>1733</v>
      </c>
    </row>
    <row r="1580" spans="24:43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P1580" s="65" t="s">
        <v>562</v>
      </c>
      <c r="AQ1580" s="66" t="s">
        <v>1733</v>
      </c>
    </row>
    <row r="1581" spans="24:43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P1581" s="65" t="s">
        <v>563</v>
      </c>
      <c r="AQ1581" s="66" t="s">
        <v>1733</v>
      </c>
    </row>
    <row r="1582" spans="24:43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P1582" s="65" t="s">
        <v>564</v>
      </c>
      <c r="AQ1582" s="66" t="s">
        <v>1733</v>
      </c>
    </row>
    <row r="1583" spans="24:43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P1583" s="65" t="s">
        <v>565</v>
      </c>
      <c r="AQ1583" s="66" t="s">
        <v>1733</v>
      </c>
    </row>
    <row r="1584" spans="24:43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P1584" s="65" t="s">
        <v>902</v>
      </c>
      <c r="AQ1584" s="66" t="s">
        <v>385</v>
      </c>
    </row>
    <row r="1585" spans="24:43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P1585" s="65" t="s">
        <v>566</v>
      </c>
      <c r="AQ1585" s="66" t="s">
        <v>1733</v>
      </c>
    </row>
    <row r="1586" spans="24:43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P1586" s="65" t="s">
        <v>567</v>
      </c>
      <c r="AQ1586" s="66" t="s">
        <v>1733</v>
      </c>
    </row>
    <row r="1587" spans="24:43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P1587" s="65" t="s">
        <v>568</v>
      </c>
      <c r="AQ1587" s="66" t="s">
        <v>1733</v>
      </c>
    </row>
    <row r="1588" spans="24:43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P1588" s="65" t="s">
        <v>569</v>
      </c>
      <c r="AQ1588" s="66" t="s">
        <v>1733</v>
      </c>
    </row>
    <row r="1589" spans="24:43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P1589" s="65" t="s">
        <v>570</v>
      </c>
      <c r="AQ1589" s="66" t="s">
        <v>1733</v>
      </c>
    </row>
    <row r="1590" spans="24:43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P1590" s="65" t="s">
        <v>571</v>
      </c>
      <c r="AQ1590" s="66" t="s">
        <v>1733</v>
      </c>
    </row>
    <row r="1591" spans="24:43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P1591" s="65" t="s">
        <v>572</v>
      </c>
      <c r="AQ1591" s="66" t="s">
        <v>1733</v>
      </c>
    </row>
    <row r="1592" spans="24:43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P1592" s="65" t="s">
        <v>573</v>
      </c>
      <c r="AQ1592" s="66" t="s">
        <v>1733</v>
      </c>
    </row>
    <row r="1593" spans="24:43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P1593" s="65" t="s">
        <v>574</v>
      </c>
      <c r="AQ1593" s="66" t="s">
        <v>1733</v>
      </c>
    </row>
    <row r="1594" spans="24:43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P1594" s="65" t="s">
        <v>903</v>
      </c>
      <c r="AQ1594" s="66" t="s">
        <v>1827</v>
      </c>
    </row>
    <row r="1595" spans="24:43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P1595" s="65" t="s">
        <v>904</v>
      </c>
      <c r="AQ1595" s="66" t="s">
        <v>1827</v>
      </c>
    </row>
    <row r="1596" spans="24:43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P1596" s="65" t="s">
        <v>905</v>
      </c>
      <c r="AQ1596" s="66" t="s">
        <v>1827</v>
      </c>
    </row>
    <row r="1597" spans="24:43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P1597" s="65" t="s">
        <v>906</v>
      </c>
      <c r="AQ1597" s="66" t="s">
        <v>1827</v>
      </c>
    </row>
    <row r="1598" spans="24:43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P1598" s="65" t="s">
        <v>575</v>
      </c>
      <c r="AQ1598" s="66" t="s">
        <v>1733</v>
      </c>
    </row>
    <row r="1599" spans="24:43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P1599" s="65" t="s">
        <v>576</v>
      </c>
      <c r="AQ1599" s="66" t="s">
        <v>1739</v>
      </c>
    </row>
    <row r="1600" spans="24:43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P1600" s="65" t="s">
        <v>577</v>
      </c>
      <c r="AQ1600" s="66" t="s">
        <v>1739</v>
      </c>
    </row>
    <row r="1601" spans="24:43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P1601" s="65" t="s">
        <v>578</v>
      </c>
      <c r="AQ1601" s="66" t="s">
        <v>1739</v>
      </c>
    </row>
    <row r="1602" spans="24:43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P1602" s="65" t="s">
        <v>579</v>
      </c>
      <c r="AQ1602" s="66" t="s">
        <v>1739</v>
      </c>
    </row>
    <row r="1603" spans="24:43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P1603" s="65" t="s">
        <v>580</v>
      </c>
      <c r="AQ1603" s="66" t="s">
        <v>1733</v>
      </c>
    </row>
    <row r="1604" spans="24:43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P1604" s="65" t="s">
        <v>581</v>
      </c>
      <c r="AQ1604" s="66" t="s">
        <v>1733</v>
      </c>
    </row>
    <row r="1605" spans="24:43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P1605" s="65" t="s">
        <v>582</v>
      </c>
      <c r="AQ1605" s="66" t="s">
        <v>1733</v>
      </c>
    </row>
    <row r="1606" spans="24:43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P1606" s="65" t="s">
        <v>583</v>
      </c>
      <c r="AQ1606" s="66" t="s">
        <v>1733</v>
      </c>
    </row>
    <row r="1607" spans="24:43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P1607" s="65" t="s">
        <v>584</v>
      </c>
      <c r="AQ1607" s="66" t="s">
        <v>1739</v>
      </c>
    </row>
    <row r="1608" spans="24:43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P1608" s="65" t="s">
        <v>585</v>
      </c>
      <c r="AQ1608" s="66" t="s">
        <v>1739</v>
      </c>
    </row>
    <row r="1609" spans="24:43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P1609" s="65" t="s">
        <v>586</v>
      </c>
      <c r="AQ1609" s="66" t="s">
        <v>1733</v>
      </c>
    </row>
    <row r="1610" spans="24:43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P1610" s="65" t="s">
        <v>587</v>
      </c>
      <c r="AQ1610" s="66" t="s">
        <v>1733</v>
      </c>
    </row>
    <row r="1611" spans="24:43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P1611" s="65" t="s">
        <v>588</v>
      </c>
      <c r="AQ1611" s="66" t="s">
        <v>1739</v>
      </c>
    </row>
    <row r="1612" spans="24:43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P1612" s="65" t="s">
        <v>589</v>
      </c>
      <c r="AQ1612" s="66" t="s">
        <v>1733</v>
      </c>
    </row>
    <row r="1613" spans="24:43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P1613" s="65" t="s">
        <v>590</v>
      </c>
      <c r="AQ1613" s="66" t="s">
        <v>1733</v>
      </c>
    </row>
    <row r="1614" spans="24:43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P1614" s="65" t="s">
        <v>591</v>
      </c>
      <c r="AQ1614" s="66" t="s">
        <v>1733</v>
      </c>
    </row>
    <row r="1615" spans="24:43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P1615" s="65" t="s">
        <v>592</v>
      </c>
      <c r="AQ1615" s="66" t="s">
        <v>1733</v>
      </c>
    </row>
    <row r="1616" spans="24:43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P1616" s="65" t="s">
        <v>593</v>
      </c>
      <c r="AQ1616" s="66" t="s">
        <v>1733</v>
      </c>
    </row>
    <row r="1617" spans="24:43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P1617" s="65" t="s">
        <v>594</v>
      </c>
      <c r="AQ1617" s="66" t="s">
        <v>1733</v>
      </c>
    </row>
    <row r="1618" spans="24:43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P1618" s="65" t="s">
        <v>595</v>
      </c>
      <c r="AQ1618" s="66" t="s">
        <v>1733</v>
      </c>
    </row>
    <row r="1619" spans="24:43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P1619" s="65" t="s">
        <v>596</v>
      </c>
      <c r="AQ1619" s="66" t="s">
        <v>1733</v>
      </c>
    </row>
    <row r="1620" spans="24:43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P1620" s="65" t="s">
        <v>597</v>
      </c>
      <c r="AQ1620" s="66" t="s">
        <v>1733</v>
      </c>
    </row>
    <row r="1621" spans="24:43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P1621" s="65" t="s">
        <v>598</v>
      </c>
      <c r="AQ1621" s="66" t="s">
        <v>1733</v>
      </c>
    </row>
    <row r="1622" spans="24:43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P1622" s="65" t="s">
        <v>599</v>
      </c>
      <c r="AQ1622" s="66" t="s">
        <v>1733</v>
      </c>
    </row>
    <row r="1623" spans="24:43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P1623" s="65" t="s">
        <v>600</v>
      </c>
      <c r="AQ1623" s="66" t="s">
        <v>1733</v>
      </c>
    </row>
    <row r="1624" spans="24:43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P1624" s="65" t="s">
        <v>601</v>
      </c>
      <c r="AQ1624" s="66" t="s">
        <v>1733</v>
      </c>
    </row>
    <row r="1625" spans="24:43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P1625" s="65" t="s">
        <v>602</v>
      </c>
      <c r="AQ1625" s="66" t="s">
        <v>1733</v>
      </c>
    </row>
    <row r="1626" spans="24:43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P1626" s="65" t="s">
        <v>603</v>
      </c>
      <c r="AQ1626" s="66" t="s">
        <v>1733</v>
      </c>
    </row>
    <row r="1627" spans="24:43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P1627" s="65" t="s">
        <v>604</v>
      </c>
      <c r="AQ1627" s="66" t="s">
        <v>1733</v>
      </c>
    </row>
    <row r="1628" spans="24:43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P1628" s="65" t="s">
        <v>605</v>
      </c>
      <c r="AQ1628" s="66" t="s">
        <v>1733</v>
      </c>
    </row>
    <row r="1629" spans="24:43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P1629" s="65" t="s">
        <v>606</v>
      </c>
      <c r="AQ1629" s="66" t="s">
        <v>1733</v>
      </c>
    </row>
    <row r="1630" spans="24:43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P1630" s="65" t="s">
        <v>607</v>
      </c>
      <c r="AQ1630" s="66" t="s">
        <v>1733</v>
      </c>
    </row>
    <row r="1631" spans="24:43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P1631" s="65" t="s">
        <v>608</v>
      </c>
      <c r="AQ1631" s="66" t="s">
        <v>1733</v>
      </c>
    </row>
    <row r="1632" spans="24:43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P1632" s="65" t="s">
        <v>609</v>
      </c>
      <c r="AQ1632" s="66" t="s">
        <v>1733</v>
      </c>
    </row>
    <row r="1633" spans="24:43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P1633" s="65" t="s">
        <v>610</v>
      </c>
      <c r="AQ1633" s="66" t="s">
        <v>1733</v>
      </c>
    </row>
    <row r="1634" spans="24:43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P1634" s="65" t="s">
        <v>611</v>
      </c>
      <c r="AQ1634" s="66" t="s">
        <v>1733</v>
      </c>
    </row>
    <row r="1635" spans="24:43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P1635" s="65" t="s">
        <v>612</v>
      </c>
      <c r="AQ1635" s="66" t="s">
        <v>1733</v>
      </c>
    </row>
    <row r="1636" spans="24:43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P1636" s="65" t="s">
        <v>613</v>
      </c>
      <c r="AQ1636" s="66" t="s">
        <v>1733</v>
      </c>
    </row>
    <row r="1637" spans="24:43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P1637" s="65" t="s">
        <v>614</v>
      </c>
      <c r="AQ1637" s="66" t="s">
        <v>1733</v>
      </c>
    </row>
    <row r="1638" spans="24:43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P1638" s="65" t="s">
        <v>615</v>
      </c>
      <c r="AQ1638" s="66" t="s">
        <v>1733</v>
      </c>
    </row>
    <row r="1639" spans="24:43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P1639" s="65" t="s">
        <v>616</v>
      </c>
      <c r="AQ1639" s="66" t="s">
        <v>1733</v>
      </c>
    </row>
    <row r="1640" spans="24:43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P1640" s="65" t="s">
        <v>617</v>
      </c>
      <c r="AQ1640" s="66" t="s">
        <v>1733</v>
      </c>
    </row>
    <row r="1641" spans="24:43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P1641" s="65" t="s">
        <v>618</v>
      </c>
      <c r="AQ1641" s="66" t="s">
        <v>1733</v>
      </c>
    </row>
    <row r="1642" spans="24:43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P1642" s="65" t="s">
        <v>619</v>
      </c>
      <c r="AQ1642" s="66" t="s">
        <v>1733</v>
      </c>
    </row>
    <row r="1643" spans="24:43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P1643" s="65" t="s">
        <v>620</v>
      </c>
      <c r="AQ1643" s="66" t="s">
        <v>1733</v>
      </c>
    </row>
    <row r="1644" spans="24:43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P1644" s="65" t="s">
        <v>621</v>
      </c>
      <c r="AQ1644" s="66" t="s">
        <v>1733</v>
      </c>
    </row>
    <row r="1645" spans="24:43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P1645" s="65" t="s">
        <v>622</v>
      </c>
      <c r="AQ1645" s="66" t="s">
        <v>1733</v>
      </c>
    </row>
    <row r="1646" spans="24:43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P1646" s="65" t="s">
        <v>623</v>
      </c>
      <c r="AQ1646" s="66" t="s">
        <v>1733</v>
      </c>
    </row>
    <row r="1647" spans="24:43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P1647" s="65" t="s">
        <v>624</v>
      </c>
      <c r="AQ1647" s="66" t="s">
        <v>1733</v>
      </c>
    </row>
    <row r="1648" spans="24:43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P1648" s="65" t="s">
        <v>625</v>
      </c>
      <c r="AQ1648" s="66" t="s">
        <v>1733</v>
      </c>
    </row>
    <row r="1649" spans="24:43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P1649" s="65" t="s">
        <v>626</v>
      </c>
      <c r="AQ1649" s="66" t="s">
        <v>1733</v>
      </c>
    </row>
    <row r="1650" spans="24:43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P1650" s="65" t="s">
        <v>627</v>
      </c>
      <c r="AQ1650" s="66" t="s">
        <v>1733</v>
      </c>
    </row>
    <row r="1651" spans="24:43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P1651" s="65" t="s">
        <v>628</v>
      </c>
      <c r="AQ1651" s="66" t="s">
        <v>1733</v>
      </c>
    </row>
    <row r="1652" spans="24:43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P1652" s="65" t="s">
        <v>629</v>
      </c>
      <c r="AQ1652" s="66" t="s">
        <v>1733</v>
      </c>
    </row>
    <row r="1653" spans="24:43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P1653" s="65" t="s">
        <v>630</v>
      </c>
      <c r="AQ1653" s="66" t="s">
        <v>1733</v>
      </c>
    </row>
    <row r="1654" spans="24:43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P1654" s="65" t="s">
        <v>631</v>
      </c>
      <c r="AQ1654" s="66" t="s">
        <v>1733</v>
      </c>
    </row>
    <row r="1655" spans="24:43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P1655" s="65" t="s">
        <v>632</v>
      </c>
      <c r="AQ1655" s="66" t="s">
        <v>1733</v>
      </c>
    </row>
    <row r="1656" spans="24:43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P1656" s="65" t="s">
        <v>633</v>
      </c>
      <c r="AQ1656" s="66" t="s">
        <v>1733</v>
      </c>
    </row>
    <row r="1657" spans="24:43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P1657" s="65" t="s">
        <v>634</v>
      </c>
      <c r="AQ1657" s="66" t="s">
        <v>1733</v>
      </c>
    </row>
    <row r="1658" spans="24:43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P1658" s="65" t="s">
        <v>635</v>
      </c>
      <c r="AQ1658" s="66" t="s">
        <v>1733</v>
      </c>
    </row>
    <row r="1659" spans="24:43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P1659" s="65" t="s">
        <v>636</v>
      </c>
      <c r="AQ1659" s="66" t="s">
        <v>1733</v>
      </c>
    </row>
    <row r="1660" spans="24:43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P1660" s="65" t="s">
        <v>907</v>
      </c>
      <c r="AQ1660" s="66" t="s">
        <v>1827</v>
      </c>
    </row>
    <row r="1661" spans="24:43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P1661" s="65" t="s">
        <v>637</v>
      </c>
      <c r="AQ1661" s="66" t="s">
        <v>1733</v>
      </c>
    </row>
    <row r="1662" spans="24:43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P1662" s="65" t="s">
        <v>638</v>
      </c>
      <c r="AQ1662" s="66" t="s">
        <v>1733</v>
      </c>
    </row>
    <row r="1663" spans="24:43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P1663" s="65" t="s">
        <v>639</v>
      </c>
      <c r="AQ1663" s="66" t="s">
        <v>1733</v>
      </c>
    </row>
    <row r="1664" spans="24:43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P1664" s="65" t="s">
        <v>640</v>
      </c>
      <c r="AQ1664" s="66" t="s">
        <v>1733</v>
      </c>
    </row>
    <row r="1665" spans="24:43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P1665" s="65" t="s">
        <v>1058</v>
      </c>
      <c r="AQ1665" s="66" t="s">
        <v>1876</v>
      </c>
    </row>
    <row r="1666" spans="24:43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P1666" s="65" t="s">
        <v>641</v>
      </c>
      <c r="AQ1666" s="66" t="s">
        <v>1733</v>
      </c>
    </row>
    <row r="1667" spans="24:43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P1667" s="65" t="s">
        <v>642</v>
      </c>
      <c r="AQ1667" s="66" t="s">
        <v>1733</v>
      </c>
    </row>
    <row r="1668" spans="24:43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P1668" s="65" t="s">
        <v>643</v>
      </c>
      <c r="AQ1668" s="66" t="s">
        <v>1739</v>
      </c>
    </row>
    <row r="1669" spans="24:43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P1669" s="65" t="s">
        <v>644</v>
      </c>
      <c r="AQ1669" s="66" t="s">
        <v>1733</v>
      </c>
    </row>
    <row r="1670" spans="24:43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P1670" s="65" t="s">
        <v>645</v>
      </c>
      <c r="AQ1670" s="66" t="s">
        <v>1733</v>
      </c>
    </row>
    <row r="1671" spans="24:43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P1671" s="65" t="s">
        <v>646</v>
      </c>
      <c r="AQ1671" s="66" t="s">
        <v>1733</v>
      </c>
    </row>
    <row r="1672" spans="24:43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P1672" s="65" t="s">
        <v>647</v>
      </c>
      <c r="AQ1672" s="66" t="s">
        <v>1733</v>
      </c>
    </row>
    <row r="1673" spans="24:43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P1673" s="65" t="s">
        <v>648</v>
      </c>
      <c r="AQ1673" s="66" t="s">
        <v>1733</v>
      </c>
    </row>
    <row r="1674" spans="24:43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P1674" s="65" t="s">
        <v>649</v>
      </c>
      <c r="AQ1674" s="66" t="s">
        <v>1733</v>
      </c>
    </row>
    <row r="1675" spans="24:43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P1675" s="65" t="s">
        <v>650</v>
      </c>
      <c r="AQ1675" s="66" t="s">
        <v>1733</v>
      </c>
    </row>
    <row r="1676" spans="24:43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P1676" s="65" t="s">
        <v>651</v>
      </c>
      <c r="AQ1676" s="66" t="s">
        <v>1733</v>
      </c>
    </row>
    <row r="1677" spans="24:43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P1677" s="65" t="s">
        <v>908</v>
      </c>
      <c r="AQ1677" s="66" t="s">
        <v>1858</v>
      </c>
    </row>
    <row r="1678" spans="24:43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P1678" s="65" t="s">
        <v>909</v>
      </c>
      <c r="AQ1678" s="66" t="s">
        <v>1858</v>
      </c>
    </row>
    <row r="1679" spans="24:43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P1679" s="65" t="s">
        <v>910</v>
      </c>
      <c r="AQ1679" s="66" t="s">
        <v>1858</v>
      </c>
    </row>
    <row r="1680" spans="24:43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P1680" s="65" t="s">
        <v>911</v>
      </c>
      <c r="AQ1680" s="66" t="s">
        <v>1858</v>
      </c>
    </row>
    <row r="1681" spans="24:43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P1681" s="65" t="s">
        <v>912</v>
      </c>
      <c r="AQ1681" s="66" t="s">
        <v>1858</v>
      </c>
    </row>
    <row r="1682" spans="24:43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P1682" s="65" t="s">
        <v>652</v>
      </c>
      <c r="AQ1682" s="66" t="s">
        <v>1733</v>
      </c>
    </row>
    <row r="1683" spans="24:43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P1683" s="65" t="s">
        <v>653</v>
      </c>
      <c r="AQ1683" s="66" t="s">
        <v>1733</v>
      </c>
    </row>
    <row r="1684" spans="24:43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P1684" s="65" t="s">
        <v>654</v>
      </c>
      <c r="AQ1684" s="66" t="s">
        <v>1733</v>
      </c>
    </row>
    <row r="1685" spans="24:43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P1685" s="65" t="s">
        <v>655</v>
      </c>
      <c r="AQ1685" s="66" t="s">
        <v>1733</v>
      </c>
    </row>
    <row r="1686" spans="24:43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P1686" s="65" t="s">
        <v>656</v>
      </c>
      <c r="AQ1686" s="66" t="s">
        <v>1733</v>
      </c>
    </row>
    <row r="1687" spans="24:43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P1687" s="65" t="s">
        <v>913</v>
      </c>
      <c r="AQ1687" s="66" t="s">
        <v>2335</v>
      </c>
    </row>
    <row r="1688" spans="24:43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P1688" s="65" t="s">
        <v>657</v>
      </c>
      <c r="AQ1688" s="66" t="s">
        <v>1733</v>
      </c>
    </row>
    <row r="1689" spans="24:43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P1689" s="65" t="s">
        <v>658</v>
      </c>
      <c r="AQ1689" s="66" t="s">
        <v>1733</v>
      </c>
    </row>
    <row r="1690" spans="24:43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P1690" s="65" t="s">
        <v>659</v>
      </c>
      <c r="AQ1690" s="66" t="s">
        <v>1733</v>
      </c>
    </row>
    <row r="1691" spans="24:43" ht="15" customHeight="1"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P1691" s="65" t="s">
        <v>660</v>
      </c>
      <c r="AQ1691" s="66" t="s">
        <v>1733</v>
      </c>
    </row>
    <row r="1692" spans="24:43" ht="15" customHeight="1"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P1692" s="65" t="s">
        <v>661</v>
      </c>
      <c r="AQ1692" s="66" t="s">
        <v>1739</v>
      </c>
    </row>
    <row r="1693" spans="24:43" ht="15" customHeight="1"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P1693" s="65" t="s">
        <v>662</v>
      </c>
      <c r="AQ1693" s="66" t="s">
        <v>1739</v>
      </c>
    </row>
    <row r="1694" spans="24:43" ht="15" customHeight="1"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P1694" s="65" t="s">
        <v>663</v>
      </c>
      <c r="AQ1694" s="66" t="s">
        <v>1739</v>
      </c>
    </row>
    <row r="1695" spans="24:43" ht="15" customHeight="1"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P1695" s="65" t="s">
        <v>664</v>
      </c>
      <c r="AQ1695" s="66" t="s">
        <v>1739</v>
      </c>
    </row>
    <row r="1696" spans="24:43" ht="15" customHeight="1"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P1696" s="65" t="s">
        <v>665</v>
      </c>
      <c r="AQ1696" s="66" t="s">
        <v>1739</v>
      </c>
    </row>
    <row r="1697" spans="42:43" ht="15" customHeight="1">
      <c r="AP1697" s="65" t="s">
        <v>666</v>
      </c>
      <c r="AQ1697" s="66" t="s">
        <v>1739</v>
      </c>
    </row>
    <row r="1698" spans="42:43" ht="15" customHeight="1">
      <c r="AP1698" s="65" t="s">
        <v>667</v>
      </c>
      <c r="AQ1698" s="66" t="s">
        <v>1739</v>
      </c>
    </row>
    <row r="1699" spans="42:43" ht="15" customHeight="1">
      <c r="AP1699" s="65" t="s">
        <v>668</v>
      </c>
      <c r="AQ1699" s="66" t="s">
        <v>1739</v>
      </c>
    </row>
    <row r="1700" spans="42:43" ht="15" customHeight="1">
      <c r="AP1700" s="65" t="s">
        <v>914</v>
      </c>
      <c r="AQ1700" s="66" t="s">
        <v>1858</v>
      </c>
    </row>
    <row r="1701" spans="42:43" ht="15" customHeight="1">
      <c r="AP1701" s="65" t="s">
        <v>669</v>
      </c>
      <c r="AQ1701" s="66" t="s">
        <v>1733</v>
      </c>
    </row>
    <row r="1702" spans="42:43" ht="15" customHeight="1">
      <c r="AP1702" s="65" t="s">
        <v>670</v>
      </c>
      <c r="AQ1702" s="66" t="s">
        <v>1733</v>
      </c>
    </row>
    <row r="1703" spans="42:43" ht="15" customHeight="1">
      <c r="AP1703" s="65" t="s">
        <v>671</v>
      </c>
      <c r="AQ1703" s="66" t="s">
        <v>1733</v>
      </c>
    </row>
    <row r="1704" spans="42:43" ht="15" customHeight="1">
      <c r="AP1704" s="65" t="s">
        <v>1059</v>
      </c>
      <c r="AQ1704" s="66" t="s">
        <v>1827</v>
      </c>
    </row>
    <row r="1705" spans="42:43" ht="15" customHeight="1">
      <c r="AP1705" s="65" t="s">
        <v>915</v>
      </c>
      <c r="AQ1705" s="66" t="s">
        <v>2133</v>
      </c>
    </row>
    <row r="1706" spans="42:43" ht="15" customHeight="1">
      <c r="AP1706" s="65" t="s">
        <v>672</v>
      </c>
      <c r="AQ1706" s="66" t="s">
        <v>1733</v>
      </c>
    </row>
    <row r="1707" spans="42:43" ht="15" customHeight="1">
      <c r="AP1707" s="65" t="s">
        <v>673</v>
      </c>
      <c r="AQ1707" s="66" t="s">
        <v>1733</v>
      </c>
    </row>
    <row r="1708" spans="42:43" ht="15" customHeight="1">
      <c r="AP1708" s="65" t="s">
        <v>674</v>
      </c>
      <c r="AQ1708" s="66" t="s">
        <v>1733</v>
      </c>
    </row>
    <row r="1709" spans="42:43" ht="15" customHeight="1">
      <c r="AP1709" s="65" t="s">
        <v>675</v>
      </c>
      <c r="AQ1709" s="66" t="s">
        <v>1733</v>
      </c>
    </row>
    <row r="1710" spans="42:43" ht="15" customHeight="1">
      <c r="AP1710" s="65" t="s">
        <v>1060</v>
      </c>
      <c r="AQ1710" s="66" t="s">
        <v>1876</v>
      </c>
    </row>
    <row r="1711" spans="42:43" ht="15" customHeight="1">
      <c r="AP1711" s="65" t="s">
        <v>1061</v>
      </c>
      <c r="AQ1711" s="66" t="s">
        <v>1876</v>
      </c>
    </row>
    <row r="1712" spans="42:43" ht="15" customHeight="1">
      <c r="AP1712" s="65" t="s">
        <v>676</v>
      </c>
      <c r="AQ1712" s="66" t="s">
        <v>1733</v>
      </c>
    </row>
    <row r="1713" spans="42:43" ht="15" customHeight="1">
      <c r="AP1713" s="65" t="s">
        <v>677</v>
      </c>
      <c r="AQ1713" s="66" t="s">
        <v>1733</v>
      </c>
    </row>
    <row r="1714" spans="42:43" ht="15" customHeight="1">
      <c r="AP1714" s="65" t="s">
        <v>678</v>
      </c>
      <c r="AQ1714" s="66" t="s">
        <v>1733</v>
      </c>
    </row>
    <row r="1715" spans="42:43" ht="15" customHeight="1">
      <c r="AP1715" s="65" t="s">
        <v>679</v>
      </c>
      <c r="AQ1715" s="66" t="s">
        <v>1733</v>
      </c>
    </row>
    <row r="1716" spans="42:43" ht="15" customHeight="1">
      <c r="AP1716" s="65" t="s">
        <v>680</v>
      </c>
      <c r="AQ1716" s="66" t="s">
        <v>1733</v>
      </c>
    </row>
    <row r="1717" spans="42:43" ht="15" customHeight="1">
      <c r="AP1717" s="65" t="s">
        <v>681</v>
      </c>
      <c r="AQ1717" s="66" t="s">
        <v>1739</v>
      </c>
    </row>
    <row r="1718" spans="42:43" ht="15" customHeight="1">
      <c r="AP1718" s="65" t="s">
        <v>682</v>
      </c>
      <c r="AQ1718" s="66" t="s">
        <v>1739</v>
      </c>
    </row>
    <row r="1719" spans="42:43" ht="15" customHeight="1">
      <c r="AP1719" s="65" t="s">
        <v>683</v>
      </c>
      <c r="AQ1719" s="66" t="s">
        <v>1733</v>
      </c>
    </row>
    <row r="1720" spans="42:43" ht="15" customHeight="1">
      <c r="AP1720" s="65" t="s">
        <v>684</v>
      </c>
      <c r="AQ1720" s="66" t="s">
        <v>1733</v>
      </c>
    </row>
    <row r="1721" spans="42:43" ht="15" customHeight="1">
      <c r="AP1721" s="65" t="s">
        <v>685</v>
      </c>
      <c r="AQ1721" s="66" t="s">
        <v>1733</v>
      </c>
    </row>
    <row r="1722" spans="42:43" ht="15" customHeight="1">
      <c r="AP1722" s="65" t="s">
        <v>686</v>
      </c>
      <c r="AQ1722" s="66" t="s">
        <v>1733</v>
      </c>
    </row>
    <row r="1723" spans="42:43" ht="15" customHeight="1">
      <c r="AP1723" s="65" t="s">
        <v>687</v>
      </c>
      <c r="AQ1723" s="66" t="s">
        <v>1733</v>
      </c>
    </row>
    <row r="1724" spans="42:43" ht="15" customHeight="1">
      <c r="AP1724" s="65" t="s">
        <v>688</v>
      </c>
      <c r="AQ1724" s="66" t="s">
        <v>1733</v>
      </c>
    </row>
    <row r="1725" spans="42:43" ht="15" customHeight="1">
      <c r="AP1725" s="65" t="s">
        <v>689</v>
      </c>
      <c r="AQ1725" s="66" t="s">
        <v>1733</v>
      </c>
    </row>
    <row r="1726" spans="42:43" ht="15" customHeight="1">
      <c r="AP1726" s="65" t="s">
        <v>690</v>
      </c>
      <c r="AQ1726" s="66" t="s">
        <v>1733</v>
      </c>
    </row>
    <row r="1727" spans="42:43" ht="15" customHeight="1">
      <c r="AP1727" s="65" t="s">
        <v>691</v>
      </c>
      <c r="AQ1727" s="66" t="s">
        <v>1733</v>
      </c>
    </row>
    <row r="1728" spans="42:43" ht="15" customHeight="1">
      <c r="AP1728" s="65" t="s">
        <v>692</v>
      </c>
      <c r="AQ1728" s="66" t="s">
        <v>1733</v>
      </c>
    </row>
    <row r="1729" spans="42:43" ht="15" customHeight="1">
      <c r="AP1729" s="65" t="s">
        <v>693</v>
      </c>
      <c r="AQ1729" s="66" t="s">
        <v>1733</v>
      </c>
    </row>
    <row r="1730" spans="42:43" ht="15" customHeight="1">
      <c r="AP1730" s="65" t="s">
        <v>694</v>
      </c>
      <c r="AQ1730" s="66" t="s">
        <v>1733</v>
      </c>
    </row>
    <row r="1731" spans="42:43" ht="15" customHeight="1">
      <c r="AP1731" s="65" t="s">
        <v>695</v>
      </c>
      <c r="AQ1731" s="66" t="s">
        <v>1733</v>
      </c>
    </row>
    <row r="1732" spans="42:43" ht="15" customHeight="1">
      <c r="AP1732" s="65" t="s">
        <v>696</v>
      </c>
      <c r="AQ1732" s="66" t="s">
        <v>1733</v>
      </c>
    </row>
    <row r="1733" spans="42:43" ht="15" customHeight="1">
      <c r="AP1733" s="65" t="s">
        <v>697</v>
      </c>
      <c r="AQ1733" s="66" t="s">
        <v>1733</v>
      </c>
    </row>
    <row r="1734" spans="42:43" ht="15" customHeight="1">
      <c r="AP1734" s="65" t="s">
        <v>698</v>
      </c>
      <c r="AQ1734" s="66" t="s">
        <v>1733</v>
      </c>
    </row>
    <row r="1735" spans="42:43" ht="15" customHeight="1">
      <c r="AP1735" s="65" t="s">
        <v>699</v>
      </c>
      <c r="AQ1735" s="66" t="s">
        <v>1733</v>
      </c>
    </row>
    <row r="1736" spans="42:43" ht="15" customHeight="1">
      <c r="AP1736" s="65" t="s">
        <v>700</v>
      </c>
      <c r="AQ1736" s="66" t="s">
        <v>1733</v>
      </c>
    </row>
    <row r="1737" spans="42:43" ht="15" customHeight="1">
      <c r="AP1737" s="65" t="s">
        <v>701</v>
      </c>
      <c r="AQ1737" s="66" t="s">
        <v>1733</v>
      </c>
    </row>
    <row r="1738" spans="42:43" ht="15" customHeight="1">
      <c r="AP1738" s="65" t="s">
        <v>702</v>
      </c>
      <c r="AQ1738" s="66" t="s">
        <v>1733</v>
      </c>
    </row>
    <row r="1739" spans="42:43" ht="15" customHeight="1">
      <c r="AP1739" s="65" t="s">
        <v>703</v>
      </c>
      <c r="AQ1739" s="66" t="s">
        <v>1733</v>
      </c>
    </row>
    <row r="1740" spans="42:43" ht="15" customHeight="1">
      <c r="AP1740" s="65" t="s">
        <v>704</v>
      </c>
      <c r="AQ1740" s="66" t="s">
        <v>1733</v>
      </c>
    </row>
    <row r="1741" spans="42:43" ht="15" customHeight="1">
      <c r="AP1741" s="65" t="s">
        <v>705</v>
      </c>
      <c r="AQ1741" s="66" t="s">
        <v>1733</v>
      </c>
    </row>
    <row r="1742" spans="42:43" ht="15" customHeight="1">
      <c r="AP1742" s="65" t="s">
        <v>706</v>
      </c>
      <c r="AQ1742" s="66" t="s">
        <v>1733</v>
      </c>
    </row>
    <row r="1743" spans="42:43" ht="15" customHeight="1">
      <c r="AP1743" s="65" t="s">
        <v>707</v>
      </c>
      <c r="AQ1743" s="66" t="s">
        <v>1733</v>
      </c>
    </row>
    <row r="1744" spans="42:43" ht="15" customHeight="1">
      <c r="AP1744" s="65" t="s">
        <v>708</v>
      </c>
      <c r="AQ1744" s="66" t="s">
        <v>1739</v>
      </c>
    </row>
    <row r="1745" spans="42:43" ht="15" customHeight="1">
      <c r="AP1745" s="65" t="s">
        <v>709</v>
      </c>
      <c r="AQ1745" s="66" t="s">
        <v>1739</v>
      </c>
    </row>
    <row r="1746" spans="42:43" ht="15" customHeight="1">
      <c r="AP1746" s="65" t="s">
        <v>710</v>
      </c>
      <c r="AQ1746" s="66" t="s">
        <v>1739</v>
      </c>
    </row>
    <row r="1747" spans="42:43" ht="15" customHeight="1">
      <c r="AP1747" s="65" t="s">
        <v>711</v>
      </c>
      <c r="AQ1747" s="66" t="s">
        <v>1739</v>
      </c>
    </row>
    <row r="1748" spans="42:43" ht="15" customHeight="1">
      <c r="AP1748" s="65" t="s">
        <v>712</v>
      </c>
      <c r="AQ1748" s="66" t="s">
        <v>1733</v>
      </c>
    </row>
  </sheetData>
  <sheetProtection password="CCA7" sheet="1" objects="1" scenarios="1"/>
  <mergeCells count="291">
    <mergeCell ref="AI3:AM4"/>
    <mergeCell ref="B5:AM5"/>
    <mergeCell ref="B7:F7"/>
    <mergeCell ref="G7:M7"/>
    <mergeCell ref="N7:O7"/>
    <mergeCell ref="P7:T7"/>
    <mergeCell ref="H8:T8"/>
    <mergeCell ref="N3:Y3"/>
    <mergeCell ref="AC3:AH4"/>
    <mergeCell ref="B8:G8"/>
    <mergeCell ref="S12:T14"/>
    <mergeCell ref="U12:AI12"/>
    <mergeCell ref="AJ12:AJ14"/>
    <mergeCell ref="AK12:AK14"/>
    <mergeCell ref="U13:AI13"/>
    <mergeCell ref="B12:B14"/>
    <mergeCell ref="AL13:AM14"/>
    <mergeCell ref="AA9:AI9"/>
    <mergeCell ref="AK9:AM9"/>
    <mergeCell ref="C11:R11"/>
    <mergeCell ref="S11:AI11"/>
    <mergeCell ref="C12:H14"/>
    <mergeCell ref="I12:P14"/>
    <mergeCell ref="Q12:R14"/>
    <mergeCell ref="J9:Q9"/>
    <mergeCell ref="R9:T9"/>
    <mergeCell ref="B9:I9"/>
    <mergeCell ref="S17:T17"/>
    <mergeCell ref="AL17:AM17"/>
    <mergeCell ref="C18:H18"/>
    <mergeCell ref="I18:P18"/>
    <mergeCell ref="Q18:R18"/>
    <mergeCell ref="S18:T18"/>
    <mergeCell ref="AL18:AM18"/>
    <mergeCell ref="C15:H15"/>
    <mergeCell ref="I15:P15"/>
    <mergeCell ref="Q15:R15"/>
    <mergeCell ref="S15:T15"/>
    <mergeCell ref="AL15:AM15"/>
    <mergeCell ref="C16:H16"/>
    <mergeCell ref="I16:P16"/>
    <mergeCell ref="Q16:R16"/>
    <mergeCell ref="S16:T16"/>
    <mergeCell ref="AL16:AM16"/>
    <mergeCell ref="C22:H22"/>
    <mergeCell ref="I22:P22"/>
    <mergeCell ref="Q22:R22"/>
    <mergeCell ref="S22:T22"/>
    <mergeCell ref="S25:T25"/>
    <mergeCell ref="AL19:AM19"/>
    <mergeCell ref="C26:H26"/>
    <mergeCell ref="I26:P26"/>
    <mergeCell ref="Q26:R26"/>
    <mergeCell ref="S26:T26"/>
    <mergeCell ref="C23:H23"/>
    <mergeCell ref="I23:P23"/>
    <mergeCell ref="Q23:R23"/>
    <mergeCell ref="S23:T23"/>
    <mergeCell ref="C24:H24"/>
    <mergeCell ref="C20:H20"/>
    <mergeCell ref="I20:P20"/>
    <mergeCell ref="Q20:R20"/>
    <mergeCell ref="S20:T20"/>
    <mergeCell ref="I19:P19"/>
    <mergeCell ref="Q19:R19"/>
    <mergeCell ref="S19:T19"/>
    <mergeCell ref="AL20:AM20"/>
    <mergeCell ref="C19:H19"/>
    <mergeCell ref="S21:T21"/>
    <mergeCell ref="AL21:AM21"/>
    <mergeCell ref="AL22:AM22"/>
    <mergeCell ref="AL26:AM26"/>
    <mergeCell ref="AL27:AM27"/>
    <mergeCell ref="AL23:AM23"/>
    <mergeCell ref="AL24:AM24"/>
    <mergeCell ref="AL25:AM25"/>
    <mergeCell ref="I24:P24"/>
    <mergeCell ref="Q24:R24"/>
    <mergeCell ref="S24:T24"/>
    <mergeCell ref="Q29:R29"/>
    <mergeCell ref="S29:T29"/>
    <mergeCell ref="AL29:AM29"/>
    <mergeCell ref="C28:H28"/>
    <mergeCell ref="I28:P28"/>
    <mergeCell ref="Q28:R28"/>
    <mergeCell ref="S28:T28"/>
    <mergeCell ref="AL28:AM28"/>
    <mergeCell ref="Q27:R27"/>
    <mergeCell ref="S27:T27"/>
    <mergeCell ref="A30:A37"/>
    <mergeCell ref="C30:H30"/>
    <mergeCell ref="I30:P30"/>
    <mergeCell ref="Q30:R30"/>
    <mergeCell ref="C33:H33"/>
    <mergeCell ref="Q33:R33"/>
    <mergeCell ref="A12:A29"/>
    <mergeCell ref="C25:H25"/>
    <mergeCell ref="I25:P25"/>
    <mergeCell ref="Q25:R25"/>
    <mergeCell ref="C29:H29"/>
    <mergeCell ref="C21:H21"/>
    <mergeCell ref="I21:P21"/>
    <mergeCell ref="Q21:R21"/>
    <mergeCell ref="C27:H27"/>
    <mergeCell ref="I27:P27"/>
    <mergeCell ref="C17:H17"/>
    <mergeCell ref="I17:P17"/>
    <mergeCell ref="Q17:R17"/>
    <mergeCell ref="Q32:R32"/>
    <mergeCell ref="I35:P35"/>
    <mergeCell ref="Q35:R35"/>
    <mergeCell ref="I33:P33"/>
    <mergeCell ref="I29:P29"/>
    <mergeCell ref="AL32:AM32"/>
    <mergeCell ref="AL30:AM30"/>
    <mergeCell ref="C31:H31"/>
    <mergeCell ref="I31:P31"/>
    <mergeCell ref="Q31:R31"/>
    <mergeCell ref="S31:T31"/>
    <mergeCell ref="AL31:AM31"/>
    <mergeCell ref="C32:H32"/>
    <mergeCell ref="I32:P32"/>
    <mergeCell ref="S30:T30"/>
    <mergeCell ref="S32:T32"/>
    <mergeCell ref="AL35:AM35"/>
    <mergeCell ref="C36:H36"/>
    <mergeCell ref="I36:P36"/>
    <mergeCell ref="Q36:R36"/>
    <mergeCell ref="S36:T36"/>
    <mergeCell ref="AL36:AM36"/>
    <mergeCell ref="C35:H35"/>
    <mergeCell ref="S33:T33"/>
    <mergeCell ref="AL33:AM33"/>
    <mergeCell ref="C34:H34"/>
    <mergeCell ref="I34:P34"/>
    <mergeCell ref="Q34:R34"/>
    <mergeCell ref="S34:T34"/>
    <mergeCell ref="AL34:AM34"/>
    <mergeCell ref="S35:T35"/>
    <mergeCell ref="C39:H39"/>
    <mergeCell ref="I39:P39"/>
    <mergeCell ref="Q39:R39"/>
    <mergeCell ref="S39:T39"/>
    <mergeCell ref="AL39:AM39"/>
    <mergeCell ref="C37:H37"/>
    <mergeCell ref="I37:P37"/>
    <mergeCell ref="Q37:R37"/>
    <mergeCell ref="S37:T37"/>
    <mergeCell ref="AL37:AM37"/>
    <mergeCell ref="C38:H38"/>
    <mergeCell ref="I38:P38"/>
    <mergeCell ref="Q38:R38"/>
    <mergeCell ref="S38:T38"/>
    <mergeCell ref="AL38:AM38"/>
    <mergeCell ref="B43:AM43"/>
    <mergeCell ref="B44:B46"/>
    <mergeCell ref="C44:H46"/>
    <mergeCell ref="I44:P46"/>
    <mergeCell ref="Q44:R46"/>
    <mergeCell ref="S44:T46"/>
    <mergeCell ref="U44:AI44"/>
    <mergeCell ref="AJ44:AJ46"/>
    <mergeCell ref="AK44:AK46"/>
    <mergeCell ref="U45:AI45"/>
    <mergeCell ref="AL45:AM46"/>
    <mergeCell ref="C47:H47"/>
    <mergeCell ref="I47:P47"/>
    <mergeCell ref="Q47:R47"/>
    <mergeCell ref="S47:T47"/>
    <mergeCell ref="AL47:AM47"/>
    <mergeCell ref="C48:H48"/>
    <mergeCell ref="I48:P48"/>
    <mergeCell ref="Q48:R48"/>
    <mergeCell ref="S48:T48"/>
    <mergeCell ref="AL48:AM48"/>
    <mergeCell ref="C49:H49"/>
    <mergeCell ref="I49:P49"/>
    <mergeCell ref="Q49:R49"/>
    <mergeCell ref="S49:T49"/>
    <mergeCell ref="AL49:AM49"/>
    <mergeCell ref="C50:H50"/>
    <mergeCell ref="I50:P50"/>
    <mergeCell ref="Q50:R50"/>
    <mergeCell ref="S50:T50"/>
    <mergeCell ref="AL50:AM50"/>
    <mergeCell ref="C51:H51"/>
    <mergeCell ref="I51:P51"/>
    <mergeCell ref="Q51:R51"/>
    <mergeCell ref="S51:T51"/>
    <mergeCell ref="AL51:AM51"/>
    <mergeCell ref="C52:H52"/>
    <mergeCell ref="I52:P52"/>
    <mergeCell ref="Q52:R52"/>
    <mergeCell ref="S52:T52"/>
    <mergeCell ref="AL52:AM52"/>
    <mergeCell ref="C53:H53"/>
    <mergeCell ref="I53:P53"/>
    <mergeCell ref="Q53:R53"/>
    <mergeCell ref="S53:T53"/>
    <mergeCell ref="AL53:AM53"/>
    <mergeCell ref="C54:H54"/>
    <mergeCell ref="I54:P54"/>
    <mergeCell ref="Q54:R54"/>
    <mergeCell ref="S54:T54"/>
    <mergeCell ref="AL54:AM54"/>
    <mergeCell ref="C55:H55"/>
    <mergeCell ref="I55:P55"/>
    <mergeCell ref="Q55:R55"/>
    <mergeCell ref="S55:T55"/>
    <mergeCell ref="AL55:AM55"/>
    <mergeCell ref="C56:H56"/>
    <mergeCell ref="I56:P56"/>
    <mergeCell ref="Q56:R56"/>
    <mergeCell ref="S56:T56"/>
    <mergeCell ref="AL56:AM56"/>
    <mergeCell ref="C57:H57"/>
    <mergeCell ref="I57:P57"/>
    <mergeCell ref="Q57:R57"/>
    <mergeCell ref="S57:T57"/>
    <mergeCell ref="AL57:AM57"/>
    <mergeCell ref="C58:H58"/>
    <mergeCell ref="I58:P58"/>
    <mergeCell ref="Q58:R58"/>
    <mergeCell ref="S58:T58"/>
    <mergeCell ref="AL58:AM58"/>
    <mergeCell ref="C59:H59"/>
    <mergeCell ref="I59:P59"/>
    <mergeCell ref="Q59:R59"/>
    <mergeCell ref="S59:T59"/>
    <mergeCell ref="AL59:AM59"/>
    <mergeCell ref="C60:H60"/>
    <mergeCell ref="I60:P60"/>
    <mergeCell ref="Q60:R60"/>
    <mergeCell ref="S60:T60"/>
    <mergeCell ref="AL60:AM60"/>
    <mergeCell ref="C61:H61"/>
    <mergeCell ref="I61:P61"/>
    <mergeCell ref="Q61:R61"/>
    <mergeCell ref="S61:T61"/>
    <mergeCell ref="AL61:AM61"/>
    <mergeCell ref="C62:H62"/>
    <mergeCell ref="I62:P62"/>
    <mergeCell ref="Q62:R62"/>
    <mergeCell ref="S62:T62"/>
    <mergeCell ref="AL62:AM62"/>
    <mergeCell ref="C63:H63"/>
    <mergeCell ref="I63:P63"/>
    <mergeCell ref="Q63:R63"/>
    <mergeCell ref="S63:T63"/>
    <mergeCell ref="AL63:AM63"/>
    <mergeCell ref="C64:H64"/>
    <mergeCell ref="I64:P64"/>
    <mergeCell ref="Q64:R64"/>
    <mergeCell ref="S64:T64"/>
    <mergeCell ref="AL64:AM64"/>
    <mergeCell ref="S68:T68"/>
    <mergeCell ref="AL68:AM68"/>
    <mergeCell ref="C65:H65"/>
    <mergeCell ref="I65:P65"/>
    <mergeCell ref="Q65:R65"/>
    <mergeCell ref="S65:T65"/>
    <mergeCell ref="AL65:AM65"/>
    <mergeCell ref="C66:H66"/>
    <mergeCell ref="I66:P66"/>
    <mergeCell ref="Q66:R66"/>
    <mergeCell ref="S66:T66"/>
    <mergeCell ref="AL66:AM66"/>
    <mergeCell ref="C71:H71"/>
    <mergeCell ref="I71:P71"/>
    <mergeCell ref="Q71:R71"/>
    <mergeCell ref="S71:T71"/>
    <mergeCell ref="AL71:AM71"/>
    <mergeCell ref="B42:O42"/>
    <mergeCell ref="C69:H69"/>
    <mergeCell ref="I69:P69"/>
    <mergeCell ref="Q69:R69"/>
    <mergeCell ref="S69:T69"/>
    <mergeCell ref="AL69:AM69"/>
    <mergeCell ref="C70:H70"/>
    <mergeCell ref="I70:P70"/>
    <mergeCell ref="Q70:R70"/>
    <mergeCell ref="S70:T70"/>
    <mergeCell ref="AL70:AM70"/>
    <mergeCell ref="C67:H67"/>
    <mergeCell ref="I67:P67"/>
    <mergeCell ref="Q67:R67"/>
    <mergeCell ref="S67:T67"/>
    <mergeCell ref="AL67:AM67"/>
    <mergeCell ref="C68:H68"/>
    <mergeCell ref="I68:P68"/>
    <mergeCell ref="Q68:R68"/>
  </mergeCells>
  <phoneticPr fontId="0" type="noConversion"/>
  <conditionalFormatting sqref="AJ15 AJ26:AK39 I9:S9 AJ25 AL15:AM39 AN15:AN29 AJ16:AK24">
    <cfRule type="cellIs" dxfId="191" priority="38" stopIfTrue="1" operator="equal">
      <formula>0</formula>
    </cfRule>
  </conditionalFormatting>
  <conditionalFormatting sqref="AI3:AM4">
    <cfRule type="cellIs" dxfId="190" priority="36" operator="equal">
      <formula>0</formula>
    </cfRule>
  </conditionalFormatting>
  <conditionalFormatting sqref="AL15:AM39">
    <cfRule type="cellIs" dxfId="189" priority="35" stopIfTrue="1" operator="equal">
      <formula>0</formula>
    </cfRule>
  </conditionalFormatting>
  <conditionalFormatting sqref="I9">
    <cfRule type="cellIs" dxfId="188" priority="34" stopIfTrue="1" operator="equal">
      <formula>0</formula>
    </cfRule>
  </conditionalFormatting>
  <conditionalFormatting sqref="AK15:AK39">
    <cfRule type="cellIs" dxfId="187" priority="33" operator="greaterThan">
      <formula>100</formula>
    </cfRule>
  </conditionalFormatting>
  <conditionalFormatting sqref="I9:S9">
    <cfRule type="cellIs" dxfId="186" priority="32" stopIfTrue="1" operator="equal">
      <formula>0</formula>
    </cfRule>
  </conditionalFormatting>
  <conditionalFormatting sqref="I9">
    <cfRule type="cellIs" dxfId="185" priority="31" stopIfTrue="1" operator="equal">
      <formula>0</formula>
    </cfRule>
  </conditionalFormatting>
  <conditionalFormatting sqref="I9">
    <cfRule type="cellIs" dxfId="184" priority="30" stopIfTrue="1" operator="equal">
      <formula>0</formula>
    </cfRule>
  </conditionalFormatting>
  <conditionalFormatting sqref="K8:R8">
    <cfRule type="expression" dxfId="183" priority="29">
      <formula>$K$7=0</formula>
    </cfRule>
  </conditionalFormatting>
  <conditionalFormatting sqref="I9">
    <cfRule type="cellIs" dxfId="182" priority="28" stopIfTrue="1" operator="equal">
      <formula>0</formula>
    </cfRule>
  </conditionalFormatting>
  <conditionalFormatting sqref="K8:R8">
    <cfRule type="expression" dxfId="181" priority="27">
      <formula>$K$7=0</formula>
    </cfRule>
  </conditionalFormatting>
  <conditionalFormatting sqref="P7">
    <cfRule type="expression" dxfId="180" priority="26">
      <formula>$G$7=0</formula>
    </cfRule>
  </conditionalFormatting>
  <conditionalFormatting sqref="I9:S9">
    <cfRule type="cellIs" dxfId="179" priority="25" stopIfTrue="1" operator="equal">
      <formula>0</formula>
    </cfRule>
  </conditionalFormatting>
  <conditionalFormatting sqref="I9">
    <cfRule type="cellIs" dxfId="178" priority="24" stopIfTrue="1" operator="equal">
      <formula>0</formula>
    </cfRule>
  </conditionalFormatting>
  <conditionalFormatting sqref="I9">
    <cfRule type="cellIs" dxfId="177" priority="23" stopIfTrue="1" operator="equal">
      <formula>0</formula>
    </cfRule>
  </conditionalFormatting>
  <conditionalFormatting sqref="K8:R8">
    <cfRule type="expression" dxfId="176" priority="22">
      <formula>$K$7=0</formula>
    </cfRule>
  </conditionalFormatting>
  <conditionalFormatting sqref="I9">
    <cfRule type="cellIs" dxfId="175" priority="21" stopIfTrue="1" operator="equal">
      <formula>0</formula>
    </cfRule>
  </conditionalFormatting>
  <conditionalFormatting sqref="K8:R8">
    <cfRule type="expression" dxfId="174" priority="20">
      <formula>$K$7=0</formula>
    </cfRule>
  </conditionalFormatting>
  <conditionalFormatting sqref="P7">
    <cfRule type="expression" dxfId="173" priority="19">
      <formula>$G$7=0</formula>
    </cfRule>
  </conditionalFormatting>
  <conditionalFormatting sqref="I9">
    <cfRule type="cellIs" dxfId="172" priority="18" stopIfTrue="1" operator="equal">
      <formula>0</formula>
    </cfRule>
  </conditionalFormatting>
  <conditionalFormatting sqref="K8:R8">
    <cfRule type="expression" dxfId="171" priority="17">
      <formula>$K$7=0</formula>
    </cfRule>
  </conditionalFormatting>
  <conditionalFormatting sqref="P7">
    <cfRule type="expression" dxfId="170" priority="16">
      <formula>$G$7=0</formula>
    </cfRule>
  </conditionalFormatting>
  <conditionalFormatting sqref="G7:M7">
    <cfRule type="cellIs" dxfId="169" priority="15" operator="equal">
      <formula>0</formula>
    </cfRule>
  </conditionalFormatting>
  <conditionalFormatting sqref="H8:T8 J9:T9">
    <cfRule type="cellIs" dxfId="168" priority="14" operator="equal">
      <formula>0</formula>
    </cfRule>
  </conditionalFormatting>
  <conditionalFormatting sqref="AJ58:AK71 AJ48:AK56 AL47:AM71 AJ47 AJ57">
    <cfRule type="cellIs" dxfId="167" priority="13" stopIfTrue="1" operator="equal">
      <formula>0</formula>
    </cfRule>
  </conditionalFormatting>
  <conditionalFormatting sqref="AK47:AK71">
    <cfRule type="cellIs" dxfId="166" priority="12" operator="greaterThan">
      <formula>100</formula>
    </cfRule>
  </conditionalFormatting>
  <conditionalFormatting sqref="C47:T71">
    <cfRule type="cellIs" dxfId="165" priority="11" operator="equal">
      <formula>0</formula>
    </cfRule>
  </conditionalFormatting>
  <conditionalFormatting sqref="AL47:AM47 AJ47:AJ71">
    <cfRule type="cellIs" dxfId="164" priority="10" stopIfTrue="1" operator="equal">
      <formula>0</formula>
    </cfRule>
  </conditionalFormatting>
  <conditionalFormatting sqref="AK47:AK71">
    <cfRule type="cellIs" dxfId="163" priority="9" operator="greaterThan">
      <formula>100</formula>
    </cfRule>
  </conditionalFormatting>
  <conditionalFormatting sqref="Q47:T71">
    <cfRule type="cellIs" dxfId="162" priority="8" operator="equal">
      <formula>0</formula>
    </cfRule>
  </conditionalFormatting>
  <conditionalFormatting sqref="AK15">
    <cfRule type="cellIs" dxfId="161" priority="7" stopIfTrue="1" operator="equal">
      <formula>0</formula>
    </cfRule>
  </conditionalFormatting>
  <conditionalFormatting sqref="AK25">
    <cfRule type="cellIs" dxfId="160" priority="6" stopIfTrue="1" operator="equal">
      <formula>0</formula>
    </cfRule>
  </conditionalFormatting>
  <conditionalFormatting sqref="AK47">
    <cfRule type="cellIs" dxfId="159" priority="5" stopIfTrue="1" operator="equal">
      <formula>0</formula>
    </cfRule>
  </conditionalFormatting>
  <conditionalFormatting sqref="AK57">
    <cfRule type="cellIs" dxfId="158" priority="4" stopIfTrue="1" operator="equal">
      <formula>0</formula>
    </cfRule>
  </conditionalFormatting>
  <conditionalFormatting sqref="J9:S9">
    <cfRule type="cellIs" dxfId="157" priority="3" stopIfTrue="1" operator="equal">
      <formula>0</formula>
    </cfRule>
  </conditionalFormatting>
  <conditionalFormatting sqref="J9:T9">
    <cfRule type="cellIs" dxfId="156" priority="2" operator="equal">
      <formula>0</formula>
    </cfRule>
  </conditionalFormatting>
  <conditionalFormatting sqref="J9:T9">
    <cfRule type="cellIs" dxfId="155" priority="1" operator="equal">
      <formula>0</formula>
    </cfRule>
  </conditionalFormatting>
  <dataValidations count="3">
    <dataValidation type="list" errorStyle="warning" allowBlank="1" promptTitle="Importante" prompt="Seleccione de lista desplegable, o escriba nombre científico." sqref="I15:P39 I47:P71">
      <formula1>$AP$9:$AP$1748</formula1>
    </dataValidation>
    <dataValidation showInputMessage="1" showErrorMessage="1" sqref="P7"/>
    <dataValidation type="date" operator="greaterThan" allowBlank="1" errorTitle="Usar formato de fecha" error="Escribir fecha de llegada de la importación, ej; 09-02-2015" promptTitle="Hola" sqref="G7:M7">
      <formula1>36526</formula1>
    </dataValidation>
  </dataValidations>
  <pageMargins left="0.36" right="0.3" top="0.51181102362204722" bottom="0.32" header="0" footer="0"/>
  <pageSetup orientation="landscape" r:id="rId1"/>
  <headerFooter alignWithMargins="0"/>
  <rowBreaks count="1" manualBreakCount="1">
    <brk id="41" max="45" man="1"/>
  </rowBreaks>
  <ignoredErrors>
    <ignoredError sqref="AI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>
    <tabColor rgb="FF00B050"/>
  </sheetPr>
  <dimension ref="A1:AU1748"/>
  <sheetViews>
    <sheetView view="pageBreakPreview" zoomScale="130" zoomScaleNormal="150" zoomScaleSheetLayoutView="130" workbookViewId="0">
      <selection activeCell="AE36" sqref="AE36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47" style="3" customWidth="1"/>
    <col min="42" max="42" width="35.28515625" style="3" hidden="1" customWidth="1"/>
    <col min="43" max="43" width="11.42578125" style="3" hidden="1" customWidth="1"/>
    <col min="44" max="44" width="11.42578125" style="3" customWidth="1"/>
    <col min="45" max="45" width="8.5703125" style="3" customWidth="1"/>
    <col min="46" max="46" width="8.7109375" style="3" customWidth="1"/>
    <col min="47" max="47" width="0" style="3" hidden="1" customWidth="1"/>
    <col min="48" max="16384" width="11.42578125" style="3" hidden="1"/>
  </cols>
  <sheetData>
    <row r="1" spans="1:43" ht="12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3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5</v>
      </c>
      <c r="AL2" s="69" t="s">
        <v>715</v>
      </c>
      <c r="AM2" s="198">
        <f>'ORDEN DE CUARENTENA'!AM2</f>
        <v>1</v>
      </c>
      <c r="AN2" s="23"/>
    </row>
    <row r="3" spans="1:43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750" t="s">
        <v>718</v>
      </c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23"/>
      <c r="AA3" s="23"/>
      <c r="AC3" s="741" t="s">
        <v>1724</v>
      </c>
      <c r="AD3" s="741"/>
      <c r="AE3" s="741"/>
      <c r="AF3" s="741"/>
      <c r="AG3" s="741"/>
      <c r="AH3" s="742"/>
      <c r="AI3" s="743">
        <f>'ORDEN DE CUARENTENA'!AI3</f>
        <v>0</v>
      </c>
      <c r="AJ3" s="744"/>
      <c r="AK3" s="744"/>
      <c r="AL3" s="744"/>
      <c r="AM3" s="745"/>
      <c r="AN3" s="23"/>
    </row>
    <row r="4" spans="1:43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16"/>
      <c r="O4" s="16"/>
      <c r="P4" s="16"/>
      <c r="Q4" s="16"/>
      <c r="R4" s="16"/>
      <c r="S4" s="16"/>
      <c r="T4" s="16"/>
      <c r="U4" s="16"/>
      <c r="V4" s="16"/>
      <c r="W4" s="16"/>
      <c r="X4" s="23"/>
      <c r="Y4" s="23"/>
      <c r="Z4" s="23"/>
      <c r="AA4" s="23"/>
      <c r="AB4" s="51"/>
      <c r="AC4" s="741"/>
      <c r="AD4" s="741"/>
      <c r="AE4" s="741"/>
      <c r="AF4" s="741"/>
      <c r="AG4" s="741"/>
      <c r="AH4" s="742"/>
      <c r="AI4" s="746"/>
      <c r="AJ4" s="747"/>
      <c r="AK4" s="747"/>
      <c r="AL4" s="747"/>
      <c r="AM4" s="748"/>
      <c r="AN4" s="23"/>
    </row>
    <row r="5" spans="1:43" ht="12.75" customHeight="1">
      <c r="B5" s="497" t="s">
        <v>921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</row>
    <row r="6" spans="1:43" ht="12.75" customHeight="1">
      <c r="A6" s="1"/>
      <c r="B6" s="4"/>
      <c r="C6" s="4"/>
      <c r="D6" s="4"/>
      <c r="E6" s="4"/>
      <c r="F6" s="4"/>
      <c r="H6" s="23"/>
      <c r="I6" s="23"/>
      <c r="J6" s="23"/>
      <c r="K6" s="23"/>
      <c r="L6" s="23"/>
      <c r="M6" s="23"/>
      <c r="N6" s="23"/>
      <c r="O6" s="17"/>
      <c r="P6" s="21"/>
      <c r="Q6" s="16"/>
      <c r="R6" s="16"/>
      <c r="S6" s="16"/>
      <c r="T6" s="46"/>
      <c r="U6" s="46"/>
      <c r="V6" s="46"/>
      <c r="W6" s="46"/>
      <c r="X6" s="46"/>
      <c r="Y6" s="46"/>
      <c r="Z6" s="46"/>
      <c r="AA6" s="46"/>
      <c r="AB6" s="46"/>
      <c r="AC6" s="46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23"/>
      <c r="AO6" s="273" t="str">
        <f>'ORDEN DE CUARENTENA'!AO6</f>
        <v>Resolución N° 3380 de 2018</v>
      </c>
    </row>
    <row r="7" spans="1:43" ht="12.75" customHeight="1">
      <c r="A7" s="1"/>
      <c r="B7" s="425" t="s">
        <v>791</v>
      </c>
      <c r="C7" s="425"/>
      <c r="D7" s="425"/>
      <c r="E7" s="425"/>
      <c r="F7" s="425"/>
      <c r="G7" s="752">
        <f>'ORDEN DE CUARENTENA'!H6</f>
        <v>0</v>
      </c>
      <c r="H7" s="752"/>
      <c r="I7" s="752"/>
      <c r="J7" s="752"/>
      <c r="K7" s="752"/>
      <c r="L7" s="752"/>
      <c r="M7" s="752"/>
      <c r="N7" s="429" t="s">
        <v>792</v>
      </c>
      <c r="O7" s="429"/>
      <c r="P7" s="428">
        <f>G7+14</f>
        <v>14</v>
      </c>
      <c r="Q7" s="428"/>
      <c r="R7" s="428"/>
      <c r="S7" s="428"/>
      <c r="T7" s="428"/>
      <c r="U7" s="17"/>
      <c r="V7" s="178"/>
      <c r="W7" s="178"/>
      <c r="X7" s="178"/>
      <c r="Y7" s="178"/>
      <c r="Z7" s="178"/>
      <c r="AA7" s="46"/>
      <c r="AB7" s="46"/>
      <c r="AC7" s="46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23"/>
      <c r="AO7" s="270" t="s">
        <v>1700</v>
      </c>
    </row>
    <row r="8" spans="1:43" ht="13.5" customHeight="1">
      <c r="A8" s="1"/>
      <c r="B8" s="425" t="s">
        <v>892</v>
      </c>
      <c r="C8" s="425"/>
      <c r="D8" s="425"/>
      <c r="E8" s="425"/>
      <c r="F8" s="425"/>
      <c r="G8" s="425"/>
      <c r="H8" s="753">
        <f>'ORDEN DE CUARENTENA'!H7</f>
        <v>0</v>
      </c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17"/>
      <c r="V8" s="178"/>
      <c r="W8" s="178"/>
      <c r="X8" s="178"/>
      <c r="Y8" s="178"/>
      <c r="Z8" s="178"/>
      <c r="AA8" s="46"/>
      <c r="AB8" s="2"/>
      <c r="AC8" s="2"/>
      <c r="AD8" s="2"/>
      <c r="AE8" s="2"/>
      <c r="AF8" s="2"/>
      <c r="AG8" s="2"/>
      <c r="AH8" s="2"/>
      <c r="AI8" s="1"/>
      <c r="AJ8" s="23"/>
      <c r="AK8" s="23"/>
      <c r="AL8" s="23"/>
      <c r="AM8" s="23"/>
      <c r="AN8" s="23"/>
      <c r="AO8" s="18" t="str">
        <f>'ORDEN DE CUARENTENA'!AO8</f>
        <v>Abramites</v>
      </c>
      <c r="AP8" s="64" t="s">
        <v>1729</v>
      </c>
      <c r="AQ8" s="64" t="s">
        <v>1730</v>
      </c>
    </row>
    <row r="9" spans="1:43" ht="13.5" customHeight="1">
      <c r="A9" s="1"/>
      <c r="B9" s="425" t="s">
        <v>1728</v>
      </c>
      <c r="C9" s="425"/>
      <c r="D9" s="425"/>
      <c r="E9" s="425"/>
      <c r="F9" s="425"/>
      <c r="G9" s="425"/>
      <c r="H9" s="425"/>
      <c r="I9" s="425"/>
      <c r="J9" s="751">
        <f>'ORDEN DE CUARENTENA'!E8</f>
        <v>0</v>
      </c>
      <c r="K9" s="751"/>
      <c r="L9" s="751"/>
      <c r="M9" s="751"/>
      <c r="N9" s="751"/>
      <c r="O9" s="751"/>
      <c r="P9" s="751"/>
      <c r="Q9" s="751"/>
      <c r="R9" s="751">
        <f>'ORDEN DE CUARENTENA'!M8</f>
        <v>0</v>
      </c>
      <c r="S9" s="751"/>
      <c r="T9" s="751"/>
      <c r="U9" s="182"/>
      <c r="V9" s="149"/>
      <c r="W9" s="149"/>
      <c r="X9" s="149"/>
      <c r="Y9" s="178"/>
      <c r="Z9" s="178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23"/>
      <c r="AO9" s="18" t="str">
        <f>'ORDEN DE CUARENTENA'!AO9</f>
        <v>Abudefduf</v>
      </c>
      <c r="AP9" s="67" t="s">
        <v>713</v>
      </c>
      <c r="AQ9" s="66" t="s">
        <v>1731</v>
      </c>
    </row>
    <row r="10" spans="1:43" ht="13.5" customHeight="1" thickBot="1">
      <c r="A10" s="1"/>
      <c r="B10" s="8"/>
      <c r="C10" s="8"/>
      <c r="D10" s="8"/>
      <c r="E10" s="8"/>
      <c r="F10" s="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3"/>
      <c r="AM10" s="23"/>
      <c r="AN10" s="23"/>
      <c r="AO10" s="18" t="str">
        <f>'ORDEN DE CUARENTENA'!AO10</f>
        <v>Acanthicus</v>
      </c>
      <c r="AP10" s="65" t="s">
        <v>1732</v>
      </c>
      <c r="AQ10" s="66" t="s">
        <v>1733</v>
      </c>
    </row>
    <row r="11" spans="1:43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18" t="str">
        <f>'ORDEN DE CUARENTENA'!AO11</f>
        <v>Acanthodoras</v>
      </c>
      <c r="AP11" s="65" t="s">
        <v>1734</v>
      </c>
      <c r="AQ11" s="66" t="s">
        <v>1733</v>
      </c>
    </row>
    <row r="12" spans="1:43" ht="13.5" customHeight="1" thickTop="1">
      <c r="A12" s="754"/>
      <c r="B12" s="731" t="s">
        <v>916</v>
      </c>
      <c r="C12" s="464" t="s">
        <v>1715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 t="s">
        <v>980</v>
      </c>
      <c r="U12" s="432" t="s">
        <v>1713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9"/>
      <c r="AM12" s="50"/>
      <c r="AN12" s="41"/>
      <c r="AO12" s="18" t="str">
        <f>'ORDEN DE CUARENTENA'!AO12</f>
        <v>Acanthostracion</v>
      </c>
      <c r="AP12" s="65" t="s">
        <v>1735</v>
      </c>
      <c r="AQ12" s="66" t="s">
        <v>1733</v>
      </c>
    </row>
    <row r="13" spans="1:43" ht="13.5" customHeight="1">
      <c r="A13" s="754"/>
      <c r="B13" s="732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739" t="s">
        <v>1714</v>
      </c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457"/>
      <c r="AK13" s="453"/>
      <c r="AL13" s="450" t="s">
        <v>1720</v>
      </c>
      <c r="AM13" s="451"/>
      <c r="AN13" s="41"/>
      <c r="AO13" s="18" t="str">
        <f>'ORDEN DE CUARENTENA'!AO13</f>
        <v>Acanthurus</v>
      </c>
      <c r="AP13" s="65" t="s">
        <v>1736</v>
      </c>
      <c r="AQ13" s="66" t="s">
        <v>1733</v>
      </c>
    </row>
    <row r="14" spans="1:43" ht="13.5" customHeight="1">
      <c r="A14" s="754"/>
      <c r="B14" s="733"/>
      <c r="C14" s="734"/>
      <c r="D14" s="735"/>
      <c r="E14" s="735"/>
      <c r="F14" s="735"/>
      <c r="G14" s="735"/>
      <c r="H14" s="736"/>
      <c r="I14" s="467"/>
      <c r="J14" s="468"/>
      <c r="K14" s="468"/>
      <c r="L14" s="468"/>
      <c r="M14" s="468"/>
      <c r="N14" s="468"/>
      <c r="O14" s="468"/>
      <c r="P14" s="471"/>
      <c r="Q14" s="729"/>
      <c r="R14" s="730"/>
      <c r="S14" s="729"/>
      <c r="T14" s="730">
        <v>1</v>
      </c>
      <c r="U14" s="37">
        <v>1</v>
      </c>
      <c r="V14" s="38">
        <v>2</v>
      </c>
      <c r="W14" s="38">
        <v>3</v>
      </c>
      <c r="X14" s="38">
        <v>4</v>
      </c>
      <c r="Y14" s="38">
        <v>5</v>
      </c>
      <c r="Z14" s="38">
        <v>6</v>
      </c>
      <c r="AA14" s="38">
        <v>7</v>
      </c>
      <c r="AB14" s="38">
        <v>8</v>
      </c>
      <c r="AC14" s="38">
        <v>9</v>
      </c>
      <c r="AD14" s="38">
        <v>10</v>
      </c>
      <c r="AE14" s="38">
        <v>11</v>
      </c>
      <c r="AF14" s="38">
        <v>12</v>
      </c>
      <c r="AG14" s="38">
        <v>13</v>
      </c>
      <c r="AH14" s="38">
        <v>14</v>
      </c>
      <c r="AI14" s="58">
        <v>15</v>
      </c>
      <c r="AJ14" s="737"/>
      <c r="AK14" s="738"/>
      <c r="AL14" s="729"/>
      <c r="AM14" s="730"/>
      <c r="AN14" s="41"/>
      <c r="AO14" s="18" t="str">
        <f>'ORDEN DE CUARENTENA'!AO14</f>
        <v>Acantopsis</v>
      </c>
      <c r="AP14" s="65" t="s">
        <v>1737</v>
      </c>
      <c r="AQ14" s="66" t="s">
        <v>1733</v>
      </c>
    </row>
    <row r="15" spans="1:43" ht="13.5" customHeight="1">
      <c r="A15" s="754"/>
      <c r="B15" s="35">
        <v>93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18" t="str">
        <f>'ORDEN DE CUARENTENA'!AO15</f>
        <v>Acarichthys</v>
      </c>
      <c r="AP15" s="65" t="s">
        <v>1738</v>
      </c>
      <c r="AQ15" s="66" t="s">
        <v>1739</v>
      </c>
    </row>
    <row r="16" spans="1:43" ht="13.5" customHeight="1">
      <c r="A16" s="754"/>
      <c r="B16" s="35">
        <v>94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24" si="0">SUM(U16:AI16)</f>
        <v>0</v>
      </c>
      <c r="AK16" s="71">
        <f t="shared" ref="AK16:AK39" si="1">IF(S16&gt;0,(AJ16/S16)*100,0)</f>
        <v>0</v>
      </c>
      <c r="AL16" s="473">
        <f t="shared" ref="AL16:AL39" si="2">IF(ISBLANK(S16),,IF(S16&lt;=0,"no llega",IF((S16-AJ16)&lt;=0,"0",S16-AJ16)))</f>
        <v>0</v>
      </c>
      <c r="AM16" s="474"/>
      <c r="AN16" s="34"/>
      <c r="AO16" s="18" t="str">
        <f>'ORDEN DE CUARENTENA'!AO16</f>
        <v>Acaronia</v>
      </c>
      <c r="AP16" s="65" t="s">
        <v>1740</v>
      </c>
      <c r="AQ16" s="66" t="s">
        <v>1739</v>
      </c>
    </row>
    <row r="17" spans="1:43" ht="13.5" customHeight="1">
      <c r="A17" s="754"/>
      <c r="B17" s="35">
        <v>95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 t="shared" si="2"/>
        <v>0</v>
      </c>
      <c r="AM17" s="474"/>
      <c r="AN17" s="34"/>
      <c r="AO17" s="18" t="str">
        <f>'ORDEN DE CUARENTENA'!AO17</f>
        <v>Acestrorhynchus</v>
      </c>
      <c r="AP17" s="65" t="s">
        <v>1741</v>
      </c>
      <c r="AQ17" s="66" t="s">
        <v>1739</v>
      </c>
    </row>
    <row r="18" spans="1:43" ht="13.5" customHeight="1">
      <c r="A18" s="754"/>
      <c r="B18" s="35">
        <v>96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si="2"/>
        <v>0</v>
      </c>
      <c r="AM18" s="474"/>
      <c r="AN18" s="34"/>
      <c r="AO18" s="18" t="str">
        <f>'ORDEN DE CUARENTENA'!AO18</f>
        <v>Achirus</v>
      </c>
      <c r="AP18" s="65" t="s">
        <v>1742</v>
      </c>
      <c r="AQ18" s="66" t="s">
        <v>1733</v>
      </c>
    </row>
    <row r="19" spans="1:43" ht="13.5" customHeight="1">
      <c r="A19" s="754"/>
      <c r="B19" s="35">
        <v>97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18" t="str">
        <f>'ORDEN DE CUARENTENA'!AO19</f>
        <v>Acropora</v>
      </c>
      <c r="AP19" s="65" t="s">
        <v>1743</v>
      </c>
      <c r="AQ19" s="66" t="s">
        <v>1733</v>
      </c>
    </row>
    <row r="20" spans="1:43" ht="13.5" customHeight="1">
      <c r="A20" s="754"/>
      <c r="B20" s="35">
        <v>98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18" t="str">
        <f>'ORDEN DE CUARENTENA'!AO20</f>
        <v>Aequidens</v>
      </c>
      <c r="AP20" s="65" t="s">
        <v>1744</v>
      </c>
      <c r="AQ20" s="66" t="s">
        <v>1733</v>
      </c>
    </row>
    <row r="21" spans="1:43" ht="13.5" customHeight="1">
      <c r="A21" s="754"/>
      <c r="B21" s="35">
        <v>99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18" t="str">
        <f>'ORDEN DE CUARENTENA'!AO21</f>
        <v>Agamyxis</v>
      </c>
      <c r="AP21" s="65" t="s">
        <v>1745</v>
      </c>
      <c r="AQ21" s="66" t="s">
        <v>1733</v>
      </c>
    </row>
    <row r="22" spans="1:43" ht="13.5" customHeight="1">
      <c r="A22" s="754"/>
      <c r="B22" s="35">
        <v>100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18" t="str">
        <f>'ORDEN DE CUARENTENA'!AO22</f>
        <v>Aguarunichthys</v>
      </c>
      <c r="AP22" s="65" t="s">
        <v>1746</v>
      </c>
      <c r="AQ22" s="66" t="s">
        <v>1733</v>
      </c>
    </row>
    <row r="23" spans="1:43" ht="13.5" customHeight="1">
      <c r="A23" s="754"/>
      <c r="B23" s="35">
        <v>101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18" t="str">
        <f>'ORDEN DE CUARENTENA'!AO23</f>
        <v>Alectis</v>
      </c>
      <c r="AP23" s="65" t="s">
        <v>1747</v>
      </c>
      <c r="AQ23" s="66" t="s">
        <v>1733</v>
      </c>
    </row>
    <row r="24" spans="1:43" ht="13.5" customHeight="1">
      <c r="A24" s="754"/>
      <c r="B24" s="35">
        <v>102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18" t="str">
        <f>'ORDEN DE CUARENTENA'!AO24</f>
        <v>Alestopetersius</v>
      </c>
      <c r="AP24" s="65" t="s">
        <v>1748</v>
      </c>
      <c r="AQ24" s="66" t="s">
        <v>1733</v>
      </c>
    </row>
    <row r="25" spans="1:43" ht="13.5" customHeight="1">
      <c r="A25" s="754"/>
      <c r="B25" s="35">
        <v>103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>SUM(U25:AI25)</f>
        <v>0</v>
      </c>
      <c r="AK25" s="71">
        <f t="shared" si="1"/>
        <v>0</v>
      </c>
      <c r="AL25" s="473">
        <f t="shared" si="2"/>
        <v>0</v>
      </c>
      <c r="AM25" s="474"/>
      <c r="AN25" s="34"/>
      <c r="AO25" s="18" t="str">
        <f>'ORDEN DE CUARENTENA'!AO25</f>
        <v>Altolamprologus</v>
      </c>
      <c r="AP25" s="65" t="s">
        <v>1749</v>
      </c>
      <c r="AQ25" s="66" t="s">
        <v>1733</v>
      </c>
    </row>
    <row r="26" spans="1:43" ht="13.5" customHeight="1">
      <c r="A26" s="754"/>
      <c r="B26" s="35">
        <v>104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ref="AJ26:AJ39" si="3">SUM(U26:AI26)</f>
        <v>0</v>
      </c>
      <c r="AK26" s="71">
        <f t="shared" si="1"/>
        <v>0</v>
      </c>
      <c r="AL26" s="473">
        <f t="shared" si="2"/>
        <v>0</v>
      </c>
      <c r="AM26" s="474"/>
      <c r="AN26" s="34"/>
      <c r="AO26" s="18" t="str">
        <f>'ORDEN DE CUARENTENA'!AO26</f>
        <v>Amblydoras</v>
      </c>
      <c r="AP26" s="65" t="s">
        <v>1750</v>
      </c>
      <c r="AQ26" s="66" t="s">
        <v>1733</v>
      </c>
    </row>
    <row r="27" spans="1:43" ht="13.5" customHeight="1">
      <c r="A27" s="754"/>
      <c r="B27" s="35">
        <v>105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3"/>
        <v>0</v>
      </c>
      <c r="AK27" s="71">
        <f t="shared" si="1"/>
        <v>0</v>
      </c>
      <c r="AL27" s="473">
        <f t="shared" si="2"/>
        <v>0</v>
      </c>
      <c r="AM27" s="474"/>
      <c r="AN27" s="34"/>
      <c r="AO27" s="18" t="str">
        <f>'ORDEN DE CUARENTENA'!AO27</f>
        <v>Amblyeleotris</v>
      </c>
      <c r="AP27" s="65" t="s">
        <v>1751</v>
      </c>
      <c r="AQ27" s="66" t="s">
        <v>1733</v>
      </c>
    </row>
    <row r="28" spans="1:43" ht="13.5" customHeight="1">
      <c r="A28" s="754"/>
      <c r="B28" s="35">
        <v>106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3"/>
        <v>0</v>
      </c>
      <c r="AK28" s="71">
        <f t="shared" si="1"/>
        <v>0</v>
      </c>
      <c r="AL28" s="473">
        <f t="shared" si="2"/>
        <v>0</v>
      </c>
      <c r="AM28" s="474"/>
      <c r="AN28" s="34"/>
      <c r="AO28" s="18" t="str">
        <f>'ORDEN DE CUARENTENA'!AO28</f>
        <v>Amblygobius</v>
      </c>
      <c r="AP28" s="65" t="s">
        <v>1752</v>
      </c>
      <c r="AQ28" s="66" t="s">
        <v>1733</v>
      </c>
    </row>
    <row r="29" spans="1:43" ht="13.5" customHeight="1">
      <c r="A29" s="754"/>
      <c r="B29" s="35">
        <v>107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3"/>
        <v>0</v>
      </c>
      <c r="AK29" s="71">
        <f t="shared" si="1"/>
        <v>0</v>
      </c>
      <c r="AL29" s="473">
        <f t="shared" si="2"/>
        <v>0</v>
      </c>
      <c r="AM29" s="474"/>
      <c r="AN29" s="34"/>
      <c r="AO29" s="18" t="str">
        <f>'ORDEN DE CUARENTENA'!AO29</f>
        <v>Amphilophus</v>
      </c>
      <c r="AP29" s="65" t="s">
        <v>1753</v>
      </c>
      <c r="AQ29" s="66" t="s">
        <v>1733</v>
      </c>
    </row>
    <row r="30" spans="1:43" ht="13.5" customHeight="1">
      <c r="A30" s="755" t="str">
        <f>'ORDEN DE CUARENTENA'!A24</f>
        <v>Versión septiembre 2019</v>
      </c>
      <c r="B30" s="35">
        <v>108</v>
      </c>
      <c r="C30" s="441"/>
      <c r="D30" s="442"/>
      <c r="E30" s="442"/>
      <c r="F30" s="442"/>
      <c r="G30" s="442"/>
      <c r="H30" s="443"/>
      <c r="I30" s="436"/>
      <c r="J30" s="437"/>
      <c r="K30" s="437"/>
      <c r="L30" s="437"/>
      <c r="M30" s="437"/>
      <c r="N30" s="437"/>
      <c r="O30" s="437"/>
      <c r="P30" s="438"/>
      <c r="Q30" s="371"/>
      <c r="R30" s="372"/>
      <c r="S30" s="373"/>
      <c r="T30" s="374"/>
      <c r="U30" s="52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4"/>
      <c r="AJ30" s="70">
        <f t="shared" si="3"/>
        <v>0</v>
      </c>
      <c r="AK30" s="71">
        <f t="shared" si="1"/>
        <v>0</v>
      </c>
      <c r="AL30" s="473">
        <f t="shared" si="2"/>
        <v>0</v>
      </c>
      <c r="AM30" s="474"/>
      <c r="AN30" s="33"/>
      <c r="AO30" s="18" t="str">
        <f>'ORDEN DE CUARENTENA'!AO30</f>
        <v>Amphiprion</v>
      </c>
      <c r="AP30" s="65" t="s">
        <v>1754</v>
      </c>
      <c r="AQ30" s="66" t="s">
        <v>1733</v>
      </c>
    </row>
    <row r="31" spans="1:43" ht="13.5" customHeight="1">
      <c r="A31" s="755"/>
      <c r="B31" s="35">
        <v>109</v>
      </c>
      <c r="C31" s="441"/>
      <c r="D31" s="442"/>
      <c r="E31" s="442"/>
      <c r="F31" s="442"/>
      <c r="G31" s="442"/>
      <c r="H31" s="443"/>
      <c r="I31" s="436"/>
      <c r="J31" s="437"/>
      <c r="K31" s="437"/>
      <c r="L31" s="437"/>
      <c r="M31" s="437"/>
      <c r="N31" s="437"/>
      <c r="O31" s="437"/>
      <c r="P31" s="438"/>
      <c r="Q31" s="371"/>
      <c r="R31" s="372"/>
      <c r="S31" s="373"/>
      <c r="T31" s="374"/>
      <c r="U31" s="52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4"/>
      <c r="AJ31" s="70">
        <f t="shared" si="3"/>
        <v>0</v>
      </c>
      <c r="AK31" s="71">
        <f t="shared" si="1"/>
        <v>0</v>
      </c>
      <c r="AL31" s="473">
        <f t="shared" si="2"/>
        <v>0</v>
      </c>
      <c r="AM31" s="474"/>
      <c r="AN31" s="33"/>
      <c r="AO31" s="18" t="str">
        <f>'ORDEN DE CUARENTENA'!AO31</f>
        <v>Anabas</v>
      </c>
      <c r="AP31" s="65" t="s">
        <v>1755</v>
      </c>
      <c r="AQ31" s="66" t="s">
        <v>1733</v>
      </c>
    </row>
    <row r="32" spans="1:43" ht="12.75" customHeight="1">
      <c r="A32" s="755"/>
      <c r="B32" s="35">
        <v>110</v>
      </c>
      <c r="C32" s="441"/>
      <c r="D32" s="442"/>
      <c r="E32" s="442"/>
      <c r="F32" s="442"/>
      <c r="G32" s="442"/>
      <c r="H32" s="443"/>
      <c r="I32" s="436"/>
      <c r="J32" s="437"/>
      <c r="K32" s="437"/>
      <c r="L32" s="437"/>
      <c r="M32" s="437"/>
      <c r="N32" s="437"/>
      <c r="O32" s="437"/>
      <c r="P32" s="438"/>
      <c r="Q32" s="371"/>
      <c r="R32" s="372"/>
      <c r="S32" s="373"/>
      <c r="T32" s="374"/>
      <c r="U32" s="52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4"/>
      <c r="AJ32" s="70">
        <f t="shared" si="3"/>
        <v>0</v>
      </c>
      <c r="AK32" s="71">
        <f t="shared" si="1"/>
        <v>0</v>
      </c>
      <c r="AL32" s="473">
        <f t="shared" si="2"/>
        <v>0</v>
      </c>
      <c r="AM32" s="474"/>
      <c r="AN32" s="23"/>
      <c r="AO32" s="18" t="str">
        <f>'ORDEN DE CUARENTENA'!AO32</f>
        <v>Anableps</v>
      </c>
      <c r="AP32" s="65" t="s">
        <v>1756</v>
      </c>
      <c r="AQ32" s="66" t="s">
        <v>1733</v>
      </c>
    </row>
    <row r="33" spans="1:43" ht="13.5" customHeight="1">
      <c r="A33" s="755"/>
      <c r="B33" s="35">
        <v>111</v>
      </c>
      <c r="C33" s="441"/>
      <c r="D33" s="442"/>
      <c r="E33" s="442"/>
      <c r="F33" s="442"/>
      <c r="G33" s="442"/>
      <c r="H33" s="443"/>
      <c r="I33" s="436"/>
      <c r="J33" s="437"/>
      <c r="K33" s="437"/>
      <c r="L33" s="437"/>
      <c r="M33" s="437"/>
      <c r="N33" s="437"/>
      <c r="O33" s="437"/>
      <c r="P33" s="438"/>
      <c r="Q33" s="371"/>
      <c r="R33" s="372"/>
      <c r="S33" s="373"/>
      <c r="T33" s="374"/>
      <c r="U33" s="52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4"/>
      <c r="AJ33" s="70">
        <f t="shared" si="3"/>
        <v>0</v>
      </c>
      <c r="AK33" s="71">
        <f t="shared" si="1"/>
        <v>0</v>
      </c>
      <c r="AL33" s="473">
        <f t="shared" si="2"/>
        <v>0</v>
      </c>
      <c r="AM33" s="474"/>
      <c r="AN33" s="23"/>
      <c r="AO33" s="18" t="str">
        <f>'ORDEN DE CUARENTENA'!AO33</f>
        <v>Anadoras</v>
      </c>
      <c r="AP33" s="65" t="s">
        <v>1757</v>
      </c>
      <c r="AQ33" s="66" t="s">
        <v>1733</v>
      </c>
    </row>
    <row r="34" spans="1:43" ht="13.5" customHeight="1">
      <c r="A34" s="755"/>
      <c r="B34" s="35">
        <v>112</v>
      </c>
      <c r="C34" s="441"/>
      <c r="D34" s="442"/>
      <c r="E34" s="442"/>
      <c r="F34" s="442"/>
      <c r="G34" s="442"/>
      <c r="H34" s="443"/>
      <c r="I34" s="436"/>
      <c r="J34" s="437"/>
      <c r="K34" s="437"/>
      <c r="L34" s="437"/>
      <c r="M34" s="437"/>
      <c r="N34" s="437"/>
      <c r="O34" s="437"/>
      <c r="P34" s="438"/>
      <c r="Q34" s="371"/>
      <c r="R34" s="372"/>
      <c r="S34" s="373"/>
      <c r="T34" s="374"/>
      <c r="U34" s="52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4"/>
      <c r="AJ34" s="70">
        <f t="shared" si="3"/>
        <v>0</v>
      </c>
      <c r="AK34" s="71">
        <f t="shared" si="1"/>
        <v>0</v>
      </c>
      <c r="AL34" s="473">
        <f t="shared" si="2"/>
        <v>0</v>
      </c>
      <c r="AM34" s="474"/>
      <c r="AN34" s="23"/>
      <c r="AO34" s="18" t="str">
        <f>'ORDEN DE CUARENTENA'!AO34</f>
        <v>Anampses</v>
      </c>
      <c r="AP34" s="65" t="s">
        <v>1758</v>
      </c>
      <c r="AQ34" s="66" t="s">
        <v>1733</v>
      </c>
    </row>
    <row r="35" spans="1:43" ht="13.5" customHeight="1">
      <c r="A35" s="755"/>
      <c r="B35" s="35">
        <v>113</v>
      </c>
      <c r="C35" s="441"/>
      <c r="D35" s="442"/>
      <c r="E35" s="442"/>
      <c r="F35" s="442"/>
      <c r="G35" s="442"/>
      <c r="H35" s="443"/>
      <c r="I35" s="436"/>
      <c r="J35" s="437"/>
      <c r="K35" s="437"/>
      <c r="L35" s="437"/>
      <c r="M35" s="437"/>
      <c r="N35" s="437"/>
      <c r="O35" s="437"/>
      <c r="P35" s="438"/>
      <c r="Q35" s="371"/>
      <c r="R35" s="372"/>
      <c r="S35" s="373"/>
      <c r="T35" s="374"/>
      <c r="U35" s="52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4"/>
      <c r="AJ35" s="70">
        <f t="shared" si="3"/>
        <v>0</v>
      </c>
      <c r="AK35" s="71">
        <f t="shared" si="1"/>
        <v>0</v>
      </c>
      <c r="AL35" s="473">
        <f t="shared" si="2"/>
        <v>0</v>
      </c>
      <c r="AM35" s="474"/>
      <c r="AN35" s="23"/>
      <c r="AO35" s="18" t="str">
        <f>'ORDEN DE CUARENTENA'!AO35</f>
        <v>Ancistrus</v>
      </c>
      <c r="AP35" s="65" t="s">
        <v>1759</v>
      </c>
      <c r="AQ35" s="66" t="s">
        <v>1733</v>
      </c>
    </row>
    <row r="36" spans="1:43" ht="13.5" customHeight="1">
      <c r="A36" s="755"/>
      <c r="B36" s="35">
        <v>114</v>
      </c>
      <c r="C36" s="441"/>
      <c r="D36" s="442"/>
      <c r="E36" s="442"/>
      <c r="F36" s="442"/>
      <c r="G36" s="442"/>
      <c r="H36" s="443"/>
      <c r="I36" s="436"/>
      <c r="J36" s="437"/>
      <c r="K36" s="437"/>
      <c r="L36" s="437"/>
      <c r="M36" s="437"/>
      <c r="N36" s="437"/>
      <c r="O36" s="437"/>
      <c r="P36" s="438"/>
      <c r="Q36" s="371"/>
      <c r="R36" s="372"/>
      <c r="S36" s="373"/>
      <c r="T36" s="374"/>
      <c r="U36" s="52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4"/>
      <c r="AJ36" s="70">
        <f t="shared" si="3"/>
        <v>0</v>
      </c>
      <c r="AK36" s="71">
        <f t="shared" si="1"/>
        <v>0</v>
      </c>
      <c r="AL36" s="473">
        <f t="shared" si="2"/>
        <v>0</v>
      </c>
      <c r="AM36" s="474"/>
      <c r="AN36" s="23"/>
      <c r="AO36" s="18" t="str">
        <f>'ORDEN DE CUARENTENA'!AO36</f>
        <v>Anisotremus</v>
      </c>
      <c r="AP36" s="65" t="s">
        <v>1760</v>
      </c>
      <c r="AQ36" s="66" t="s">
        <v>1733</v>
      </c>
    </row>
    <row r="37" spans="1:43" ht="13.5" customHeight="1">
      <c r="A37" s="755"/>
      <c r="B37" s="35">
        <v>115</v>
      </c>
      <c r="C37" s="441"/>
      <c r="D37" s="442"/>
      <c r="E37" s="442"/>
      <c r="F37" s="442"/>
      <c r="G37" s="442"/>
      <c r="H37" s="443"/>
      <c r="I37" s="436"/>
      <c r="J37" s="437"/>
      <c r="K37" s="437"/>
      <c r="L37" s="437"/>
      <c r="M37" s="437"/>
      <c r="N37" s="437"/>
      <c r="O37" s="437"/>
      <c r="P37" s="438"/>
      <c r="Q37" s="371"/>
      <c r="R37" s="372"/>
      <c r="S37" s="373"/>
      <c r="T37" s="374"/>
      <c r="U37" s="52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4"/>
      <c r="AJ37" s="70">
        <f t="shared" si="3"/>
        <v>0</v>
      </c>
      <c r="AK37" s="71">
        <f t="shared" si="1"/>
        <v>0</v>
      </c>
      <c r="AL37" s="473">
        <f t="shared" si="2"/>
        <v>0</v>
      </c>
      <c r="AM37" s="474"/>
      <c r="AN37" s="23"/>
      <c r="AO37" s="18" t="str">
        <f>'ORDEN DE CUARENTENA'!AO37</f>
        <v>Anomalops</v>
      </c>
      <c r="AP37" s="65" t="s">
        <v>1761</v>
      </c>
      <c r="AQ37" s="66" t="s">
        <v>1733</v>
      </c>
    </row>
    <row r="38" spans="1:43" ht="13.5" customHeight="1">
      <c r="A38" s="1"/>
      <c r="B38" s="35">
        <v>116</v>
      </c>
      <c r="C38" s="441"/>
      <c r="D38" s="442"/>
      <c r="E38" s="442"/>
      <c r="F38" s="442"/>
      <c r="G38" s="442"/>
      <c r="H38" s="443"/>
      <c r="I38" s="436"/>
      <c r="J38" s="437"/>
      <c r="K38" s="437"/>
      <c r="L38" s="437"/>
      <c r="M38" s="437"/>
      <c r="N38" s="437"/>
      <c r="O38" s="437"/>
      <c r="P38" s="438"/>
      <c r="Q38" s="371"/>
      <c r="R38" s="372"/>
      <c r="S38" s="373"/>
      <c r="T38" s="374"/>
      <c r="U38" s="52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4"/>
      <c r="AJ38" s="70">
        <f t="shared" si="3"/>
        <v>0</v>
      </c>
      <c r="AK38" s="71">
        <f t="shared" si="1"/>
        <v>0</v>
      </c>
      <c r="AL38" s="473">
        <f t="shared" si="2"/>
        <v>0</v>
      </c>
      <c r="AM38" s="474"/>
      <c r="AN38" s="23"/>
      <c r="AO38" s="18" t="str">
        <f>'ORDEN DE CUARENTENA'!AO38</f>
        <v>Anostomus</v>
      </c>
      <c r="AP38" s="65" t="s">
        <v>1762</v>
      </c>
      <c r="AQ38" s="66" t="s">
        <v>1733</v>
      </c>
    </row>
    <row r="39" spans="1:43" ht="13.5" customHeight="1" thickBot="1">
      <c r="A39" s="17"/>
      <c r="B39" s="36">
        <v>117</v>
      </c>
      <c r="C39" s="486"/>
      <c r="D39" s="487"/>
      <c r="E39" s="487"/>
      <c r="F39" s="487"/>
      <c r="G39" s="487"/>
      <c r="H39" s="488"/>
      <c r="I39" s="499"/>
      <c r="J39" s="500"/>
      <c r="K39" s="500"/>
      <c r="L39" s="500"/>
      <c r="M39" s="500"/>
      <c r="N39" s="500"/>
      <c r="O39" s="500"/>
      <c r="P39" s="501"/>
      <c r="Q39" s="520"/>
      <c r="R39" s="521"/>
      <c r="S39" s="549"/>
      <c r="T39" s="550"/>
      <c r="U39" s="52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4"/>
      <c r="AJ39" s="70">
        <f t="shared" si="3"/>
        <v>0</v>
      </c>
      <c r="AK39" s="71">
        <f t="shared" si="1"/>
        <v>0</v>
      </c>
      <c r="AL39" s="473">
        <f t="shared" si="2"/>
        <v>0</v>
      </c>
      <c r="AM39" s="474"/>
      <c r="AN39" s="23"/>
      <c r="AO39" s="18" t="str">
        <f>'ORDEN DE CUARENTENA'!AO39</f>
        <v>Antennarius</v>
      </c>
      <c r="AP39" s="65" t="s">
        <v>1763</v>
      </c>
      <c r="AQ39" s="66" t="s">
        <v>1733</v>
      </c>
    </row>
    <row r="40" spans="1:43" ht="13.5" customHeight="1" thickTop="1">
      <c r="A40" s="17"/>
      <c r="B40" s="27"/>
      <c r="C40" s="28"/>
      <c r="D40" s="28"/>
      <c r="E40" s="28"/>
      <c r="F40" s="28"/>
      <c r="G40" s="28"/>
      <c r="H40" s="28"/>
      <c r="I40" s="23"/>
      <c r="J40" s="23"/>
      <c r="K40" s="23"/>
      <c r="L40" s="23"/>
      <c r="M40" s="23"/>
      <c r="N40" s="23"/>
      <c r="O40" s="23"/>
      <c r="P40" s="61"/>
      <c r="Q40" s="62">
        <f>SUM(Q15:R39)</f>
        <v>0</v>
      </c>
      <c r="R40" s="62"/>
      <c r="S40" s="62">
        <f>SUM(S15:T39)</f>
        <v>0</v>
      </c>
      <c r="T40" s="62"/>
      <c r="U40" s="63">
        <f>SUM(U15:U39)</f>
        <v>0</v>
      </c>
      <c r="V40" s="63">
        <f t="shared" ref="V40:AI40" si="4">SUM(V15:V39)</f>
        <v>0</v>
      </c>
      <c r="W40" s="63">
        <f t="shared" si="4"/>
        <v>0</v>
      </c>
      <c r="X40" s="63">
        <f t="shared" si="4"/>
        <v>0</v>
      </c>
      <c r="Y40" s="63">
        <f t="shared" si="4"/>
        <v>0</v>
      </c>
      <c r="Z40" s="63">
        <f t="shared" si="4"/>
        <v>0</v>
      </c>
      <c r="AA40" s="63">
        <f t="shared" si="4"/>
        <v>0</v>
      </c>
      <c r="AB40" s="63">
        <f t="shared" si="4"/>
        <v>0</v>
      </c>
      <c r="AC40" s="63">
        <f t="shared" si="4"/>
        <v>0</v>
      </c>
      <c r="AD40" s="63">
        <f t="shared" si="4"/>
        <v>0</v>
      </c>
      <c r="AE40" s="63">
        <f t="shared" si="4"/>
        <v>0</v>
      </c>
      <c r="AF40" s="63">
        <f t="shared" si="4"/>
        <v>0</v>
      </c>
      <c r="AG40" s="63">
        <f t="shared" si="4"/>
        <v>0</v>
      </c>
      <c r="AH40" s="63">
        <f t="shared" si="4"/>
        <v>0</v>
      </c>
      <c r="AI40" s="63">
        <f t="shared" si="4"/>
        <v>0</v>
      </c>
      <c r="AJ40" s="62">
        <f>SUM(AJ15:AJ39)</f>
        <v>0</v>
      </c>
      <c r="AK40" s="62"/>
      <c r="AL40" s="62">
        <f>SUM(AL15:AM39)</f>
        <v>0</v>
      </c>
      <c r="AM40" s="62"/>
      <c r="AN40" s="23"/>
      <c r="AO40" s="18" t="str">
        <f>'ORDEN DE CUARENTENA'!AO40</f>
        <v>Aphyocharax</v>
      </c>
      <c r="AP40" s="65" t="s">
        <v>1764</v>
      </c>
      <c r="AQ40" s="66" t="s">
        <v>1733</v>
      </c>
    </row>
    <row r="41" spans="1:43" ht="13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47"/>
      <c r="AK41" s="48"/>
      <c r="AL41" s="33"/>
      <c r="AM41" s="33"/>
      <c r="AN41" s="23"/>
      <c r="AO41" s="18" t="str">
        <f>'ORDEN DE CUARENTENA'!AO41</f>
        <v>Aphyosemion</v>
      </c>
      <c r="AP41" s="65" t="s">
        <v>1765</v>
      </c>
      <c r="AQ41" s="66" t="s">
        <v>1733</v>
      </c>
    </row>
    <row r="42" spans="1:43" ht="14.25" customHeight="1">
      <c r="A42" s="17"/>
      <c r="B42" s="388" t="s">
        <v>2633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17"/>
      <c r="Q42" s="17"/>
      <c r="R42" s="17"/>
      <c r="S42" s="17"/>
      <c r="T42" s="17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47"/>
      <c r="AK42" s="48"/>
      <c r="AL42" s="33"/>
      <c r="AM42" s="33"/>
      <c r="AN42" s="23"/>
      <c r="AO42" s="18" t="str">
        <f>'ORDEN DE CUARENTENA'!AO42</f>
        <v>Apistogramma</v>
      </c>
      <c r="AP42" s="65" t="s">
        <v>1766</v>
      </c>
      <c r="AQ42" s="66" t="s">
        <v>1733</v>
      </c>
    </row>
    <row r="43" spans="1:43" ht="13.5" customHeight="1" thickBot="1">
      <c r="A43" s="17"/>
      <c r="B43" s="387" t="s">
        <v>2629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23"/>
      <c r="AO43" s="18" t="str">
        <f>'ORDEN DE CUARENTENA'!AO43</f>
        <v>Apistogrammoides</v>
      </c>
      <c r="AP43" s="65" t="s">
        <v>1767</v>
      </c>
      <c r="AQ43" s="66" t="s">
        <v>1733</v>
      </c>
    </row>
    <row r="44" spans="1:43" ht="13.5" customHeight="1" thickTop="1">
      <c r="A44" s="17"/>
      <c r="B44" s="731" t="s">
        <v>916</v>
      </c>
      <c r="C44" s="464" t="s">
        <v>1715</v>
      </c>
      <c r="D44" s="465"/>
      <c r="E44" s="465"/>
      <c r="F44" s="465"/>
      <c r="G44" s="465"/>
      <c r="H44" s="466"/>
      <c r="I44" s="464" t="s">
        <v>1716</v>
      </c>
      <c r="J44" s="465"/>
      <c r="K44" s="465"/>
      <c r="L44" s="465"/>
      <c r="M44" s="465"/>
      <c r="N44" s="465"/>
      <c r="O44" s="465"/>
      <c r="P44" s="470"/>
      <c r="Q44" s="448" t="s">
        <v>1702</v>
      </c>
      <c r="R44" s="449"/>
      <c r="S44" s="448" t="s">
        <v>2627</v>
      </c>
      <c r="T44" s="449" t="s">
        <v>980</v>
      </c>
      <c r="U44" s="432" t="s">
        <v>2632</v>
      </c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56" t="s">
        <v>1712</v>
      </c>
      <c r="AK44" s="452" t="s">
        <v>1711</v>
      </c>
      <c r="AL44" s="49"/>
      <c r="AM44" s="50"/>
      <c r="AN44" s="23"/>
      <c r="AO44" s="18" t="str">
        <f>'ORDEN DE CUARENTENA'!AO44</f>
        <v>Aplocheilus</v>
      </c>
      <c r="AP44" s="65" t="s">
        <v>1768</v>
      </c>
      <c r="AQ44" s="66" t="s">
        <v>1733</v>
      </c>
    </row>
    <row r="45" spans="1:43" ht="13.5" customHeight="1">
      <c r="A45" s="17"/>
      <c r="B45" s="732"/>
      <c r="C45" s="467"/>
      <c r="D45" s="468"/>
      <c r="E45" s="468"/>
      <c r="F45" s="468"/>
      <c r="G45" s="468"/>
      <c r="H45" s="469"/>
      <c r="I45" s="467"/>
      <c r="J45" s="468"/>
      <c r="K45" s="468"/>
      <c r="L45" s="468"/>
      <c r="M45" s="468"/>
      <c r="N45" s="468"/>
      <c r="O45" s="468"/>
      <c r="P45" s="471"/>
      <c r="Q45" s="450"/>
      <c r="R45" s="451"/>
      <c r="S45" s="450"/>
      <c r="T45" s="451"/>
      <c r="U45" s="739" t="s">
        <v>1714</v>
      </c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457"/>
      <c r="AK45" s="453"/>
      <c r="AL45" s="450" t="s">
        <v>1720</v>
      </c>
      <c r="AM45" s="451"/>
      <c r="AN45" s="23"/>
      <c r="AO45" s="18" t="str">
        <f>'ORDEN DE CUARENTENA'!AO45</f>
        <v>Apogon</v>
      </c>
      <c r="AP45" s="65" t="s">
        <v>1769</v>
      </c>
      <c r="AQ45" s="66" t="s">
        <v>1739</v>
      </c>
    </row>
    <row r="46" spans="1:43" ht="13.5" customHeight="1">
      <c r="A46" s="17"/>
      <c r="B46" s="733"/>
      <c r="C46" s="734"/>
      <c r="D46" s="735"/>
      <c r="E46" s="735"/>
      <c r="F46" s="735"/>
      <c r="G46" s="735"/>
      <c r="H46" s="736"/>
      <c r="I46" s="467"/>
      <c r="J46" s="468"/>
      <c r="K46" s="468"/>
      <c r="L46" s="468"/>
      <c r="M46" s="468"/>
      <c r="N46" s="468"/>
      <c r="O46" s="468"/>
      <c r="P46" s="471"/>
      <c r="Q46" s="729"/>
      <c r="R46" s="730"/>
      <c r="S46" s="729"/>
      <c r="T46" s="730">
        <v>1</v>
      </c>
      <c r="U46" s="37">
        <v>16</v>
      </c>
      <c r="V46" s="261">
        <v>17</v>
      </c>
      <c r="W46" s="261">
        <v>18</v>
      </c>
      <c r="X46" s="261">
        <v>19</v>
      </c>
      <c r="Y46" s="261">
        <v>20</v>
      </c>
      <c r="Z46" s="261">
        <v>21</v>
      </c>
      <c r="AA46" s="261">
        <v>22</v>
      </c>
      <c r="AB46" s="261">
        <v>23</v>
      </c>
      <c r="AC46" s="261">
        <v>24</v>
      </c>
      <c r="AD46" s="261">
        <v>25</v>
      </c>
      <c r="AE46" s="261">
        <v>26</v>
      </c>
      <c r="AF46" s="261">
        <v>27</v>
      </c>
      <c r="AG46" s="261">
        <v>28</v>
      </c>
      <c r="AH46" s="261">
        <v>29</v>
      </c>
      <c r="AI46" s="280">
        <v>30</v>
      </c>
      <c r="AJ46" s="737"/>
      <c r="AK46" s="738"/>
      <c r="AL46" s="729"/>
      <c r="AM46" s="730"/>
      <c r="AN46" s="23"/>
      <c r="AO46" s="18" t="str">
        <f>'ORDEN DE CUARENTENA'!AO46</f>
        <v>Apolemichthys</v>
      </c>
      <c r="AP46" s="65" t="s">
        <v>1770</v>
      </c>
      <c r="AQ46" s="66" t="s">
        <v>1739</v>
      </c>
    </row>
    <row r="47" spans="1:43" ht="13.5" customHeight="1">
      <c r="A47" s="17"/>
      <c r="B47" s="35">
        <v>93</v>
      </c>
      <c r="C47" s="560">
        <f>C15</f>
        <v>0</v>
      </c>
      <c r="D47" s="561"/>
      <c r="E47" s="561"/>
      <c r="F47" s="561"/>
      <c r="G47" s="561"/>
      <c r="H47" s="562"/>
      <c r="I47" s="553">
        <f>I15</f>
        <v>0</v>
      </c>
      <c r="J47" s="554"/>
      <c r="K47" s="554"/>
      <c r="L47" s="554"/>
      <c r="M47" s="554"/>
      <c r="N47" s="554"/>
      <c r="O47" s="554"/>
      <c r="P47" s="555"/>
      <c r="Q47" s="556">
        <f>IF(AL15="no llega","no llega",S15)</f>
        <v>0</v>
      </c>
      <c r="R47" s="557"/>
      <c r="S47" s="558">
        <f>IF(AL15="no llega","",AL15)</f>
        <v>0</v>
      </c>
      <c r="T47" s="559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4"/>
      <c r="AJ47" s="70">
        <f>SUM(AJ15,U47:AI47)</f>
        <v>0</v>
      </c>
      <c r="AK47" s="71">
        <f>IF(Q47&gt;0,(AJ47/Q47)*100,0)</f>
        <v>0</v>
      </c>
      <c r="AL47" s="473">
        <f>IF(ISBLANK(S15),,IF(S15&lt;=0,"no llega",IF((Q47-AJ47)&lt;=0,"0",Q47-AJ47)))</f>
        <v>0</v>
      </c>
      <c r="AM47" s="474"/>
      <c r="AN47" s="23"/>
      <c r="AO47" s="18" t="str">
        <f>'ORDEN DE CUARENTENA'!AO47</f>
        <v>Apteronotus</v>
      </c>
      <c r="AP47" s="65" t="s">
        <v>1771</v>
      </c>
      <c r="AQ47" s="66" t="s">
        <v>1739</v>
      </c>
    </row>
    <row r="48" spans="1:43" ht="13.5" customHeight="1">
      <c r="A48" s="17"/>
      <c r="B48" s="35">
        <v>94</v>
      </c>
      <c r="C48" s="560">
        <f t="shared" ref="C48:C71" si="5">C16</f>
        <v>0</v>
      </c>
      <c r="D48" s="561"/>
      <c r="E48" s="561"/>
      <c r="F48" s="561"/>
      <c r="G48" s="561"/>
      <c r="H48" s="562"/>
      <c r="I48" s="553">
        <f t="shared" ref="I48:I71" si="6">I16</f>
        <v>0</v>
      </c>
      <c r="J48" s="554"/>
      <c r="K48" s="554"/>
      <c r="L48" s="554"/>
      <c r="M48" s="554"/>
      <c r="N48" s="554"/>
      <c r="O48" s="554"/>
      <c r="P48" s="555"/>
      <c r="Q48" s="556">
        <f t="shared" ref="Q48:Q71" si="7">IF(AL16="no llega","no llega",S16)</f>
        <v>0</v>
      </c>
      <c r="R48" s="557"/>
      <c r="S48" s="558">
        <f t="shared" ref="S48:S71" si="8">IF(AL16="no llega","",AL16)</f>
        <v>0</v>
      </c>
      <c r="T48" s="559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4"/>
      <c r="AJ48" s="70">
        <f t="shared" ref="AJ48:AJ71" si="9">SUM(AJ16,U48:AI48)</f>
        <v>0</v>
      </c>
      <c r="AK48" s="71">
        <f t="shared" ref="AK48:AK71" si="10">IF(Q48&gt;0,(AJ48/Q48)*100,0)</f>
        <v>0</v>
      </c>
      <c r="AL48" s="473">
        <f t="shared" ref="AL48:AL71" si="11">IF(ISBLANK(S16),,IF(S16&lt;=0,"no llega",IF((Q48-AJ48)&lt;=0,"0",Q48-AJ48)))</f>
        <v>0</v>
      </c>
      <c r="AM48" s="474"/>
      <c r="AN48" s="23"/>
      <c r="AO48" s="18" t="str">
        <f>'ORDEN DE CUARENTENA'!AO48</f>
        <v>Arapaima</v>
      </c>
      <c r="AP48" s="65" t="s">
        <v>1772</v>
      </c>
      <c r="AQ48" s="66" t="s">
        <v>1739</v>
      </c>
    </row>
    <row r="49" spans="1:43" ht="13.5" customHeight="1">
      <c r="A49" s="17"/>
      <c r="B49" s="35">
        <v>95</v>
      </c>
      <c r="C49" s="560">
        <f t="shared" si="5"/>
        <v>0</v>
      </c>
      <c r="D49" s="561"/>
      <c r="E49" s="561"/>
      <c r="F49" s="561"/>
      <c r="G49" s="561"/>
      <c r="H49" s="562"/>
      <c r="I49" s="553">
        <f t="shared" si="6"/>
        <v>0</v>
      </c>
      <c r="J49" s="554"/>
      <c r="K49" s="554"/>
      <c r="L49" s="554"/>
      <c r="M49" s="554"/>
      <c r="N49" s="554"/>
      <c r="O49" s="554"/>
      <c r="P49" s="555"/>
      <c r="Q49" s="556">
        <f t="shared" si="7"/>
        <v>0</v>
      </c>
      <c r="R49" s="557"/>
      <c r="S49" s="558">
        <f t="shared" si="8"/>
        <v>0</v>
      </c>
      <c r="T49" s="559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4"/>
      <c r="AJ49" s="70">
        <f t="shared" si="9"/>
        <v>0</v>
      </c>
      <c r="AK49" s="71">
        <f t="shared" si="10"/>
        <v>0</v>
      </c>
      <c r="AL49" s="473">
        <f t="shared" si="11"/>
        <v>0</v>
      </c>
      <c r="AM49" s="474"/>
      <c r="AN49" s="23"/>
      <c r="AO49" s="18" t="str">
        <f>'ORDEN DE CUARENTENA'!AO49</f>
        <v>Archocentrus</v>
      </c>
      <c r="AP49" s="65" t="s">
        <v>1773</v>
      </c>
      <c r="AQ49" s="66" t="s">
        <v>1739</v>
      </c>
    </row>
    <row r="50" spans="1:43" ht="13.5" customHeight="1">
      <c r="A50" s="17"/>
      <c r="B50" s="35">
        <v>96</v>
      </c>
      <c r="C50" s="560">
        <f t="shared" si="5"/>
        <v>0</v>
      </c>
      <c r="D50" s="561"/>
      <c r="E50" s="561"/>
      <c r="F50" s="561"/>
      <c r="G50" s="561"/>
      <c r="H50" s="562"/>
      <c r="I50" s="553">
        <f t="shared" si="6"/>
        <v>0</v>
      </c>
      <c r="J50" s="554"/>
      <c r="K50" s="554"/>
      <c r="L50" s="554"/>
      <c r="M50" s="554"/>
      <c r="N50" s="554"/>
      <c r="O50" s="554"/>
      <c r="P50" s="555"/>
      <c r="Q50" s="556">
        <f t="shared" si="7"/>
        <v>0</v>
      </c>
      <c r="R50" s="557"/>
      <c r="S50" s="558">
        <f t="shared" si="8"/>
        <v>0</v>
      </c>
      <c r="T50" s="559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4"/>
      <c r="AJ50" s="70">
        <f t="shared" si="9"/>
        <v>0</v>
      </c>
      <c r="AK50" s="71">
        <f t="shared" si="10"/>
        <v>0</v>
      </c>
      <c r="AL50" s="473">
        <f t="shared" si="11"/>
        <v>0</v>
      </c>
      <c r="AM50" s="474"/>
      <c r="AN50" s="23"/>
      <c r="AO50" s="18" t="str">
        <f>'ORDEN DE CUARENTENA'!AO50</f>
        <v>Archoplites</v>
      </c>
      <c r="AP50" s="65" t="s">
        <v>1774</v>
      </c>
      <c r="AQ50" s="66" t="s">
        <v>1739</v>
      </c>
    </row>
    <row r="51" spans="1:43" ht="13.5" customHeight="1">
      <c r="A51" s="17"/>
      <c r="B51" s="35">
        <v>97</v>
      </c>
      <c r="C51" s="560">
        <f t="shared" si="5"/>
        <v>0</v>
      </c>
      <c r="D51" s="561"/>
      <c r="E51" s="561"/>
      <c r="F51" s="561"/>
      <c r="G51" s="561"/>
      <c r="H51" s="562"/>
      <c r="I51" s="553">
        <f t="shared" si="6"/>
        <v>0</v>
      </c>
      <c r="J51" s="554"/>
      <c r="K51" s="554"/>
      <c r="L51" s="554"/>
      <c r="M51" s="554"/>
      <c r="N51" s="554"/>
      <c r="O51" s="554"/>
      <c r="P51" s="555"/>
      <c r="Q51" s="556">
        <f t="shared" si="7"/>
        <v>0</v>
      </c>
      <c r="R51" s="557"/>
      <c r="S51" s="558">
        <f t="shared" si="8"/>
        <v>0</v>
      </c>
      <c r="T51" s="559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4"/>
      <c r="AJ51" s="70">
        <f t="shared" si="9"/>
        <v>0</v>
      </c>
      <c r="AK51" s="71">
        <f t="shared" si="10"/>
        <v>0</v>
      </c>
      <c r="AL51" s="473">
        <f t="shared" si="11"/>
        <v>0</v>
      </c>
      <c r="AM51" s="474"/>
      <c r="AN51" s="23"/>
      <c r="AO51" s="18" t="str">
        <f>'ORDEN DE CUARENTENA'!AO51</f>
        <v>Aristochromis</v>
      </c>
      <c r="AP51" s="65" t="s">
        <v>1775</v>
      </c>
      <c r="AQ51" s="66" t="s">
        <v>1739</v>
      </c>
    </row>
    <row r="52" spans="1:43" ht="13.5" customHeight="1">
      <c r="A52" s="17"/>
      <c r="B52" s="35">
        <v>98</v>
      </c>
      <c r="C52" s="560">
        <f t="shared" si="5"/>
        <v>0</v>
      </c>
      <c r="D52" s="561"/>
      <c r="E52" s="561"/>
      <c r="F52" s="561"/>
      <c r="G52" s="561"/>
      <c r="H52" s="562"/>
      <c r="I52" s="553">
        <f t="shared" si="6"/>
        <v>0</v>
      </c>
      <c r="J52" s="554"/>
      <c r="K52" s="554"/>
      <c r="L52" s="554"/>
      <c r="M52" s="554"/>
      <c r="N52" s="554"/>
      <c r="O52" s="554"/>
      <c r="P52" s="555"/>
      <c r="Q52" s="556">
        <f t="shared" si="7"/>
        <v>0</v>
      </c>
      <c r="R52" s="557"/>
      <c r="S52" s="558">
        <f t="shared" si="8"/>
        <v>0</v>
      </c>
      <c r="T52" s="559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4"/>
      <c r="AJ52" s="70">
        <f t="shared" si="9"/>
        <v>0</v>
      </c>
      <c r="AK52" s="71">
        <f t="shared" si="10"/>
        <v>0</v>
      </c>
      <c r="AL52" s="473">
        <f t="shared" si="11"/>
        <v>0</v>
      </c>
      <c r="AM52" s="474"/>
      <c r="AN52" s="23"/>
      <c r="AO52" s="18" t="str">
        <f>'ORDEN DE CUARENTENA'!AO52</f>
        <v>Arius</v>
      </c>
      <c r="AP52" s="65" t="s">
        <v>1776</v>
      </c>
      <c r="AQ52" s="66" t="s">
        <v>1739</v>
      </c>
    </row>
    <row r="53" spans="1:43" ht="13.5" customHeight="1">
      <c r="A53" s="17"/>
      <c r="B53" s="35">
        <v>99</v>
      </c>
      <c r="C53" s="560">
        <f t="shared" si="5"/>
        <v>0</v>
      </c>
      <c r="D53" s="561"/>
      <c r="E53" s="561"/>
      <c r="F53" s="561"/>
      <c r="G53" s="561"/>
      <c r="H53" s="562"/>
      <c r="I53" s="553">
        <f t="shared" si="6"/>
        <v>0</v>
      </c>
      <c r="J53" s="554"/>
      <c r="K53" s="554"/>
      <c r="L53" s="554"/>
      <c r="M53" s="554"/>
      <c r="N53" s="554"/>
      <c r="O53" s="554"/>
      <c r="P53" s="555"/>
      <c r="Q53" s="556">
        <f t="shared" si="7"/>
        <v>0</v>
      </c>
      <c r="R53" s="557"/>
      <c r="S53" s="558">
        <f t="shared" si="8"/>
        <v>0</v>
      </c>
      <c r="T53" s="559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4"/>
      <c r="AJ53" s="70">
        <f t="shared" si="9"/>
        <v>0</v>
      </c>
      <c r="AK53" s="71">
        <f t="shared" si="10"/>
        <v>0</v>
      </c>
      <c r="AL53" s="473">
        <f t="shared" si="11"/>
        <v>0</v>
      </c>
      <c r="AM53" s="474"/>
      <c r="AN53" s="23"/>
      <c r="AO53" s="18" t="str">
        <f>'ORDEN DE CUARENTENA'!AO53</f>
        <v>Arothron</v>
      </c>
      <c r="AP53" s="65" t="s">
        <v>1777</v>
      </c>
      <c r="AQ53" s="66" t="s">
        <v>1739</v>
      </c>
    </row>
    <row r="54" spans="1:43" ht="13.5" customHeight="1">
      <c r="A54" s="17"/>
      <c r="B54" s="35">
        <v>100</v>
      </c>
      <c r="C54" s="560">
        <f t="shared" si="5"/>
        <v>0</v>
      </c>
      <c r="D54" s="561"/>
      <c r="E54" s="561"/>
      <c r="F54" s="561"/>
      <c r="G54" s="561"/>
      <c r="H54" s="562"/>
      <c r="I54" s="553">
        <f t="shared" si="6"/>
        <v>0</v>
      </c>
      <c r="J54" s="554"/>
      <c r="K54" s="554"/>
      <c r="L54" s="554"/>
      <c r="M54" s="554"/>
      <c r="N54" s="554"/>
      <c r="O54" s="554"/>
      <c r="P54" s="555"/>
      <c r="Q54" s="556">
        <f t="shared" si="7"/>
        <v>0</v>
      </c>
      <c r="R54" s="557"/>
      <c r="S54" s="558">
        <f t="shared" si="8"/>
        <v>0</v>
      </c>
      <c r="T54" s="559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4"/>
      <c r="AJ54" s="70">
        <f t="shared" si="9"/>
        <v>0</v>
      </c>
      <c r="AK54" s="71">
        <f t="shared" si="10"/>
        <v>0</v>
      </c>
      <c r="AL54" s="473">
        <f t="shared" si="11"/>
        <v>0</v>
      </c>
      <c r="AM54" s="474"/>
      <c r="AN54" s="23"/>
      <c r="AO54" s="18" t="str">
        <f>'ORDEN DE CUARENTENA'!AO54</f>
        <v>Aspidoras</v>
      </c>
      <c r="AP54" s="65" t="s">
        <v>1778</v>
      </c>
      <c r="AQ54" s="66" t="s">
        <v>1739</v>
      </c>
    </row>
    <row r="55" spans="1:43" ht="13.5" customHeight="1">
      <c r="A55" s="17"/>
      <c r="B55" s="35">
        <v>101</v>
      </c>
      <c r="C55" s="560">
        <f t="shared" si="5"/>
        <v>0</v>
      </c>
      <c r="D55" s="561"/>
      <c r="E55" s="561"/>
      <c r="F55" s="561"/>
      <c r="G55" s="561"/>
      <c r="H55" s="562"/>
      <c r="I55" s="553">
        <f t="shared" si="6"/>
        <v>0</v>
      </c>
      <c r="J55" s="554"/>
      <c r="K55" s="554"/>
      <c r="L55" s="554"/>
      <c r="M55" s="554"/>
      <c r="N55" s="554"/>
      <c r="O55" s="554"/>
      <c r="P55" s="555"/>
      <c r="Q55" s="556">
        <f t="shared" si="7"/>
        <v>0</v>
      </c>
      <c r="R55" s="557"/>
      <c r="S55" s="558">
        <f t="shared" si="8"/>
        <v>0</v>
      </c>
      <c r="T55" s="559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4"/>
      <c r="AJ55" s="70">
        <f t="shared" si="9"/>
        <v>0</v>
      </c>
      <c r="AK55" s="71">
        <f t="shared" si="10"/>
        <v>0</v>
      </c>
      <c r="AL55" s="473">
        <f t="shared" si="11"/>
        <v>0</v>
      </c>
      <c r="AM55" s="474"/>
      <c r="AN55" s="23"/>
      <c r="AO55" s="18" t="str">
        <f>'ORDEN DE CUARENTENA'!AO55</f>
        <v>Assessor</v>
      </c>
      <c r="AP55" s="65" t="s">
        <v>1779</v>
      </c>
      <c r="AQ55" s="66" t="s">
        <v>1739</v>
      </c>
    </row>
    <row r="56" spans="1:43" ht="13.5" customHeight="1">
      <c r="A56" s="17"/>
      <c r="B56" s="35">
        <v>102</v>
      </c>
      <c r="C56" s="560">
        <f t="shared" si="5"/>
        <v>0</v>
      </c>
      <c r="D56" s="561"/>
      <c r="E56" s="561"/>
      <c r="F56" s="561"/>
      <c r="G56" s="561"/>
      <c r="H56" s="562"/>
      <c r="I56" s="553">
        <f t="shared" si="6"/>
        <v>0</v>
      </c>
      <c r="J56" s="554"/>
      <c r="K56" s="554"/>
      <c r="L56" s="554"/>
      <c r="M56" s="554"/>
      <c r="N56" s="554"/>
      <c r="O56" s="554"/>
      <c r="P56" s="555"/>
      <c r="Q56" s="556">
        <f t="shared" si="7"/>
        <v>0</v>
      </c>
      <c r="R56" s="557"/>
      <c r="S56" s="558">
        <f t="shared" si="8"/>
        <v>0</v>
      </c>
      <c r="T56" s="559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4"/>
      <c r="AJ56" s="70">
        <f t="shared" si="9"/>
        <v>0</v>
      </c>
      <c r="AK56" s="71">
        <f t="shared" si="10"/>
        <v>0</v>
      </c>
      <c r="AL56" s="473">
        <f t="shared" si="11"/>
        <v>0</v>
      </c>
      <c r="AM56" s="474"/>
      <c r="AN56" s="23"/>
      <c r="AO56" s="18" t="str">
        <f>'ORDEN DE CUARENTENA'!AO56</f>
        <v>Astatotilapia</v>
      </c>
      <c r="AP56" s="65" t="s">
        <v>1780</v>
      </c>
      <c r="AQ56" s="66" t="s">
        <v>1739</v>
      </c>
    </row>
    <row r="57" spans="1:43" ht="13.5" customHeight="1">
      <c r="A57" s="17"/>
      <c r="B57" s="35">
        <v>103</v>
      </c>
      <c r="C57" s="560">
        <f t="shared" si="5"/>
        <v>0</v>
      </c>
      <c r="D57" s="561"/>
      <c r="E57" s="561"/>
      <c r="F57" s="561"/>
      <c r="G57" s="561"/>
      <c r="H57" s="562"/>
      <c r="I57" s="553">
        <f t="shared" si="6"/>
        <v>0</v>
      </c>
      <c r="J57" s="554"/>
      <c r="K57" s="554"/>
      <c r="L57" s="554"/>
      <c r="M57" s="554"/>
      <c r="N57" s="554"/>
      <c r="O57" s="554"/>
      <c r="P57" s="555"/>
      <c r="Q57" s="556">
        <f t="shared" si="7"/>
        <v>0</v>
      </c>
      <c r="R57" s="557"/>
      <c r="S57" s="558">
        <f t="shared" si="8"/>
        <v>0</v>
      </c>
      <c r="T57" s="559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4"/>
      <c r="AJ57" s="70">
        <f t="shared" si="9"/>
        <v>0</v>
      </c>
      <c r="AK57" s="71">
        <f t="shared" si="10"/>
        <v>0</v>
      </c>
      <c r="AL57" s="473">
        <f t="shared" si="11"/>
        <v>0</v>
      </c>
      <c r="AM57" s="474"/>
      <c r="AN57" s="23"/>
      <c r="AO57" s="18" t="str">
        <f>'ORDEN DE CUARENTENA'!AO57</f>
        <v>Astrodoras</v>
      </c>
      <c r="AP57" s="65" t="s">
        <v>1781</v>
      </c>
      <c r="AQ57" s="66" t="s">
        <v>1739</v>
      </c>
    </row>
    <row r="58" spans="1:43" ht="13.5" customHeight="1">
      <c r="A58" s="17"/>
      <c r="B58" s="35">
        <v>104</v>
      </c>
      <c r="C58" s="560">
        <f t="shared" si="5"/>
        <v>0</v>
      </c>
      <c r="D58" s="561"/>
      <c r="E58" s="561"/>
      <c r="F58" s="561"/>
      <c r="G58" s="561"/>
      <c r="H58" s="562"/>
      <c r="I58" s="553">
        <f t="shared" si="6"/>
        <v>0</v>
      </c>
      <c r="J58" s="554"/>
      <c r="K58" s="554"/>
      <c r="L58" s="554"/>
      <c r="M58" s="554"/>
      <c r="N58" s="554"/>
      <c r="O58" s="554"/>
      <c r="P58" s="555"/>
      <c r="Q58" s="556">
        <f t="shared" si="7"/>
        <v>0</v>
      </c>
      <c r="R58" s="557"/>
      <c r="S58" s="558">
        <f t="shared" si="8"/>
        <v>0</v>
      </c>
      <c r="T58" s="559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4"/>
      <c r="AJ58" s="70">
        <f t="shared" si="9"/>
        <v>0</v>
      </c>
      <c r="AK58" s="71">
        <f t="shared" si="10"/>
        <v>0</v>
      </c>
      <c r="AL58" s="473">
        <f t="shared" si="11"/>
        <v>0</v>
      </c>
      <c r="AM58" s="474"/>
      <c r="AN58" s="23"/>
      <c r="AO58" s="18" t="str">
        <f>'ORDEN DE CUARENTENA'!AO58</f>
        <v>Astronotus</v>
      </c>
      <c r="AP58" s="65" t="s">
        <v>1782</v>
      </c>
      <c r="AQ58" s="66" t="s">
        <v>1739</v>
      </c>
    </row>
    <row r="59" spans="1:43" ht="13.5" customHeight="1">
      <c r="A59" s="17"/>
      <c r="B59" s="35">
        <v>105</v>
      </c>
      <c r="C59" s="560">
        <f t="shared" si="5"/>
        <v>0</v>
      </c>
      <c r="D59" s="561"/>
      <c r="E59" s="561"/>
      <c r="F59" s="561"/>
      <c r="G59" s="561"/>
      <c r="H59" s="562"/>
      <c r="I59" s="553">
        <f t="shared" si="6"/>
        <v>0</v>
      </c>
      <c r="J59" s="554"/>
      <c r="K59" s="554"/>
      <c r="L59" s="554"/>
      <c r="M59" s="554"/>
      <c r="N59" s="554"/>
      <c r="O59" s="554"/>
      <c r="P59" s="555"/>
      <c r="Q59" s="556">
        <f t="shared" si="7"/>
        <v>0</v>
      </c>
      <c r="R59" s="557"/>
      <c r="S59" s="558">
        <f t="shared" si="8"/>
        <v>0</v>
      </c>
      <c r="T59" s="559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4"/>
      <c r="AJ59" s="70">
        <f t="shared" si="9"/>
        <v>0</v>
      </c>
      <c r="AK59" s="71">
        <f t="shared" si="10"/>
        <v>0</v>
      </c>
      <c r="AL59" s="473">
        <f t="shared" si="11"/>
        <v>0</v>
      </c>
      <c r="AM59" s="474"/>
      <c r="AN59" s="23"/>
      <c r="AO59" s="18" t="str">
        <f>'ORDEN DE CUARENTENA'!AO59</f>
        <v>Astyanax</v>
      </c>
      <c r="AP59" s="65" t="s">
        <v>1783</v>
      </c>
      <c r="AQ59" s="66" t="s">
        <v>1739</v>
      </c>
    </row>
    <row r="60" spans="1:43" ht="13.5" customHeight="1">
      <c r="A60" s="17"/>
      <c r="B60" s="35">
        <v>106</v>
      </c>
      <c r="C60" s="560">
        <f t="shared" si="5"/>
        <v>0</v>
      </c>
      <c r="D60" s="561"/>
      <c r="E60" s="561"/>
      <c r="F60" s="561"/>
      <c r="G60" s="561"/>
      <c r="H60" s="562"/>
      <c r="I60" s="553">
        <f t="shared" si="6"/>
        <v>0</v>
      </c>
      <c r="J60" s="554"/>
      <c r="K60" s="554"/>
      <c r="L60" s="554"/>
      <c r="M60" s="554"/>
      <c r="N60" s="554"/>
      <c r="O60" s="554"/>
      <c r="P60" s="555"/>
      <c r="Q60" s="556">
        <f t="shared" si="7"/>
        <v>0</v>
      </c>
      <c r="R60" s="557"/>
      <c r="S60" s="558">
        <f t="shared" si="8"/>
        <v>0</v>
      </c>
      <c r="T60" s="559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4"/>
      <c r="AJ60" s="70">
        <f t="shared" si="9"/>
        <v>0</v>
      </c>
      <c r="AK60" s="71">
        <f t="shared" si="10"/>
        <v>0</v>
      </c>
      <c r="AL60" s="473">
        <f t="shared" si="11"/>
        <v>0</v>
      </c>
      <c r="AM60" s="474"/>
      <c r="AN60" s="23"/>
      <c r="AO60" s="18" t="str">
        <f>'ORDEN DE CUARENTENA'!AO60</f>
        <v>Atractosteus</v>
      </c>
      <c r="AP60" s="65" t="s">
        <v>1784</v>
      </c>
      <c r="AQ60" s="66" t="s">
        <v>1739</v>
      </c>
    </row>
    <row r="61" spans="1:43" ht="13.5" customHeight="1">
      <c r="A61" s="17"/>
      <c r="B61" s="35">
        <v>107</v>
      </c>
      <c r="C61" s="560">
        <f t="shared" si="5"/>
        <v>0</v>
      </c>
      <c r="D61" s="561"/>
      <c r="E61" s="561"/>
      <c r="F61" s="561"/>
      <c r="G61" s="561"/>
      <c r="H61" s="562"/>
      <c r="I61" s="553">
        <f t="shared" si="6"/>
        <v>0</v>
      </c>
      <c r="J61" s="554"/>
      <c r="K61" s="554"/>
      <c r="L61" s="554"/>
      <c r="M61" s="554"/>
      <c r="N61" s="554"/>
      <c r="O61" s="554"/>
      <c r="P61" s="555"/>
      <c r="Q61" s="556">
        <f t="shared" si="7"/>
        <v>0</v>
      </c>
      <c r="R61" s="557"/>
      <c r="S61" s="558">
        <f t="shared" si="8"/>
        <v>0</v>
      </c>
      <c r="T61" s="559"/>
      <c r="U61" s="52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4"/>
      <c r="AJ61" s="70">
        <f t="shared" si="9"/>
        <v>0</v>
      </c>
      <c r="AK61" s="71">
        <f t="shared" si="10"/>
        <v>0</v>
      </c>
      <c r="AL61" s="473">
        <f t="shared" si="11"/>
        <v>0</v>
      </c>
      <c r="AM61" s="474"/>
      <c r="AN61" s="23"/>
      <c r="AO61" s="18" t="str">
        <f>'ORDEN DE CUARENTENA'!AO61</f>
        <v>Auchenipterichthys</v>
      </c>
      <c r="AP61" s="65" t="s">
        <v>1785</v>
      </c>
      <c r="AQ61" s="66" t="s">
        <v>1739</v>
      </c>
    </row>
    <row r="62" spans="1:43" ht="13.5" customHeight="1">
      <c r="A62" s="17"/>
      <c r="B62" s="35">
        <v>108</v>
      </c>
      <c r="C62" s="560">
        <f t="shared" si="5"/>
        <v>0</v>
      </c>
      <c r="D62" s="561"/>
      <c r="E62" s="561"/>
      <c r="F62" s="561"/>
      <c r="G62" s="561"/>
      <c r="H62" s="562"/>
      <c r="I62" s="553">
        <f t="shared" si="6"/>
        <v>0</v>
      </c>
      <c r="J62" s="554"/>
      <c r="K62" s="554"/>
      <c r="L62" s="554"/>
      <c r="M62" s="554"/>
      <c r="N62" s="554"/>
      <c r="O62" s="554"/>
      <c r="P62" s="555"/>
      <c r="Q62" s="556">
        <f t="shared" si="7"/>
        <v>0</v>
      </c>
      <c r="R62" s="557"/>
      <c r="S62" s="558">
        <f t="shared" si="8"/>
        <v>0</v>
      </c>
      <c r="T62" s="559"/>
      <c r="U62" s="52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4"/>
      <c r="AJ62" s="70">
        <f t="shared" si="9"/>
        <v>0</v>
      </c>
      <c r="AK62" s="71">
        <f t="shared" si="10"/>
        <v>0</v>
      </c>
      <c r="AL62" s="473">
        <f t="shared" si="11"/>
        <v>0</v>
      </c>
      <c r="AM62" s="474"/>
      <c r="AN62" s="23"/>
      <c r="AO62" s="18" t="str">
        <f>'ORDEN DE CUARENTENA'!AO62</f>
        <v>Aulonocara</v>
      </c>
      <c r="AP62" s="65" t="s">
        <v>1786</v>
      </c>
      <c r="AQ62" s="66" t="s">
        <v>1739</v>
      </c>
    </row>
    <row r="63" spans="1:43" ht="13.5" customHeight="1">
      <c r="A63" s="17"/>
      <c r="B63" s="35">
        <v>109</v>
      </c>
      <c r="C63" s="560">
        <f t="shared" si="5"/>
        <v>0</v>
      </c>
      <c r="D63" s="561"/>
      <c r="E63" s="561"/>
      <c r="F63" s="561"/>
      <c r="G63" s="561"/>
      <c r="H63" s="562"/>
      <c r="I63" s="553">
        <f t="shared" si="6"/>
        <v>0</v>
      </c>
      <c r="J63" s="554"/>
      <c r="K63" s="554"/>
      <c r="L63" s="554"/>
      <c r="M63" s="554"/>
      <c r="N63" s="554"/>
      <c r="O63" s="554"/>
      <c r="P63" s="555"/>
      <c r="Q63" s="556">
        <f t="shared" si="7"/>
        <v>0</v>
      </c>
      <c r="R63" s="557"/>
      <c r="S63" s="558">
        <f t="shared" si="8"/>
        <v>0</v>
      </c>
      <c r="T63" s="559"/>
      <c r="U63" s="52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4"/>
      <c r="AJ63" s="70">
        <f t="shared" si="9"/>
        <v>0</v>
      </c>
      <c r="AK63" s="71">
        <f t="shared" si="10"/>
        <v>0</v>
      </c>
      <c r="AL63" s="473">
        <f t="shared" si="11"/>
        <v>0</v>
      </c>
      <c r="AM63" s="474"/>
      <c r="AN63" s="23"/>
      <c r="AO63" s="18" t="str">
        <f>'ORDEN DE CUARENTENA'!AO63</f>
        <v>Aulonocranus</v>
      </c>
      <c r="AP63" s="65" t="s">
        <v>1787</v>
      </c>
      <c r="AQ63" s="66" t="s">
        <v>1739</v>
      </c>
    </row>
    <row r="64" spans="1:43" ht="13.5" customHeight="1">
      <c r="A64" s="17"/>
      <c r="B64" s="35">
        <v>110</v>
      </c>
      <c r="C64" s="560">
        <f t="shared" si="5"/>
        <v>0</v>
      </c>
      <c r="D64" s="561"/>
      <c r="E64" s="561"/>
      <c r="F64" s="561"/>
      <c r="G64" s="561"/>
      <c r="H64" s="562"/>
      <c r="I64" s="553">
        <f t="shared" si="6"/>
        <v>0</v>
      </c>
      <c r="J64" s="554"/>
      <c r="K64" s="554"/>
      <c r="L64" s="554"/>
      <c r="M64" s="554"/>
      <c r="N64" s="554"/>
      <c r="O64" s="554"/>
      <c r="P64" s="555"/>
      <c r="Q64" s="556">
        <f t="shared" si="7"/>
        <v>0</v>
      </c>
      <c r="R64" s="557"/>
      <c r="S64" s="558">
        <f t="shared" si="8"/>
        <v>0</v>
      </c>
      <c r="T64" s="559"/>
      <c r="U64" s="52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4"/>
      <c r="AJ64" s="70">
        <f t="shared" si="9"/>
        <v>0</v>
      </c>
      <c r="AK64" s="71">
        <f t="shared" si="10"/>
        <v>0</v>
      </c>
      <c r="AL64" s="473">
        <f t="shared" si="11"/>
        <v>0</v>
      </c>
      <c r="AM64" s="474"/>
      <c r="AN64" s="23"/>
      <c r="AO64" s="18" t="str">
        <f>'ORDEN DE CUARENTENA'!AO64</f>
        <v>Austrofundulus</v>
      </c>
      <c r="AP64" s="65" t="s">
        <v>1788</v>
      </c>
      <c r="AQ64" s="66" t="s">
        <v>1739</v>
      </c>
    </row>
    <row r="65" spans="1:43" ht="13.5" customHeight="1">
      <c r="A65" s="17"/>
      <c r="B65" s="35">
        <v>111</v>
      </c>
      <c r="C65" s="560">
        <f t="shared" si="5"/>
        <v>0</v>
      </c>
      <c r="D65" s="561"/>
      <c r="E65" s="561"/>
      <c r="F65" s="561"/>
      <c r="G65" s="561"/>
      <c r="H65" s="562"/>
      <c r="I65" s="553">
        <f t="shared" si="6"/>
        <v>0</v>
      </c>
      <c r="J65" s="554"/>
      <c r="K65" s="554"/>
      <c r="L65" s="554"/>
      <c r="M65" s="554"/>
      <c r="N65" s="554"/>
      <c r="O65" s="554"/>
      <c r="P65" s="555"/>
      <c r="Q65" s="556">
        <f t="shared" si="7"/>
        <v>0</v>
      </c>
      <c r="R65" s="557"/>
      <c r="S65" s="558">
        <f t="shared" si="8"/>
        <v>0</v>
      </c>
      <c r="T65" s="559"/>
      <c r="U65" s="52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4"/>
      <c r="AJ65" s="70">
        <f t="shared" si="9"/>
        <v>0</v>
      </c>
      <c r="AK65" s="71">
        <f t="shared" si="10"/>
        <v>0</v>
      </c>
      <c r="AL65" s="473">
        <f t="shared" si="11"/>
        <v>0</v>
      </c>
      <c r="AM65" s="474"/>
      <c r="AN65" s="23"/>
      <c r="AO65" s="18" t="str">
        <f>'ORDEN DE CUARENTENA'!AO65</f>
        <v>Austrolebias</v>
      </c>
      <c r="AP65" s="65" t="s">
        <v>1789</v>
      </c>
      <c r="AQ65" s="66" t="s">
        <v>1739</v>
      </c>
    </row>
    <row r="66" spans="1:43" ht="13.5" customHeight="1">
      <c r="A66" s="17"/>
      <c r="B66" s="35">
        <v>112</v>
      </c>
      <c r="C66" s="560">
        <f t="shared" si="5"/>
        <v>0</v>
      </c>
      <c r="D66" s="561"/>
      <c r="E66" s="561"/>
      <c r="F66" s="561"/>
      <c r="G66" s="561"/>
      <c r="H66" s="562"/>
      <c r="I66" s="553">
        <f t="shared" si="6"/>
        <v>0</v>
      </c>
      <c r="J66" s="554"/>
      <c r="K66" s="554"/>
      <c r="L66" s="554"/>
      <c r="M66" s="554"/>
      <c r="N66" s="554"/>
      <c r="O66" s="554"/>
      <c r="P66" s="555"/>
      <c r="Q66" s="556">
        <f t="shared" si="7"/>
        <v>0</v>
      </c>
      <c r="R66" s="557"/>
      <c r="S66" s="558">
        <f t="shared" si="8"/>
        <v>0</v>
      </c>
      <c r="T66" s="559"/>
      <c r="U66" s="52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4"/>
      <c r="AJ66" s="70">
        <f t="shared" si="9"/>
        <v>0</v>
      </c>
      <c r="AK66" s="71">
        <f t="shared" si="10"/>
        <v>0</v>
      </c>
      <c r="AL66" s="473">
        <f t="shared" si="11"/>
        <v>0</v>
      </c>
      <c r="AM66" s="474"/>
      <c r="AN66" s="23"/>
      <c r="AO66" s="18" t="str">
        <f>'ORDEN DE CUARENTENA'!AO66</f>
        <v>Axelrodia</v>
      </c>
      <c r="AP66" s="65" t="s">
        <v>1790</v>
      </c>
      <c r="AQ66" s="66" t="s">
        <v>1733</v>
      </c>
    </row>
    <row r="67" spans="1:43" ht="13.5" customHeight="1">
      <c r="A67" s="17"/>
      <c r="B67" s="35">
        <v>113</v>
      </c>
      <c r="C67" s="560">
        <f t="shared" si="5"/>
        <v>0</v>
      </c>
      <c r="D67" s="561"/>
      <c r="E67" s="561"/>
      <c r="F67" s="561"/>
      <c r="G67" s="561"/>
      <c r="H67" s="562"/>
      <c r="I67" s="553">
        <f t="shared" si="6"/>
        <v>0</v>
      </c>
      <c r="J67" s="554"/>
      <c r="K67" s="554"/>
      <c r="L67" s="554"/>
      <c r="M67" s="554"/>
      <c r="N67" s="554"/>
      <c r="O67" s="554"/>
      <c r="P67" s="555"/>
      <c r="Q67" s="556">
        <f t="shared" si="7"/>
        <v>0</v>
      </c>
      <c r="R67" s="557"/>
      <c r="S67" s="558">
        <f t="shared" si="8"/>
        <v>0</v>
      </c>
      <c r="T67" s="559"/>
      <c r="U67" s="52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4"/>
      <c r="AJ67" s="70">
        <f t="shared" si="9"/>
        <v>0</v>
      </c>
      <c r="AK67" s="71">
        <f t="shared" si="10"/>
        <v>0</v>
      </c>
      <c r="AL67" s="473">
        <f t="shared" si="11"/>
        <v>0</v>
      </c>
      <c r="AM67" s="474"/>
      <c r="AN67" s="23"/>
      <c r="AO67" s="18" t="str">
        <f>'ORDEN DE CUARENTENA'!AO67</f>
        <v>Badis</v>
      </c>
      <c r="AP67" s="65" t="s">
        <v>1791</v>
      </c>
      <c r="AQ67" s="66" t="s">
        <v>1739</v>
      </c>
    </row>
    <row r="68" spans="1:43" ht="13.5" customHeight="1">
      <c r="A68" s="17"/>
      <c r="B68" s="35">
        <v>114</v>
      </c>
      <c r="C68" s="560">
        <f t="shared" si="5"/>
        <v>0</v>
      </c>
      <c r="D68" s="561"/>
      <c r="E68" s="561"/>
      <c r="F68" s="561"/>
      <c r="G68" s="561"/>
      <c r="H68" s="562"/>
      <c r="I68" s="553">
        <f t="shared" si="6"/>
        <v>0</v>
      </c>
      <c r="J68" s="554"/>
      <c r="K68" s="554"/>
      <c r="L68" s="554"/>
      <c r="M68" s="554"/>
      <c r="N68" s="554"/>
      <c r="O68" s="554"/>
      <c r="P68" s="555"/>
      <c r="Q68" s="556">
        <f t="shared" si="7"/>
        <v>0</v>
      </c>
      <c r="R68" s="557"/>
      <c r="S68" s="558">
        <f t="shared" si="8"/>
        <v>0</v>
      </c>
      <c r="T68" s="559"/>
      <c r="U68" s="52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70">
        <f t="shared" si="9"/>
        <v>0</v>
      </c>
      <c r="AK68" s="71">
        <f t="shared" si="10"/>
        <v>0</v>
      </c>
      <c r="AL68" s="473">
        <f t="shared" si="11"/>
        <v>0</v>
      </c>
      <c r="AM68" s="474"/>
      <c r="AN68" s="23"/>
      <c r="AO68" s="18" t="str">
        <f>'ORDEN DE CUARENTENA'!AO68</f>
        <v>Bagarius</v>
      </c>
      <c r="AP68" s="65" t="s">
        <v>1792</v>
      </c>
      <c r="AQ68" s="66" t="s">
        <v>1739</v>
      </c>
    </row>
    <row r="69" spans="1:43" ht="13.5" customHeight="1">
      <c r="A69" s="17"/>
      <c r="B69" s="35">
        <v>115</v>
      </c>
      <c r="C69" s="560">
        <f t="shared" si="5"/>
        <v>0</v>
      </c>
      <c r="D69" s="561"/>
      <c r="E69" s="561"/>
      <c r="F69" s="561"/>
      <c r="G69" s="561"/>
      <c r="H69" s="562"/>
      <c r="I69" s="553">
        <f t="shared" si="6"/>
        <v>0</v>
      </c>
      <c r="J69" s="554"/>
      <c r="K69" s="554"/>
      <c r="L69" s="554"/>
      <c r="M69" s="554"/>
      <c r="N69" s="554"/>
      <c r="O69" s="554"/>
      <c r="P69" s="555"/>
      <c r="Q69" s="556">
        <f t="shared" si="7"/>
        <v>0</v>
      </c>
      <c r="R69" s="557"/>
      <c r="S69" s="558">
        <f t="shared" si="8"/>
        <v>0</v>
      </c>
      <c r="T69" s="559"/>
      <c r="U69" s="52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4"/>
      <c r="AJ69" s="70">
        <f t="shared" si="9"/>
        <v>0</v>
      </c>
      <c r="AK69" s="71">
        <f t="shared" si="10"/>
        <v>0</v>
      </c>
      <c r="AL69" s="473">
        <f t="shared" si="11"/>
        <v>0</v>
      </c>
      <c r="AM69" s="474"/>
      <c r="AN69" s="23"/>
      <c r="AO69" s="18" t="str">
        <f>'ORDEN DE CUARENTENA'!AO69</f>
        <v>Balantiocheilos</v>
      </c>
      <c r="AP69" s="65" t="s">
        <v>1793</v>
      </c>
      <c r="AQ69" s="66" t="s">
        <v>1739</v>
      </c>
    </row>
    <row r="70" spans="1:43" ht="13.5" customHeight="1">
      <c r="A70" s="17"/>
      <c r="B70" s="35">
        <v>116</v>
      </c>
      <c r="C70" s="560">
        <f t="shared" si="5"/>
        <v>0</v>
      </c>
      <c r="D70" s="561"/>
      <c r="E70" s="561"/>
      <c r="F70" s="561"/>
      <c r="G70" s="561"/>
      <c r="H70" s="562"/>
      <c r="I70" s="553">
        <f t="shared" si="6"/>
        <v>0</v>
      </c>
      <c r="J70" s="554"/>
      <c r="K70" s="554"/>
      <c r="L70" s="554"/>
      <c r="M70" s="554"/>
      <c r="N70" s="554"/>
      <c r="O70" s="554"/>
      <c r="P70" s="555"/>
      <c r="Q70" s="556">
        <f t="shared" si="7"/>
        <v>0</v>
      </c>
      <c r="R70" s="557"/>
      <c r="S70" s="558">
        <f t="shared" si="8"/>
        <v>0</v>
      </c>
      <c r="T70" s="559"/>
      <c r="U70" s="52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4"/>
      <c r="AJ70" s="70">
        <f t="shared" si="9"/>
        <v>0</v>
      </c>
      <c r="AK70" s="71">
        <f t="shared" si="10"/>
        <v>0</v>
      </c>
      <c r="AL70" s="473">
        <f t="shared" si="11"/>
        <v>0</v>
      </c>
      <c r="AM70" s="474"/>
      <c r="AN70" s="23"/>
      <c r="AO70" s="18" t="str">
        <f>'ORDEN DE CUARENTENA'!AO70</f>
        <v>Balistapus</v>
      </c>
      <c r="AP70" s="65" t="s">
        <v>1794</v>
      </c>
      <c r="AQ70" s="66" t="s">
        <v>1739</v>
      </c>
    </row>
    <row r="71" spans="1:43" ht="13.5" customHeight="1" thickBot="1">
      <c r="A71" s="17"/>
      <c r="B71" s="36">
        <v>117</v>
      </c>
      <c r="C71" s="566">
        <f t="shared" si="5"/>
        <v>0</v>
      </c>
      <c r="D71" s="567"/>
      <c r="E71" s="567"/>
      <c r="F71" s="567"/>
      <c r="G71" s="567"/>
      <c r="H71" s="568"/>
      <c r="I71" s="569">
        <f t="shared" si="6"/>
        <v>0</v>
      </c>
      <c r="J71" s="570"/>
      <c r="K71" s="570"/>
      <c r="L71" s="570"/>
      <c r="M71" s="570"/>
      <c r="N71" s="570"/>
      <c r="O71" s="570"/>
      <c r="P71" s="571"/>
      <c r="Q71" s="572">
        <f t="shared" si="7"/>
        <v>0</v>
      </c>
      <c r="R71" s="573"/>
      <c r="S71" s="574">
        <f t="shared" si="8"/>
        <v>0</v>
      </c>
      <c r="T71" s="575"/>
      <c r="U71" s="55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7"/>
      <c r="AJ71" s="180">
        <f t="shared" si="9"/>
        <v>0</v>
      </c>
      <c r="AK71" s="71">
        <f t="shared" si="10"/>
        <v>0</v>
      </c>
      <c r="AL71" s="756">
        <f t="shared" si="11"/>
        <v>0</v>
      </c>
      <c r="AM71" s="757"/>
      <c r="AN71" s="23"/>
      <c r="AO71" s="18" t="str">
        <f>'ORDEN DE CUARENTENA'!AO71</f>
        <v>Balistes</v>
      </c>
      <c r="AP71" s="65" t="s">
        <v>1795</v>
      </c>
      <c r="AQ71" s="66" t="s">
        <v>1739</v>
      </c>
    </row>
    <row r="72" spans="1:43" ht="13.5" customHeight="1" thickTop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73">
        <f>SUM(Q47:R71)</f>
        <v>0</v>
      </c>
      <c r="R72" s="73"/>
      <c r="S72" s="73">
        <f>SUM(S47:T71)</f>
        <v>0</v>
      </c>
      <c r="T72" s="73"/>
      <c r="U72" s="74">
        <f>SUM(U47:U71)</f>
        <v>0</v>
      </c>
      <c r="V72" s="74">
        <f t="shared" ref="V72:AI72" si="12">SUM(V47:V71)</f>
        <v>0</v>
      </c>
      <c r="W72" s="74">
        <f t="shared" si="12"/>
        <v>0</v>
      </c>
      <c r="X72" s="74">
        <f t="shared" si="12"/>
        <v>0</v>
      </c>
      <c r="Y72" s="74">
        <f t="shared" si="12"/>
        <v>0</v>
      </c>
      <c r="Z72" s="74">
        <f t="shared" si="12"/>
        <v>0</v>
      </c>
      <c r="AA72" s="74">
        <f t="shared" si="12"/>
        <v>0</v>
      </c>
      <c r="AB72" s="74">
        <f t="shared" si="12"/>
        <v>0</v>
      </c>
      <c r="AC72" s="74">
        <f t="shared" si="12"/>
        <v>0</v>
      </c>
      <c r="AD72" s="74">
        <f t="shared" si="12"/>
        <v>0</v>
      </c>
      <c r="AE72" s="74">
        <f t="shared" si="12"/>
        <v>0</v>
      </c>
      <c r="AF72" s="74">
        <f t="shared" si="12"/>
        <v>0</v>
      </c>
      <c r="AG72" s="74">
        <f t="shared" si="12"/>
        <v>0</v>
      </c>
      <c r="AH72" s="74">
        <f t="shared" si="12"/>
        <v>0</v>
      </c>
      <c r="AI72" s="74">
        <f t="shared" si="12"/>
        <v>0</v>
      </c>
      <c r="AJ72" s="73">
        <f>SUM(AJ47:AJ71)</f>
        <v>0</v>
      </c>
      <c r="AK72" s="73"/>
      <c r="AL72" s="73">
        <f>SUM(AL47:AM71)</f>
        <v>0</v>
      </c>
      <c r="AM72" s="73"/>
      <c r="AN72" s="23"/>
      <c r="AO72" s="18" t="str">
        <f>'ORDEN DE CUARENTENA'!AO72</f>
        <v>Balistoides</v>
      </c>
      <c r="AP72" s="65" t="s">
        <v>1796</v>
      </c>
      <c r="AQ72" s="66" t="s">
        <v>1739</v>
      </c>
    </row>
    <row r="73" spans="1:43" ht="13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47"/>
      <c r="AK73" s="48"/>
      <c r="AL73" s="33"/>
      <c r="AM73" s="33"/>
      <c r="AN73" s="23"/>
      <c r="AO73" s="18" t="str">
        <f>'ORDEN DE CUARENTENA'!AO73</f>
        <v>Barbichthys</v>
      </c>
      <c r="AP73" s="65" t="s">
        <v>1797</v>
      </c>
      <c r="AQ73" s="66" t="s">
        <v>1739</v>
      </c>
    </row>
    <row r="74" spans="1:43" ht="13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47"/>
      <c r="AK74" s="48"/>
      <c r="AL74" s="33"/>
      <c r="AM74" s="33"/>
      <c r="AN74" s="23"/>
      <c r="AO74" s="18" t="str">
        <f>'ORDEN DE CUARENTENA'!AO74</f>
        <v>Barbodes</v>
      </c>
      <c r="AP74" s="65" t="s">
        <v>1798</v>
      </c>
      <c r="AQ74" s="66" t="s">
        <v>1739</v>
      </c>
    </row>
    <row r="75" spans="1:43" ht="13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47"/>
      <c r="AK75" s="48"/>
      <c r="AL75" s="33"/>
      <c r="AM75" s="33"/>
      <c r="AN75" s="23"/>
      <c r="AO75" s="18" t="str">
        <f>'ORDEN DE CUARENTENA'!AO75</f>
        <v>Barbonymus</v>
      </c>
      <c r="AP75" s="65" t="s">
        <v>1799</v>
      </c>
      <c r="AQ75" s="66" t="s">
        <v>1739</v>
      </c>
    </row>
    <row r="76" spans="1:43" ht="13.5" customHeight="1">
      <c r="A76" s="17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6"/>
      <c r="Y76" s="6"/>
      <c r="Z76" s="6"/>
      <c r="AA76" s="32"/>
      <c r="AD76" s="32"/>
      <c r="AE76" s="32"/>
      <c r="AF76" s="32"/>
      <c r="AG76" s="32"/>
      <c r="AH76" s="32"/>
      <c r="AI76" s="32"/>
      <c r="AJ76" s="32"/>
      <c r="AK76" s="32"/>
      <c r="AN76" s="23"/>
      <c r="AO76" s="18" t="str">
        <f>'ORDEN DE CUARENTENA'!AO76</f>
        <v>Barbus</v>
      </c>
      <c r="AP76" s="65" t="s">
        <v>1800</v>
      </c>
      <c r="AQ76" s="66" t="s">
        <v>1739</v>
      </c>
    </row>
    <row r="77" spans="1:43" ht="13.5" customHeight="1">
      <c r="A77" s="3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N77" s="23"/>
      <c r="AO77" s="18" t="str">
        <f>'ORDEN DE CUARENTENA'!AO77</f>
        <v>Bedotia</v>
      </c>
      <c r="AP77" s="65" t="s">
        <v>1801</v>
      </c>
      <c r="AQ77" s="66" t="s">
        <v>1739</v>
      </c>
    </row>
    <row r="78" spans="1:43" ht="13.5" customHeight="1">
      <c r="A78" s="17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N78" s="23"/>
      <c r="AO78" s="18" t="str">
        <f>'ORDEN DE CUARENTENA'!AO78</f>
        <v>Belontia</v>
      </c>
      <c r="AP78" s="65" t="s">
        <v>1802</v>
      </c>
      <c r="AQ78" s="66" t="s">
        <v>1739</v>
      </c>
    </row>
    <row r="79" spans="1:43" ht="13.5" customHeight="1">
      <c r="A79" s="1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N79" s="23"/>
      <c r="AO79" s="18" t="str">
        <f>'ORDEN DE CUARENTENA'!AO79</f>
        <v>Benthochromis</v>
      </c>
      <c r="AP79" s="65" t="s">
        <v>1803</v>
      </c>
      <c r="AQ79" s="66" t="s">
        <v>1739</v>
      </c>
    </row>
    <row r="80" spans="1:43" ht="13.5" customHeight="1">
      <c r="A80" s="1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N80" s="16"/>
      <c r="AO80" s="18" t="str">
        <f>'ORDEN DE CUARENTENA'!AO80</f>
        <v>Betta</v>
      </c>
      <c r="AP80" s="65" t="s">
        <v>1804</v>
      </c>
      <c r="AQ80" s="66" t="s">
        <v>1739</v>
      </c>
    </row>
    <row r="81" spans="1:43" ht="13.5" customHeight="1">
      <c r="A81" s="1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N81" s="16"/>
      <c r="AO81" s="18" t="str">
        <f>'ORDEN DE CUARENTENA'!AO81</f>
        <v>Biotodoma</v>
      </c>
      <c r="AP81" s="65" t="s">
        <v>1805</v>
      </c>
      <c r="AQ81" s="66" t="s">
        <v>1739</v>
      </c>
    </row>
    <row r="82" spans="1:43" ht="13.5" customHeight="1">
      <c r="A82" s="1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N82" s="16"/>
      <c r="AO82" s="18" t="str">
        <f>'ORDEN DE CUARENTENA'!AO82</f>
        <v>Bodianus</v>
      </c>
      <c r="AP82" s="65" t="s">
        <v>1806</v>
      </c>
      <c r="AQ82" s="66" t="s">
        <v>1739</v>
      </c>
    </row>
    <row r="83" spans="1:43" ht="13.5" customHeight="1">
      <c r="A83" s="1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N83" s="16"/>
      <c r="AO83" s="18" t="str">
        <f>'ORDEN DE CUARENTENA'!AO83</f>
        <v>Boehlkea</v>
      </c>
      <c r="AP83" s="65" t="s">
        <v>1807</v>
      </c>
      <c r="AQ83" s="66" t="s">
        <v>1739</v>
      </c>
    </row>
    <row r="84" spans="1:43" ht="13.5" customHeight="1">
      <c r="A84" s="1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N84" s="16"/>
      <c r="AO84" s="18" t="str">
        <f>'ORDEN DE CUARENTENA'!AO84</f>
        <v>Boraras</v>
      </c>
      <c r="AP84" s="65" t="s">
        <v>1808</v>
      </c>
      <c r="AQ84" s="66" t="s">
        <v>1739</v>
      </c>
    </row>
    <row r="85" spans="1:43" ht="13.5" customHeight="1">
      <c r="A85" s="1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N85" s="16"/>
      <c r="AO85" s="18" t="str">
        <f>'ORDEN DE CUARENTENA'!AO85</f>
        <v>Botia</v>
      </c>
      <c r="AP85" s="65" t="s">
        <v>1809</v>
      </c>
      <c r="AQ85" s="66" t="s">
        <v>1739</v>
      </c>
    </row>
    <row r="86" spans="1:43" ht="13.5" customHeight="1">
      <c r="A86" s="24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14"/>
      <c r="V86" s="14"/>
      <c r="W86" s="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N86" s="16"/>
      <c r="AO86" s="18" t="str">
        <f>'ORDEN DE CUARENTENA'!AO86</f>
        <v>Boulengerella</v>
      </c>
      <c r="AP86" s="65" t="s">
        <v>1810</v>
      </c>
      <c r="AQ86" s="66" t="s">
        <v>1739</v>
      </c>
    </row>
    <row r="87" spans="1:43" ht="13.5" customHeight="1">
      <c r="A87" s="24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N87" s="16"/>
      <c r="AO87" s="18" t="str">
        <f>'ORDEN DE CUARENTENA'!AO87</f>
        <v>Boulengerochromis</v>
      </c>
      <c r="AP87" s="65" t="s">
        <v>1811</v>
      </c>
      <c r="AQ87" s="66" t="s">
        <v>1739</v>
      </c>
    </row>
    <row r="88" spans="1:43" ht="13.5" customHeight="1">
      <c r="A88" s="25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N88" s="16"/>
      <c r="AO88" s="18" t="str">
        <f>'ORDEN DE CUARENTENA'!AO88</f>
        <v>Brachychalcinus</v>
      </c>
      <c r="AP88" s="65" t="s">
        <v>1812</v>
      </c>
      <c r="AQ88" s="66" t="s">
        <v>1739</v>
      </c>
    </row>
    <row r="89" spans="1:43" ht="13.5" customHeight="1">
      <c r="A89" s="17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N89" s="16"/>
      <c r="AO89" s="18" t="str">
        <f>'ORDEN DE CUARENTENA'!AO89</f>
        <v>Brachygobius</v>
      </c>
      <c r="AP89" s="65" t="s">
        <v>1813</v>
      </c>
      <c r="AQ89" s="66" t="s">
        <v>1739</v>
      </c>
    </row>
    <row r="90" spans="1:43" ht="13.5" customHeight="1">
      <c r="A90" s="17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N90" s="16"/>
      <c r="AO90" s="18" t="str">
        <f>'ORDEN DE CUARENTENA'!AO90</f>
        <v>Brachyhypopomus</v>
      </c>
      <c r="AP90" s="65" t="s">
        <v>1814</v>
      </c>
      <c r="AQ90" s="66" t="s">
        <v>1739</v>
      </c>
    </row>
    <row r="91" spans="1:43" ht="13.5" customHeight="1">
      <c r="A91" s="3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N91" s="16"/>
      <c r="AO91" s="18" t="str">
        <f>'ORDEN DE CUARENTENA'!AO91</f>
        <v>Brachyplatystoma</v>
      </c>
      <c r="AP91" s="65" t="s">
        <v>1815</v>
      </c>
      <c r="AQ91" s="66" t="s">
        <v>1733</v>
      </c>
    </row>
    <row r="92" spans="1:43" ht="13.5" customHeight="1">
      <c r="A92" s="25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N92" s="16"/>
      <c r="AO92" s="18" t="str">
        <f>'ORDEN DE CUARENTENA'!AO92</f>
        <v>Brochis</v>
      </c>
      <c r="AP92" s="65" t="s">
        <v>1816</v>
      </c>
      <c r="AQ92" s="66" t="s">
        <v>1733</v>
      </c>
    </row>
    <row r="93" spans="1:43" ht="13.5" customHeight="1">
      <c r="A93" s="2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9"/>
      <c r="V93" s="9"/>
      <c r="W93" s="10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N93" s="16"/>
      <c r="AO93" s="18" t="str">
        <f>'ORDEN DE CUARENTENA'!AO93</f>
        <v>Brycinus</v>
      </c>
      <c r="AP93" s="65" t="s">
        <v>1817</v>
      </c>
      <c r="AQ93" s="66" t="s">
        <v>1733</v>
      </c>
    </row>
    <row r="94" spans="1:43" ht="13.5" customHeight="1">
      <c r="A94" s="2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N94" s="16"/>
      <c r="AO94" s="18" t="str">
        <f>'ORDEN DE CUARENTENA'!AO94</f>
        <v>Brycon</v>
      </c>
      <c r="AP94" s="65" t="s">
        <v>1818</v>
      </c>
      <c r="AQ94" s="66" t="s">
        <v>1733</v>
      </c>
    </row>
    <row r="95" spans="1:43" ht="13.5" customHeight="1">
      <c r="A95" s="2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0"/>
      <c r="V95" s="10"/>
      <c r="W95" s="11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N95" s="16"/>
      <c r="AO95" s="18" t="str">
        <f>'ORDEN DE CUARENTENA'!AO95</f>
        <v>Buccochromis</v>
      </c>
      <c r="AP95" s="65" t="s">
        <v>1819</v>
      </c>
      <c r="AQ95" s="66" t="s">
        <v>1733</v>
      </c>
    </row>
    <row r="96" spans="1:43" ht="13.5" customHeight="1">
      <c r="A96" s="25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N96" s="16"/>
      <c r="AO96" s="18" t="str">
        <f>'ORDEN DE CUARENTENA'!AO96</f>
        <v>Bunocephalichthys</v>
      </c>
      <c r="AP96" s="65" t="s">
        <v>926</v>
      </c>
      <c r="AQ96" s="66" t="s">
        <v>1820</v>
      </c>
    </row>
    <row r="97" spans="1:43" ht="13.5" customHeight="1">
      <c r="A97" s="25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N97" s="16"/>
      <c r="AO97" s="18" t="str">
        <f>'ORDEN DE CUARENTENA'!AO97</f>
        <v>Bunocephalus</v>
      </c>
      <c r="AP97" s="65" t="s">
        <v>1821</v>
      </c>
      <c r="AQ97" s="66" t="s">
        <v>1733</v>
      </c>
    </row>
    <row r="98" spans="1:43" ht="13.5" customHeight="1">
      <c r="A98" s="25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11"/>
      <c r="V98" s="11"/>
      <c r="W98" s="9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N98" s="16"/>
      <c r="AO98" s="18" t="str">
        <f>'ORDEN DE CUARENTENA'!AO98</f>
        <v>Butis</v>
      </c>
      <c r="AP98" s="65" t="s">
        <v>1822</v>
      </c>
      <c r="AQ98" s="66" t="s">
        <v>1739</v>
      </c>
    </row>
    <row r="99" spans="1:43" ht="13.5" customHeight="1">
      <c r="A99" s="2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9"/>
      <c r="V99" s="9"/>
      <c r="W99" s="1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N99" s="16"/>
      <c r="AO99" s="18" t="str">
        <f>'ORDEN DE CUARENTENA'!AO99</f>
        <v>Caecomastacembelus</v>
      </c>
      <c r="AP99" s="65" t="s">
        <v>1823</v>
      </c>
      <c r="AQ99" s="66" t="s">
        <v>1739</v>
      </c>
    </row>
    <row r="100" spans="1:43" ht="13.5" customHeight="1">
      <c r="A100" s="25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2"/>
      <c r="V100" s="12"/>
      <c r="W100" s="13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N100" s="16"/>
      <c r="AO100" s="18" t="str">
        <f>'ORDEN DE CUARENTENA'!AO100</f>
        <v>Caenotropus</v>
      </c>
      <c r="AP100" s="65" t="s">
        <v>1824</v>
      </c>
      <c r="AQ100" s="66" t="s">
        <v>1739</v>
      </c>
    </row>
    <row r="101" spans="1:43" ht="13.5" customHeight="1">
      <c r="A101" s="25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3"/>
      <c r="V101" s="13"/>
      <c r="W101" s="12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N101" s="16"/>
      <c r="AO101" s="18" t="str">
        <f>'ORDEN DE CUARENTENA'!AO101</f>
        <v>Callichthys</v>
      </c>
      <c r="AP101" s="65" t="s">
        <v>1825</v>
      </c>
      <c r="AQ101" s="66" t="s">
        <v>1733</v>
      </c>
    </row>
    <row r="102" spans="1:43" ht="13.5" customHeight="1">
      <c r="A102" s="25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2"/>
      <c r="V102" s="12"/>
      <c r="W102" s="14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N102" s="16"/>
      <c r="AO102" s="18" t="str">
        <f>'ORDEN DE CUARENTENA'!AO102</f>
        <v>Callochromis</v>
      </c>
      <c r="AP102" s="65" t="s">
        <v>1826</v>
      </c>
      <c r="AQ102" s="66" t="s">
        <v>1733</v>
      </c>
    </row>
    <row r="103" spans="1:43" ht="13.5" customHeight="1">
      <c r="A103" s="59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N103" s="16"/>
      <c r="AO103" s="18" t="str">
        <f>'ORDEN DE CUARENTENA'!AO103</f>
        <v>Calloplesiops</v>
      </c>
      <c r="AP103" s="65" t="s">
        <v>927</v>
      </c>
      <c r="AQ103" s="66" t="s">
        <v>1827</v>
      </c>
    </row>
    <row r="104" spans="1:43" ht="13.5" customHeight="1">
      <c r="A104" s="59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N104" s="16"/>
      <c r="AO104" s="18" t="str">
        <f>'ORDEN DE CUARENTENA'!AO104</f>
        <v>Calophysus</v>
      </c>
      <c r="AP104" s="65" t="s">
        <v>1828</v>
      </c>
      <c r="AQ104" s="66" t="s">
        <v>1733</v>
      </c>
    </row>
    <row r="105" spans="1:43" ht="13.5" customHeight="1">
      <c r="A105" s="40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N105" s="16"/>
      <c r="AO105" s="18" t="str">
        <f>'ORDEN DE CUARENTENA'!AO105</f>
        <v>Campylomormyrus</v>
      </c>
      <c r="AP105" s="65" t="s">
        <v>1829</v>
      </c>
      <c r="AQ105" s="66" t="s">
        <v>1733</v>
      </c>
    </row>
    <row r="106" spans="1:43" ht="13.5" customHeight="1">
      <c r="A106" s="16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N106" s="16"/>
      <c r="AO106" s="18" t="str">
        <f>'ORDEN DE CUARENTENA'!AO106</f>
        <v>Canthigaster</v>
      </c>
      <c r="AP106" s="65" t="s">
        <v>1830</v>
      </c>
      <c r="AQ106" s="66" t="s">
        <v>1739</v>
      </c>
    </row>
    <row r="107" spans="1:43" ht="13.5" customHeight="1">
      <c r="A107" s="42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N107" s="16"/>
      <c r="AO107" s="18" t="str">
        <f>'ORDEN DE CUARENTENA'!AO107</f>
        <v>Capoeta</v>
      </c>
      <c r="AP107" s="65" t="s">
        <v>1831</v>
      </c>
      <c r="AQ107" s="66" t="s">
        <v>1739</v>
      </c>
    </row>
    <row r="108" spans="1:43" ht="13.5" customHeight="1">
      <c r="A108" s="4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N108" s="16"/>
      <c r="AO108" s="18" t="str">
        <f>'ORDEN DE CUARENTENA'!AO108</f>
        <v>Caquetaia</v>
      </c>
      <c r="AP108" s="65" t="s">
        <v>1832</v>
      </c>
      <c r="AQ108" s="66" t="s">
        <v>1739</v>
      </c>
    </row>
    <row r="109" spans="1:43" ht="15" customHeight="1">
      <c r="A109" s="42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N109" s="16"/>
      <c r="AO109" s="18" t="str">
        <f>'ORDEN DE CUARENTENA'!AO109</f>
        <v>Carassius</v>
      </c>
      <c r="AP109" s="65" t="s">
        <v>1833</v>
      </c>
      <c r="AQ109" s="66" t="s">
        <v>1739</v>
      </c>
    </row>
    <row r="110" spans="1:43" ht="15" customHeight="1">
      <c r="A110" s="17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N110" s="16"/>
      <c r="AO110" s="18" t="str">
        <f>'ORDEN DE CUARENTENA'!AO110</f>
        <v>Carcharhinus</v>
      </c>
      <c r="AP110" s="65" t="s">
        <v>1834</v>
      </c>
      <c r="AQ110" s="66" t="s">
        <v>1733</v>
      </c>
    </row>
    <row r="111" spans="1:43" ht="15" customHeight="1">
      <c r="A111" s="17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N111" s="16"/>
      <c r="AO111" s="18" t="str">
        <f>'ORDEN DE CUARENTENA'!AO111</f>
        <v>Carnegiella</v>
      </c>
      <c r="AP111" s="65" t="s">
        <v>1835</v>
      </c>
      <c r="AQ111" s="66" t="s">
        <v>1733</v>
      </c>
    </row>
    <row r="112" spans="1:43" ht="15" customHeight="1">
      <c r="A112" s="17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N112" s="16"/>
      <c r="AO112" s="18" t="str">
        <f>'ORDEN DE CUARENTENA'!AO112</f>
        <v>Centropyge</v>
      </c>
      <c r="AP112" s="65" t="s">
        <v>1836</v>
      </c>
      <c r="AQ112" s="66" t="s">
        <v>1733</v>
      </c>
    </row>
    <row r="113" spans="1:43" ht="15" customHeight="1">
      <c r="A113" s="17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N113" s="16"/>
      <c r="AO113" s="18" t="str">
        <f>'ORDEN DE CUARENTENA'!AO113</f>
        <v>Cephalopholis</v>
      </c>
      <c r="AP113" s="65" t="s">
        <v>1837</v>
      </c>
      <c r="AQ113" s="66" t="s">
        <v>1733</v>
      </c>
    </row>
    <row r="114" spans="1:43" ht="15" customHeight="1">
      <c r="A114" s="17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N114" s="16"/>
      <c r="AO114" s="18" t="str">
        <f>'ORDEN DE CUARENTENA'!AO114</f>
        <v>Cetopsis</v>
      </c>
      <c r="AP114" s="65" t="s">
        <v>1838</v>
      </c>
      <c r="AQ114" s="66" t="s">
        <v>1733</v>
      </c>
    </row>
    <row r="115" spans="1:43" ht="15" customHeight="1">
      <c r="A115" s="17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N115" s="16"/>
      <c r="AO115" s="18" t="str">
        <f>'ORDEN DE CUARENTENA'!AO115</f>
        <v>Chaca</v>
      </c>
      <c r="AP115" s="65" t="s">
        <v>1839</v>
      </c>
      <c r="AQ115" s="66" t="s">
        <v>1733</v>
      </c>
    </row>
    <row r="116" spans="1:43" ht="15" customHeight="1">
      <c r="A116" s="17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N116" s="16"/>
      <c r="AO116" s="18" t="str">
        <f>'ORDEN DE CUARENTENA'!AO116</f>
        <v>Chaetodermis</v>
      </c>
      <c r="AP116" s="65" t="s">
        <v>1840</v>
      </c>
      <c r="AQ116" s="66" t="s">
        <v>1733</v>
      </c>
    </row>
    <row r="117" spans="1:43" ht="15" customHeight="1">
      <c r="A117" s="17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N117" s="16"/>
      <c r="AO117" s="18" t="str">
        <f>'ORDEN DE CUARENTENA'!AO117</f>
        <v>Chaetodipterus</v>
      </c>
      <c r="AP117" s="65" t="s">
        <v>1841</v>
      </c>
      <c r="AQ117" s="66" t="s">
        <v>1733</v>
      </c>
    </row>
    <row r="118" spans="1:43" ht="15" customHeight="1">
      <c r="A118" s="17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N118" s="16"/>
      <c r="AO118" s="18" t="str">
        <f>'ORDEN DE CUARENTENA'!AO118</f>
        <v>Chaetodon</v>
      </c>
      <c r="AP118" s="65" t="s">
        <v>1842</v>
      </c>
      <c r="AQ118" s="66" t="s">
        <v>1733</v>
      </c>
    </row>
    <row r="119" spans="1:43" ht="15" customHeight="1">
      <c r="A119" s="17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N119" s="16"/>
      <c r="AO119" s="18" t="str">
        <f>'ORDEN DE CUARENTENA'!AO119</f>
        <v>Chaetodonplus</v>
      </c>
      <c r="AP119" s="65" t="s">
        <v>1843</v>
      </c>
      <c r="AQ119" s="66" t="s">
        <v>1733</v>
      </c>
    </row>
    <row r="120" spans="1:43" ht="15" customHeight="1">
      <c r="A120" s="17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N120" s="20"/>
      <c r="AO120" s="18" t="str">
        <f>'ORDEN DE CUARENTENA'!AO120</f>
        <v>Chaetodontoplus</v>
      </c>
      <c r="AP120" s="65" t="s">
        <v>1844</v>
      </c>
      <c r="AQ120" s="66" t="s">
        <v>1733</v>
      </c>
    </row>
    <row r="121" spans="1:43" ht="15" customHeight="1">
      <c r="A121" s="17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N121" s="20"/>
      <c r="AO121" s="18" t="str">
        <f>'ORDEN DE CUARENTENA'!AO121</f>
        <v>Chaetostoma</v>
      </c>
      <c r="AP121" s="65" t="s">
        <v>1845</v>
      </c>
      <c r="AQ121" s="66" t="s">
        <v>1733</v>
      </c>
    </row>
    <row r="122" spans="1:43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O122" s="18" t="str">
        <f>'ORDEN DE CUARENTENA'!AO122</f>
        <v>Chalceus</v>
      </c>
      <c r="AP122" s="65" t="s">
        <v>1846</v>
      </c>
      <c r="AQ122" s="66" t="s">
        <v>1733</v>
      </c>
    </row>
    <row r="123" spans="1:43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O123" s="18" t="str">
        <f>'ORDEN DE CUARENTENA'!AO123</f>
        <v>Chalinochromis</v>
      </c>
      <c r="AP123" s="65" t="s">
        <v>1847</v>
      </c>
      <c r="AQ123" s="66" t="s">
        <v>1733</v>
      </c>
    </row>
    <row r="124" spans="1:43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O124" s="18" t="str">
        <f>'ORDEN DE CUARENTENA'!AO124</f>
        <v>Champsochromis</v>
      </c>
      <c r="AP124" s="65" t="s">
        <v>1848</v>
      </c>
      <c r="AQ124" s="66" t="s">
        <v>1733</v>
      </c>
    </row>
    <row r="125" spans="1:43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O125" s="18" t="str">
        <f>'ORDEN DE CUARENTENA'!AO125</f>
        <v>Chanda</v>
      </c>
      <c r="AP125" s="65" t="s">
        <v>1849</v>
      </c>
      <c r="AQ125" s="66" t="s">
        <v>1733</v>
      </c>
    </row>
    <row r="126" spans="1:43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O126" s="18" t="str">
        <f>'ORDEN DE CUARENTENA'!AO126</f>
        <v>Channa</v>
      </c>
      <c r="AP126" s="65" t="s">
        <v>1850</v>
      </c>
      <c r="AQ126" s="66" t="s">
        <v>1733</v>
      </c>
    </row>
    <row r="127" spans="1:43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18" t="str">
        <f>'ORDEN DE CUARENTENA'!AO127</f>
        <v>Characidium</v>
      </c>
      <c r="AP127" s="65" t="s">
        <v>1851</v>
      </c>
      <c r="AQ127" s="66" t="s">
        <v>1733</v>
      </c>
    </row>
    <row r="128" spans="1:43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18" t="str">
        <f>'ORDEN DE CUARENTENA'!AO128</f>
        <v>Charax</v>
      </c>
      <c r="AP128" s="65" t="s">
        <v>1852</v>
      </c>
      <c r="AQ128" s="66" t="s">
        <v>1733</v>
      </c>
    </row>
    <row r="129" spans="1:43" ht="1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18" t="str">
        <f>'ORDEN DE CUARENTENA'!AO129</f>
        <v>Cheilochromis</v>
      </c>
      <c r="AP129" s="65" t="s">
        <v>1853</v>
      </c>
      <c r="AQ129" s="66" t="s">
        <v>1733</v>
      </c>
    </row>
    <row r="130" spans="1:43" ht="1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18" t="str">
        <f>'ORDEN DE CUARENTENA'!AO130</f>
        <v>Chela</v>
      </c>
      <c r="AP130" s="65" t="s">
        <v>1854</v>
      </c>
      <c r="AQ130" s="66" t="s">
        <v>1733</v>
      </c>
    </row>
    <row r="131" spans="1:43" ht="1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18" t="str">
        <f>'ORDEN DE CUARENTENA'!AO131</f>
        <v>Chelmon</v>
      </c>
      <c r="AP131" s="65" t="s">
        <v>1855</v>
      </c>
      <c r="AQ131" s="66" t="s">
        <v>1733</v>
      </c>
    </row>
    <row r="132" spans="1:43" ht="1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18" t="str">
        <f>'ORDEN DE CUARENTENA'!AO132</f>
        <v>Chelmonops</v>
      </c>
      <c r="AP132" s="65" t="s">
        <v>1856</v>
      </c>
      <c r="AQ132" s="66" t="s">
        <v>1733</v>
      </c>
    </row>
    <row r="133" spans="1:43" ht="1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18" t="str">
        <f>'ORDEN DE CUARENTENA'!AO133</f>
        <v>Chilodus</v>
      </c>
      <c r="AP133" s="65" t="s">
        <v>1857</v>
      </c>
      <c r="AQ133" s="66" t="s">
        <v>1733</v>
      </c>
    </row>
    <row r="134" spans="1:43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18" t="str">
        <f>'ORDEN DE CUARENTENA'!AO134</f>
        <v>Chilomycterus</v>
      </c>
      <c r="AP134" s="65" t="s">
        <v>1028</v>
      </c>
      <c r="AQ134" s="66" t="s">
        <v>1858</v>
      </c>
    </row>
    <row r="135" spans="1:43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18" t="str">
        <f>'ORDEN DE CUARENTENA'!AO135</f>
        <v>Chiloscyllium</v>
      </c>
      <c r="AP135" s="65" t="s">
        <v>1859</v>
      </c>
      <c r="AQ135" s="66" t="s">
        <v>1733</v>
      </c>
    </row>
    <row r="136" spans="1:43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18" t="str">
        <f>'ORDEN DE CUARENTENA'!AO136</f>
        <v>Chilotilapia</v>
      </c>
      <c r="AP136" s="65" t="s">
        <v>1860</v>
      </c>
      <c r="AQ136" s="66" t="s">
        <v>1733</v>
      </c>
    </row>
    <row r="137" spans="1:43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18" t="str">
        <f>'ORDEN DE CUARENTENA'!AO137</f>
        <v>Chitala</v>
      </c>
      <c r="AP137" s="65" t="s">
        <v>1861</v>
      </c>
      <c r="AQ137" s="66" t="s">
        <v>1733</v>
      </c>
    </row>
    <row r="138" spans="1:43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18" t="str">
        <f>'ORDEN DE CUARENTENA'!AO138</f>
        <v>Chromileptes</v>
      </c>
      <c r="AP138" s="65" t="s">
        <v>1862</v>
      </c>
      <c r="AQ138" s="66" t="s">
        <v>1733</v>
      </c>
    </row>
    <row r="139" spans="1:43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18" t="str">
        <f>'ORDEN DE CUARENTENA'!AO139</f>
        <v>Chromis</v>
      </c>
      <c r="AP139" s="65" t="s">
        <v>1863</v>
      </c>
      <c r="AQ139" s="66" t="s">
        <v>1733</v>
      </c>
    </row>
    <row r="140" spans="1:43" ht="15" customHeight="1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4"/>
      <c r="V140" s="14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18" t="str">
        <f>'ORDEN DE CUARENTENA'!AO140</f>
        <v>Chrysiptera</v>
      </c>
      <c r="AP140" s="65" t="s">
        <v>1864</v>
      </c>
      <c r="AQ140" s="66" t="s">
        <v>1733</v>
      </c>
    </row>
    <row r="141" spans="1:43" ht="15" customHeight="1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18" t="str">
        <f>'ORDEN DE CUARENTENA'!AO141</f>
        <v>Chylomycterus</v>
      </c>
      <c r="AP141" s="65" t="s">
        <v>1865</v>
      </c>
      <c r="AQ141" s="66" t="s">
        <v>1733</v>
      </c>
    </row>
    <row r="142" spans="1:43" ht="15" customHeight="1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18" t="str">
        <f>'ORDEN DE CUARENTENA'!AO142</f>
        <v>Cichla</v>
      </c>
      <c r="AP142" s="65" t="s">
        <v>1866</v>
      </c>
      <c r="AQ142" s="66" t="s">
        <v>1733</v>
      </c>
    </row>
    <row r="143" spans="1:43" ht="15" customHeight="1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18" t="str">
        <f>'ORDEN DE CUARENTENA'!AO143</f>
        <v>Cichlasoma</v>
      </c>
      <c r="AP143" s="65" t="s">
        <v>1867</v>
      </c>
      <c r="AQ143" s="66" t="s">
        <v>1733</v>
      </c>
    </row>
    <row r="144" spans="1:43" ht="15" customHeight="1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18" t="str">
        <f>'ORDEN DE CUARENTENA'!AO144</f>
        <v>Cirrhilabrus</v>
      </c>
      <c r="AP144" s="65" t="s">
        <v>1868</v>
      </c>
      <c r="AQ144" s="66" t="s">
        <v>1733</v>
      </c>
    </row>
    <row r="145" spans="1:43" ht="15" customHeight="1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O145" s="18" t="str">
        <f>'ORDEN DE CUARENTENA'!AO145</f>
        <v>Cirrhitichthys</v>
      </c>
      <c r="AP145" s="65" t="s">
        <v>1869</v>
      </c>
      <c r="AQ145" s="66" t="s">
        <v>1733</v>
      </c>
    </row>
    <row r="146" spans="1:43" ht="15" customHeight="1">
      <c r="A146" s="14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O146" s="18" t="str">
        <f>'ORDEN DE CUARENTENA'!AO146</f>
        <v>Cirrhitops</v>
      </c>
      <c r="AP146" s="65" t="s">
        <v>1870</v>
      </c>
      <c r="AQ146" s="66" t="s">
        <v>1733</v>
      </c>
    </row>
    <row r="147" spans="1:43" ht="15" customHeight="1">
      <c r="A147" s="14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O147" s="18" t="str">
        <f>'ORDEN DE CUARENTENA'!AO147</f>
        <v>Cirrhitus</v>
      </c>
      <c r="AP147" s="65" t="s">
        <v>1871</v>
      </c>
      <c r="AQ147" s="66" t="s">
        <v>1733</v>
      </c>
    </row>
    <row r="148" spans="1:43" ht="1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O148" s="18" t="str">
        <f>'ORDEN DE CUARENTENA'!AO148</f>
        <v>Cleithracara</v>
      </c>
      <c r="AP148" s="65" t="s">
        <v>1872</v>
      </c>
      <c r="AQ148" s="66" t="s">
        <v>1733</v>
      </c>
    </row>
    <row r="149" spans="1:43" ht="1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18" t="str">
        <f>'ORDEN DE CUARENTENA'!AO149</f>
        <v>Cobitis</v>
      </c>
      <c r="AP149" s="65" t="s">
        <v>1873</v>
      </c>
      <c r="AQ149" s="66" t="s">
        <v>1733</v>
      </c>
    </row>
    <row r="150" spans="1:43" ht="1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18" t="str">
        <f>'ORDEN DE CUARENTENA'!AO150</f>
        <v>Colisa</v>
      </c>
      <c r="AP150" s="65" t="s">
        <v>1874</v>
      </c>
      <c r="AQ150" s="66" t="s">
        <v>1733</v>
      </c>
    </row>
    <row r="151" spans="1:43" ht="1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O151" s="18" t="str">
        <f>'ORDEN DE CUARENTENA'!AO151</f>
        <v>Colomesus</v>
      </c>
      <c r="AP151" s="65" t="s">
        <v>1875</v>
      </c>
      <c r="AQ151" s="66" t="s">
        <v>1739</v>
      </c>
    </row>
    <row r="152" spans="1:43" ht="1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O152" s="18" t="str">
        <f>'ORDEN DE CUARENTENA'!AO152</f>
        <v>Colossoma</v>
      </c>
      <c r="AP152" s="65" t="s">
        <v>928</v>
      </c>
      <c r="AQ152" s="66" t="s">
        <v>1876</v>
      </c>
    </row>
    <row r="153" spans="1:43" ht="1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O153" s="18" t="str">
        <f>'ORDEN DE CUARENTENA'!AO153</f>
        <v>Copadichromis</v>
      </c>
      <c r="AP153" s="65" t="s">
        <v>1877</v>
      </c>
      <c r="AQ153" s="66" t="s">
        <v>1733</v>
      </c>
    </row>
    <row r="154" spans="1:43" ht="1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O154" s="18" t="str">
        <f>'ORDEN DE CUARENTENA'!AO154</f>
        <v>Copeina</v>
      </c>
      <c r="AP154" s="65" t="s">
        <v>1878</v>
      </c>
      <c r="AQ154" s="66" t="s">
        <v>1733</v>
      </c>
    </row>
    <row r="155" spans="1:43" ht="15" customHeight="1">
      <c r="A155" s="1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O155" s="18" t="str">
        <f>'ORDEN DE CUARENTENA'!AO155</f>
        <v>Copella</v>
      </c>
      <c r="AP155" s="65" t="s">
        <v>1879</v>
      </c>
      <c r="AQ155" s="66" t="s">
        <v>1733</v>
      </c>
    </row>
    <row r="156" spans="1:43" ht="15" customHeight="1">
      <c r="A156" s="1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O156" s="18" t="str">
        <f>'ORDEN DE CUARENTENA'!AO156</f>
        <v>Coradion</v>
      </c>
      <c r="AP156" s="65" t="s">
        <v>1880</v>
      </c>
      <c r="AQ156" s="66" t="s">
        <v>1733</v>
      </c>
    </row>
    <row r="157" spans="1:43" ht="15" customHeight="1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O157" s="18" t="str">
        <f>'ORDEN DE CUARENTENA'!AO157</f>
        <v>Coris</v>
      </c>
      <c r="AP157" s="65" t="s">
        <v>1881</v>
      </c>
      <c r="AQ157" s="66" t="s">
        <v>1733</v>
      </c>
    </row>
    <row r="158" spans="1:43" ht="15" customHeight="1">
      <c r="A158" s="11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O158" s="18" t="str">
        <f>'ORDEN DE CUARENTENA'!AO158</f>
        <v>Corydoras</v>
      </c>
      <c r="AP158" s="65" t="s">
        <v>1882</v>
      </c>
      <c r="AQ158" s="66" t="s">
        <v>1733</v>
      </c>
    </row>
    <row r="159" spans="1:43" ht="15" customHeight="1">
      <c r="A159" s="11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O159" s="18" t="str">
        <f>'ORDEN DE CUARENTENA'!AO159</f>
        <v>Corynopoma</v>
      </c>
      <c r="AP159" s="65" t="s">
        <v>1883</v>
      </c>
      <c r="AQ159" s="66" t="s">
        <v>1733</v>
      </c>
    </row>
    <row r="160" spans="1:43" ht="1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O160" s="18" t="str">
        <f>'ORDEN DE CUARENTENA'!AO160</f>
        <v>Coryphopterus</v>
      </c>
      <c r="AP160" s="65" t="s">
        <v>1884</v>
      </c>
      <c r="AQ160" s="66" t="s">
        <v>1733</v>
      </c>
    </row>
    <row r="161" spans="1:43" ht="15" customHeight="1">
      <c r="A161" s="12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18" t="str">
        <f>'ORDEN DE CUARENTENA'!AO161</f>
        <v>Crenicara</v>
      </c>
      <c r="AP161" s="65" t="s">
        <v>1885</v>
      </c>
      <c r="AQ161" s="66" t="s">
        <v>1733</v>
      </c>
    </row>
    <row r="162" spans="1:43" ht="15" customHeight="1">
      <c r="A162" s="1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18" t="str">
        <f>'ORDEN DE CUARENTENA'!AO162</f>
        <v>Crenicichla</v>
      </c>
      <c r="AP162" s="65" t="s">
        <v>1886</v>
      </c>
      <c r="AQ162" s="66" t="s">
        <v>1733</v>
      </c>
    </row>
    <row r="163" spans="1:43" ht="15" customHeight="1">
      <c r="A163" s="12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18" t="str">
        <f>'ORDEN DE CUARENTENA'!AO163</f>
        <v>Crenuchus</v>
      </c>
      <c r="AP163" s="65" t="s">
        <v>1887</v>
      </c>
      <c r="AQ163" s="66" t="s">
        <v>1733</v>
      </c>
    </row>
    <row r="164" spans="1:43" ht="15" customHeight="1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18" t="str">
        <f>'ORDEN DE CUARENTENA'!AO164</f>
        <v>Cromileptes</v>
      </c>
      <c r="AP164" s="65" t="s">
        <v>1888</v>
      </c>
      <c r="AQ164" s="66" t="s">
        <v>1733</v>
      </c>
    </row>
    <row r="165" spans="1:43" ht="15" customHeight="1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18" t="str">
        <f>'ORDEN DE CUARENTENA'!AO165</f>
        <v>Crossocheilus</v>
      </c>
      <c r="AP165" s="65" t="s">
        <v>1889</v>
      </c>
      <c r="AQ165" s="66" t="s">
        <v>1733</v>
      </c>
    </row>
    <row r="166" spans="1:43" ht="15" customHeight="1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18" t="str">
        <f>'ORDEN DE CUARENTENA'!AO166</f>
        <v>Cryptocentrus</v>
      </c>
      <c r="AP166" s="65" t="s">
        <v>1890</v>
      </c>
      <c r="AQ166" s="66" t="s">
        <v>1733</v>
      </c>
    </row>
    <row r="167" spans="1:43" ht="15" customHeight="1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18" t="str">
        <f>'ORDEN DE CUARENTENA'!AO167</f>
        <v>Ctenobrycon</v>
      </c>
      <c r="AP167" s="65" t="s">
        <v>1891</v>
      </c>
      <c r="AQ167" s="66" t="s">
        <v>1733</v>
      </c>
    </row>
    <row r="168" spans="1:43" ht="15" customHeight="1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18" t="str">
        <f>'ORDEN DE CUARENTENA'!AO168</f>
        <v>Ctenochaetus</v>
      </c>
      <c r="AP168" s="65" t="s">
        <v>1892</v>
      </c>
      <c r="AQ168" s="66" t="s">
        <v>1733</v>
      </c>
    </row>
    <row r="169" spans="1:43" ht="15" customHeight="1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18" t="str">
        <f>'ORDEN DE CUARENTENA'!AO169</f>
        <v>Ctenochateus</v>
      </c>
      <c r="AP169" s="65" t="s">
        <v>1893</v>
      </c>
      <c r="AQ169" s="66" t="s">
        <v>1733</v>
      </c>
    </row>
    <row r="170" spans="1:43" ht="15" customHeight="1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18" t="str">
        <f>'ORDEN DE CUARENTENA'!AO170</f>
        <v>Ctenogobiops</v>
      </c>
      <c r="AP170" s="65" t="s">
        <v>1894</v>
      </c>
      <c r="AQ170" s="66" t="s">
        <v>1733</v>
      </c>
    </row>
    <row r="171" spans="1:43" ht="15" customHeight="1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18" t="str">
        <f>'ORDEN DE CUARENTENA'!AO171</f>
        <v>Ctenolucius</v>
      </c>
      <c r="AP171" s="65" t="s">
        <v>1895</v>
      </c>
      <c r="AQ171" s="66" t="s">
        <v>1733</v>
      </c>
    </row>
    <row r="172" spans="1:43" ht="15" customHeight="1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18" t="str">
        <f>'ORDEN DE CUARENTENA'!AO172</f>
        <v>Ctenopharyngodon</v>
      </c>
      <c r="AP172" s="65" t="s">
        <v>1896</v>
      </c>
      <c r="AQ172" s="66" t="s">
        <v>1733</v>
      </c>
    </row>
    <row r="173" spans="1:43" ht="15" customHeight="1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18" t="str">
        <f>'ORDEN DE CUARENTENA'!AO173</f>
        <v>Ctenopis</v>
      </c>
      <c r="AP173" s="65" t="s">
        <v>1897</v>
      </c>
      <c r="AQ173" s="66" t="s">
        <v>1733</v>
      </c>
    </row>
    <row r="174" spans="1:43" ht="15" customHeight="1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18" t="str">
        <f>'ORDEN DE CUARENTENA'!AO174</f>
        <v>Ctenopoma</v>
      </c>
      <c r="AP174" s="65" t="s">
        <v>1898</v>
      </c>
      <c r="AQ174" s="66" t="s">
        <v>1733</v>
      </c>
    </row>
    <row r="175" spans="1:43" ht="15" customHeight="1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18" t="str">
        <f>'ORDEN DE CUARENTENA'!AO175</f>
        <v>Cyathopharynx</v>
      </c>
      <c r="AP175" s="65" t="s">
        <v>1899</v>
      </c>
      <c r="AQ175" s="66" t="s">
        <v>1733</v>
      </c>
    </row>
    <row r="176" spans="1:43" ht="15" customHeight="1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18" t="str">
        <f>'ORDEN DE CUARENTENA'!AO176</f>
        <v>Cynolebias</v>
      </c>
      <c r="AP176" s="65" t="s">
        <v>1900</v>
      </c>
      <c r="AQ176" s="66" t="s">
        <v>1733</v>
      </c>
    </row>
    <row r="177" spans="1:43" ht="15" customHeight="1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18" t="str">
        <f>'ORDEN DE CUARENTENA'!AO177</f>
        <v>Cynotilapia</v>
      </c>
      <c r="AP177" s="65" t="s">
        <v>1901</v>
      </c>
      <c r="AQ177" s="66" t="s">
        <v>1733</v>
      </c>
    </row>
    <row r="178" spans="1:43" ht="15" customHeight="1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18" t="str">
        <f>'ORDEN DE CUARENTENA'!AO178</f>
        <v>Cyphotilapia</v>
      </c>
      <c r="AP178" s="65" t="s">
        <v>1902</v>
      </c>
      <c r="AQ178" s="66" t="s">
        <v>1733</v>
      </c>
    </row>
    <row r="179" spans="1:43" ht="15" customHeight="1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18" t="str">
        <f>'ORDEN DE CUARENTENA'!AO179</f>
        <v>Cyprichromis</v>
      </c>
      <c r="AP179" s="65" t="s">
        <v>1903</v>
      </c>
      <c r="AQ179" s="66" t="s">
        <v>1733</v>
      </c>
    </row>
    <row r="180" spans="1:43" ht="15" customHeight="1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18" t="str">
        <f>'ORDEN DE CUARENTENA'!AO180</f>
        <v>Cyprinocirrhites</v>
      </c>
      <c r="AP180" s="65" t="s">
        <v>1904</v>
      </c>
      <c r="AQ180" s="66" t="s">
        <v>1733</v>
      </c>
    </row>
    <row r="181" spans="1:43" ht="15" customHeight="1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18" t="str">
        <f>'ORDEN DE CUARENTENA'!AO181</f>
        <v>Cyprinus</v>
      </c>
      <c r="AP181" s="65" t="s">
        <v>1905</v>
      </c>
      <c r="AQ181" s="66" t="s">
        <v>1733</v>
      </c>
    </row>
    <row r="182" spans="1:43" ht="15" customHeight="1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18" t="str">
        <f>'ORDEN DE CUARENTENA'!AO182</f>
        <v>Cyrtocara</v>
      </c>
      <c r="AP182" s="65" t="s">
        <v>1906</v>
      </c>
      <c r="AQ182" s="66" t="s">
        <v>1733</v>
      </c>
    </row>
    <row r="183" spans="1:43" ht="15" customHeight="1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18" t="str">
        <f>'ORDEN DE CUARENTENA'!AO183</f>
        <v>Dactyloptena</v>
      </c>
      <c r="AP183" s="65" t="s">
        <v>1907</v>
      </c>
      <c r="AQ183" s="66" t="s">
        <v>1733</v>
      </c>
    </row>
    <row r="184" spans="1:43" ht="15" customHeight="1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18" t="str">
        <f>'ORDEN DE CUARENTENA'!AO184</f>
        <v>Danio</v>
      </c>
      <c r="AP184" s="65" t="s">
        <v>1908</v>
      </c>
      <c r="AQ184" s="66" t="s">
        <v>1733</v>
      </c>
    </row>
    <row r="185" spans="1:43" ht="15" customHeight="1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18" t="str">
        <f>'ORDEN DE CUARENTENA'!AO185</f>
        <v>Dascyllus</v>
      </c>
      <c r="AP185" s="65" t="s">
        <v>1909</v>
      </c>
      <c r="AQ185" s="66" t="s">
        <v>1733</v>
      </c>
    </row>
    <row r="186" spans="1:43" ht="15" customHeight="1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18" t="str">
        <f>'ORDEN DE CUARENTENA'!AO186</f>
        <v>Datnioides</v>
      </c>
      <c r="AP186" s="65" t="s">
        <v>1910</v>
      </c>
      <c r="AQ186" s="66" t="s">
        <v>1733</v>
      </c>
    </row>
    <row r="187" spans="1:43" ht="15" customHeight="1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18" t="str">
        <f>'ORDEN DE CUARENTENA'!AO187</f>
        <v>Dekeyseria</v>
      </c>
      <c r="AP187" s="65" t="s">
        <v>1911</v>
      </c>
      <c r="AQ187" s="66" t="s">
        <v>1733</v>
      </c>
    </row>
    <row r="188" spans="1:43" ht="15" customHeight="1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18" t="str">
        <f>'ORDEN DE CUARENTENA'!AO188</f>
        <v>Dendrochirus</v>
      </c>
      <c r="AP188" s="65" t="s">
        <v>1912</v>
      </c>
      <c r="AQ188" s="66" t="s">
        <v>1733</v>
      </c>
    </row>
    <row r="189" spans="1:43" ht="15" customHeight="1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18" t="str">
        <f>'ORDEN DE CUARENTENA'!AO189</f>
        <v>Dermogenys</v>
      </c>
      <c r="AP189" s="65" t="s">
        <v>1913</v>
      </c>
      <c r="AQ189" s="66" t="s">
        <v>1733</v>
      </c>
    </row>
    <row r="190" spans="1:43" ht="15" customHeight="1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18" t="str">
        <f>'ORDEN DE CUARENTENA'!AO190</f>
        <v>Devario</v>
      </c>
      <c r="AP190" s="65" t="s">
        <v>1914</v>
      </c>
      <c r="AQ190" s="66" t="s">
        <v>1733</v>
      </c>
    </row>
    <row r="191" spans="1:43" ht="15" customHeight="1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18" t="str">
        <f>'ORDEN DE CUARENTENA'!AO191</f>
        <v>Dianema</v>
      </c>
      <c r="AP191" s="65" t="s">
        <v>1915</v>
      </c>
      <c r="AQ191" s="66" t="s">
        <v>1733</v>
      </c>
    </row>
    <row r="192" spans="1:43" ht="15" customHeight="1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18" t="str">
        <f>'ORDEN DE CUARENTENA'!AO192</f>
        <v>Dicrossus</v>
      </c>
      <c r="AP192" s="65" t="s">
        <v>1916</v>
      </c>
      <c r="AQ192" s="66" t="s">
        <v>1733</v>
      </c>
    </row>
    <row r="193" spans="1:43" ht="15" customHeight="1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18" t="str">
        <f>'ORDEN DE CUARENTENA'!AO193</f>
        <v>Dimidiochromis</v>
      </c>
      <c r="AP193" s="65" t="s">
        <v>1917</v>
      </c>
      <c r="AQ193" s="66" t="s">
        <v>1733</v>
      </c>
    </row>
    <row r="194" spans="1:43" ht="15" customHeight="1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18" t="str">
        <f>'ORDEN DE CUARENTENA'!AO194</f>
        <v>Diodon</v>
      </c>
      <c r="AP194" s="65" t="s">
        <v>1918</v>
      </c>
      <c r="AQ194" s="66" t="s">
        <v>1733</v>
      </c>
    </row>
    <row r="195" spans="1:43" ht="15" customHeight="1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18" t="str">
        <f>'ORDEN DE CUARENTENA'!AO195</f>
        <v>Distichodus</v>
      </c>
      <c r="AP195" s="65" t="s">
        <v>929</v>
      </c>
      <c r="AQ195" s="66" t="s">
        <v>1858</v>
      </c>
    </row>
    <row r="196" spans="1:43" ht="15" customHeight="1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18" t="str">
        <f>'ORDEN DE CUARENTENA'!AO196</f>
        <v>Dunkerocampus</v>
      </c>
      <c r="AP196" s="65" t="s">
        <v>1919</v>
      </c>
      <c r="AQ196" s="66" t="s">
        <v>1733</v>
      </c>
    </row>
    <row r="197" spans="1:43" ht="15" customHeight="1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18" t="str">
        <f>'ORDEN DE CUARENTENA'!AO197</f>
        <v>Echeneis</v>
      </c>
      <c r="AP197" s="65" t="s">
        <v>1920</v>
      </c>
      <c r="AQ197" s="66" t="s">
        <v>1733</v>
      </c>
    </row>
    <row r="198" spans="1:43" ht="15" customHeight="1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18" t="str">
        <f>'ORDEN DE CUARENTENA'!AO198</f>
        <v>Echidna</v>
      </c>
      <c r="AP198" s="65" t="s">
        <v>1921</v>
      </c>
      <c r="AQ198" s="66" t="s">
        <v>1733</v>
      </c>
    </row>
    <row r="199" spans="1:43" ht="15" customHeight="1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18" t="str">
        <f>'ORDEN DE CUARENTENA'!AO199</f>
        <v>Ecsenius</v>
      </c>
      <c r="AP199" s="65" t="s">
        <v>930</v>
      </c>
      <c r="AQ199" s="66" t="s">
        <v>1876</v>
      </c>
    </row>
    <row r="200" spans="1:43" ht="15" customHeight="1">
      <c r="A200" s="14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18" t="str">
        <f>'ORDEN DE CUARENTENA'!AO200</f>
        <v>Eigenmannia</v>
      </c>
      <c r="AP200" s="65" t="s">
        <v>1029</v>
      </c>
      <c r="AQ200" s="66" t="s">
        <v>1876</v>
      </c>
    </row>
    <row r="201" spans="1:43" ht="15" customHeight="1">
      <c r="A201" s="14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18" t="str">
        <f>'ORDEN DE CUARENTENA'!AO201</f>
        <v>Elacatinus</v>
      </c>
      <c r="AP201" s="65" t="s">
        <v>1030</v>
      </c>
      <c r="AQ201" s="66" t="s">
        <v>1876</v>
      </c>
    </row>
    <row r="202" spans="1:43" ht="1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18" t="str">
        <f>'ORDEN DE CUARENTENA'!AO202</f>
        <v>Electrophorus</v>
      </c>
      <c r="AP202" s="65" t="s">
        <v>1922</v>
      </c>
      <c r="AQ202" s="66" t="s">
        <v>1733</v>
      </c>
    </row>
    <row r="203" spans="1:43" ht="1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18" t="str">
        <f>'ORDEN DE CUARENTENA'!AO203</f>
        <v>Emblemaria</v>
      </c>
      <c r="AP203" s="65" t="s">
        <v>1923</v>
      </c>
      <c r="AQ203" s="66" t="s">
        <v>1733</v>
      </c>
    </row>
    <row r="204" spans="1:43" ht="1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18" t="str">
        <f>'ORDEN DE CUARENTENA'!AO204</f>
        <v>Enchelycore</v>
      </c>
      <c r="AP204" s="65" t="s">
        <v>1924</v>
      </c>
      <c r="AQ204" s="66" t="s">
        <v>1733</v>
      </c>
    </row>
    <row r="205" spans="1:43" ht="1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18" t="str">
        <f>'ORDEN DE CUARENTENA'!AO205</f>
        <v>Enneacampus</v>
      </c>
      <c r="AP205" s="65" t="s">
        <v>1925</v>
      </c>
      <c r="AQ205" s="66" t="s">
        <v>1733</v>
      </c>
    </row>
    <row r="206" spans="1:43" ht="1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18" t="str">
        <f>'ORDEN DE CUARENTENA'!AO206</f>
        <v>Enneacanthus</v>
      </c>
      <c r="AP206" s="65" t="s">
        <v>1926</v>
      </c>
      <c r="AQ206" s="66" t="s">
        <v>1733</v>
      </c>
    </row>
    <row r="207" spans="1:43" ht="1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18" t="str">
        <f>'ORDEN DE CUARENTENA'!AO207</f>
        <v>Epalzeorhynchos</v>
      </c>
      <c r="AP207" s="65" t="s">
        <v>1927</v>
      </c>
      <c r="AQ207" s="66" t="s">
        <v>1733</v>
      </c>
    </row>
    <row r="208" spans="1:43" ht="1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18" t="str">
        <f>'ORDEN DE CUARENTENA'!AO208</f>
        <v>Epibulus</v>
      </c>
      <c r="AP208" s="65" t="s">
        <v>1928</v>
      </c>
      <c r="AQ208" s="66" t="s">
        <v>1733</v>
      </c>
    </row>
    <row r="209" spans="1:43" ht="1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18" t="str">
        <f>'ORDEN DE CUARENTENA'!AO209</f>
        <v>Epinephelus</v>
      </c>
      <c r="AP209" s="65" t="s">
        <v>1929</v>
      </c>
      <c r="AQ209" s="66" t="s">
        <v>1733</v>
      </c>
    </row>
    <row r="210" spans="1:43" ht="1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18" t="str">
        <f>'ORDEN DE CUARENTENA'!AO210</f>
        <v>Epiplatys</v>
      </c>
      <c r="AP210" s="65" t="s">
        <v>1930</v>
      </c>
      <c r="AQ210" s="66" t="s">
        <v>1733</v>
      </c>
    </row>
    <row r="211" spans="1:43" ht="1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18" t="str">
        <f>'ORDEN DE CUARENTENA'!AO211</f>
        <v>Equetus</v>
      </c>
      <c r="AP211" s="65" t="s">
        <v>1931</v>
      </c>
      <c r="AQ211" s="66" t="s">
        <v>1733</v>
      </c>
    </row>
    <row r="212" spans="1:43" ht="1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18" t="str">
        <f>'ORDEN DE CUARENTENA'!AO212</f>
        <v>Eremophilus</v>
      </c>
      <c r="AP212" s="65" t="s">
        <v>1932</v>
      </c>
      <c r="AQ212" s="66" t="s">
        <v>1733</v>
      </c>
    </row>
    <row r="213" spans="1:43" ht="1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18" t="str">
        <f>'ORDEN DE CUARENTENA'!AO213</f>
        <v>Eretmodus</v>
      </c>
      <c r="AP213" s="65" t="s">
        <v>1933</v>
      </c>
      <c r="AQ213" s="66" t="s">
        <v>1733</v>
      </c>
    </row>
    <row r="214" spans="1:43" ht="1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18" t="str">
        <f>'ORDEN DE CUARENTENA'!AO214</f>
        <v>Erpetoichthys</v>
      </c>
      <c r="AP214" s="65" t="s">
        <v>1934</v>
      </c>
      <c r="AQ214" s="66" t="s">
        <v>1733</v>
      </c>
    </row>
    <row r="215" spans="1:43" ht="1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18" t="str">
        <f>'ORDEN DE CUARENTENA'!AO215</f>
        <v>Etroplus</v>
      </c>
      <c r="AP215" s="65" t="s">
        <v>1935</v>
      </c>
      <c r="AQ215" s="66" t="s">
        <v>1733</v>
      </c>
    </row>
    <row r="216" spans="1:43" ht="1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18" t="str">
        <f>'ORDEN DE CUARENTENA'!AO216</f>
        <v>Eurypegasus</v>
      </c>
      <c r="AP216" s="65" t="s">
        <v>931</v>
      </c>
      <c r="AQ216" s="66" t="s">
        <v>1827</v>
      </c>
    </row>
    <row r="217" spans="1:43" ht="1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18" t="str">
        <f>'ORDEN DE CUARENTENA'!AO217</f>
        <v>Exallias</v>
      </c>
      <c r="AP217" s="65" t="s">
        <v>1936</v>
      </c>
      <c r="AQ217" s="66" t="s">
        <v>1733</v>
      </c>
    </row>
    <row r="218" spans="1:43" ht="1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18" t="str">
        <f>'ORDEN DE CUARENTENA'!AO218</f>
        <v>Exodon</v>
      </c>
      <c r="AP218" s="65" t="s">
        <v>1937</v>
      </c>
      <c r="AQ218" s="66" t="s">
        <v>1733</v>
      </c>
    </row>
    <row r="219" spans="1:43" ht="1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18" t="str">
        <f>'ORDEN DE CUARENTENA'!AO219</f>
        <v>Farlowella</v>
      </c>
      <c r="AP219" s="65" t="s">
        <v>1938</v>
      </c>
      <c r="AQ219" s="66" t="s">
        <v>1733</v>
      </c>
    </row>
    <row r="220" spans="1:43" ht="1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18" t="str">
        <f>'ORDEN DE CUARENTENA'!AO220</f>
        <v>Forcipiger</v>
      </c>
      <c r="AP220" s="65" t="s">
        <v>1939</v>
      </c>
      <c r="AQ220" s="66" t="s">
        <v>1733</v>
      </c>
    </row>
    <row r="221" spans="1:43" ht="1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18" t="str">
        <f>'ORDEN DE CUARENTENA'!AO221</f>
        <v>Fossorochromis</v>
      </c>
      <c r="AP221" s="65" t="s">
        <v>1940</v>
      </c>
      <c r="AQ221" s="66" t="s">
        <v>1733</v>
      </c>
    </row>
    <row r="222" spans="1:43" ht="1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18" t="str">
        <f>'ORDEN DE CUARENTENA'!AO222</f>
        <v>Fundulopanchax</v>
      </c>
      <c r="AP222" s="65" t="s">
        <v>932</v>
      </c>
      <c r="AQ222" s="66" t="s">
        <v>1858</v>
      </c>
    </row>
    <row r="223" spans="1:43" ht="1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18" t="str">
        <f>'ORDEN DE CUARENTENA'!AO223</f>
        <v>Garra</v>
      </c>
      <c r="AP223" s="65" t="s">
        <v>1941</v>
      </c>
      <c r="AQ223" s="66" t="s">
        <v>1733</v>
      </c>
    </row>
    <row r="224" spans="1:43" ht="1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18" t="str">
        <f>'ORDEN DE CUARENTENA'!AO224</f>
        <v>Gasteropelecus</v>
      </c>
      <c r="AP224" s="65" t="s">
        <v>1942</v>
      </c>
      <c r="AQ224" s="66" t="s">
        <v>1733</v>
      </c>
    </row>
    <row r="225" spans="1:43" ht="1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18" t="str">
        <f>'ORDEN DE CUARENTENA'!AO225</f>
        <v>Gasterosteus</v>
      </c>
      <c r="AP225" s="65" t="s">
        <v>1943</v>
      </c>
      <c r="AQ225" s="66" t="s">
        <v>1733</v>
      </c>
    </row>
    <row r="226" spans="1:43" ht="1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18" t="str">
        <f>'ORDEN DE CUARENTENA'!AO226</f>
        <v>Geophagus</v>
      </c>
      <c r="AP226" s="65" t="s">
        <v>1944</v>
      </c>
      <c r="AQ226" s="66" t="s">
        <v>1733</v>
      </c>
    </row>
    <row r="227" spans="1:43" ht="1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18" t="str">
        <f>'ORDEN DE CUARENTENA'!AO227</f>
        <v>Gephyrocharax</v>
      </c>
      <c r="AP227" s="65" t="s">
        <v>1945</v>
      </c>
      <c r="AQ227" s="66" t="s">
        <v>1733</v>
      </c>
    </row>
    <row r="228" spans="1:43" ht="1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18" t="str">
        <f>'ORDEN DE CUARENTENA'!AO228</f>
        <v>Ginglymostoma</v>
      </c>
      <c r="AP228" s="65" t="s">
        <v>1946</v>
      </c>
      <c r="AQ228" s="66" t="s">
        <v>1733</v>
      </c>
    </row>
    <row r="229" spans="1:43" ht="1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18" t="str">
        <f>'ORDEN DE CUARENTENA'!AO229</f>
        <v>Glossolepis</v>
      </c>
      <c r="AP229" s="65" t="s">
        <v>1947</v>
      </c>
      <c r="AQ229" s="66" t="s">
        <v>1733</v>
      </c>
    </row>
    <row r="230" spans="1:43" ht="1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18" t="str">
        <f>'ORDEN DE CUARENTENA'!AO230</f>
        <v>Glyptoperichthys</v>
      </c>
      <c r="AP230" s="65" t="s">
        <v>933</v>
      </c>
      <c r="AQ230" s="66" t="s">
        <v>1827</v>
      </c>
    </row>
    <row r="231" spans="1:43" ht="1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18" t="str">
        <f>'ORDEN DE CUARENTENA'!AO231</f>
        <v>Gnathochromis</v>
      </c>
      <c r="AP231" s="65" t="s">
        <v>934</v>
      </c>
      <c r="AQ231" s="66" t="s">
        <v>1827</v>
      </c>
    </row>
    <row r="232" spans="1:43" ht="1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18" t="str">
        <f>'ORDEN DE CUARENTENA'!AO232</f>
        <v>Gnatholebias</v>
      </c>
      <c r="AP232" s="65" t="s">
        <v>935</v>
      </c>
      <c r="AQ232" s="66" t="s">
        <v>1827</v>
      </c>
    </row>
    <row r="233" spans="1:43" ht="1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18" t="str">
        <f>'ORDEN DE CUARENTENA'!AO233</f>
        <v>Gnathonemus</v>
      </c>
      <c r="AP233" s="65" t="s">
        <v>1948</v>
      </c>
      <c r="AQ233" s="66" t="s">
        <v>1733</v>
      </c>
    </row>
    <row r="234" spans="1:43" ht="1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18" t="str">
        <f>'ORDEN DE CUARENTENA'!AO234</f>
        <v>Gobiodes</v>
      </c>
      <c r="AP234" s="65" t="s">
        <v>1949</v>
      </c>
      <c r="AQ234" s="66" t="s">
        <v>1733</v>
      </c>
    </row>
    <row r="235" spans="1:43" ht="1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18" t="str">
        <f>'ORDEN DE CUARENTENA'!AO235</f>
        <v>Gobiodon</v>
      </c>
      <c r="AP235" s="65" t="s">
        <v>1950</v>
      </c>
      <c r="AQ235" s="66" t="s">
        <v>1733</v>
      </c>
    </row>
    <row r="236" spans="1:43" ht="1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18" t="str">
        <f>'ORDEN DE CUARENTENA'!AO236</f>
        <v>Gobiosoma</v>
      </c>
      <c r="AP236" s="65" t="s">
        <v>1951</v>
      </c>
      <c r="AQ236" s="66" t="s">
        <v>1733</v>
      </c>
    </row>
    <row r="237" spans="1:43" ht="1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18" t="str">
        <f>'ORDEN DE CUARENTENA'!AO237</f>
        <v>Gomphosus</v>
      </c>
      <c r="AP237" s="65" t="s">
        <v>1952</v>
      </c>
      <c r="AQ237" s="66" t="s">
        <v>1733</v>
      </c>
    </row>
    <row r="238" spans="1:43" ht="1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18" t="str">
        <f>'ORDEN DE CUARENTENA'!AO238</f>
        <v>Goslinia</v>
      </c>
      <c r="AP238" s="65" t="s">
        <v>1953</v>
      </c>
      <c r="AQ238" s="66" t="s">
        <v>1733</v>
      </c>
    </row>
    <row r="239" spans="1:43" ht="1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18" t="str">
        <f>'ORDEN DE CUARENTENA'!AO239</f>
        <v>Gramma</v>
      </c>
      <c r="AP239" s="65" t="s">
        <v>1954</v>
      </c>
      <c r="AQ239" s="66" t="s">
        <v>1733</v>
      </c>
    </row>
    <row r="240" spans="1:43" ht="1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18" t="str">
        <f>'ORDEN DE CUARENTENA'!AO240</f>
        <v>Grammistes</v>
      </c>
      <c r="AP240" s="65" t="s">
        <v>1955</v>
      </c>
      <c r="AQ240" s="66" t="s">
        <v>1733</v>
      </c>
    </row>
    <row r="241" spans="1:43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18" t="str">
        <f>'ORDEN DE CUARENTENA'!AO241</f>
        <v>Greenwoodochromis</v>
      </c>
      <c r="AP241" s="65" t="s">
        <v>1956</v>
      </c>
      <c r="AQ241" s="66" t="s">
        <v>1733</v>
      </c>
    </row>
    <row r="242" spans="1:43" ht="1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18" t="str">
        <f>'ORDEN DE CUARENTENA'!AO242</f>
        <v>Gymnocorymbus</v>
      </c>
      <c r="AP242" s="65" t="s">
        <v>1957</v>
      </c>
      <c r="AQ242" s="66" t="s">
        <v>1733</v>
      </c>
    </row>
    <row r="243" spans="1:43" ht="1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18" t="str">
        <f>'ORDEN DE CUARENTENA'!AO243</f>
        <v>Gymnogeophagus</v>
      </c>
      <c r="AP243" s="65" t="s">
        <v>1958</v>
      </c>
      <c r="AQ243" s="66" t="s">
        <v>1733</v>
      </c>
    </row>
    <row r="244" spans="1:43" ht="1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18" t="str">
        <f>'ORDEN DE CUARENTENA'!AO244</f>
        <v>Gymnomuraena</v>
      </c>
      <c r="AP244" s="65" t="s">
        <v>1959</v>
      </c>
      <c r="AQ244" s="66" t="s">
        <v>1733</v>
      </c>
    </row>
    <row r="245" spans="1:43" ht="1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18" t="str">
        <f>'ORDEN DE CUARENTENA'!AO245</f>
        <v>Gymnothorax</v>
      </c>
      <c r="AP245" s="65" t="s">
        <v>1960</v>
      </c>
      <c r="AQ245" s="66" t="s">
        <v>1733</v>
      </c>
    </row>
    <row r="246" spans="1:43" ht="1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18" t="str">
        <f>'ORDEN DE CUARENTENA'!AO246</f>
        <v>Gymnotus</v>
      </c>
      <c r="AP246" s="65" t="s">
        <v>1961</v>
      </c>
      <c r="AQ246" s="66" t="s">
        <v>1733</v>
      </c>
    </row>
    <row r="247" spans="1:43" ht="1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18" t="str">
        <f>'ORDEN DE CUARENTENA'!AO247</f>
        <v>Gyrinocheilus</v>
      </c>
      <c r="AP247" s="65" t="s">
        <v>1962</v>
      </c>
      <c r="AQ247" s="66" t="s">
        <v>1733</v>
      </c>
    </row>
    <row r="248" spans="1:43" ht="1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18" t="str">
        <f>'ORDEN DE CUARENTENA'!AO248</f>
        <v>Halichoeres</v>
      </c>
      <c r="AP248" s="65" t="s">
        <v>1963</v>
      </c>
      <c r="AQ248" s="66" t="s">
        <v>1733</v>
      </c>
    </row>
    <row r="249" spans="1:43" ht="1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18" t="str">
        <f>'ORDEN DE CUARENTENA'!AO249</f>
        <v>Hampala</v>
      </c>
      <c r="AP249" s="65" t="s">
        <v>1964</v>
      </c>
      <c r="AQ249" s="66" t="s">
        <v>1733</v>
      </c>
    </row>
    <row r="250" spans="1:43" ht="1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18" t="str">
        <f>'ORDEN DE CUARENTENA'!AO250</f>
        <v>Haplochromis</v>
      </c>
      <c r="AP250" s="65" t="s">
        <v>1965</v>
      </c>
      <c r="AQ250" s="66" t="s">
        <v>1733</v>
      </c>
    </row>
    <row r="251" spans="1:43" ht="1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18" t="str">
        <f>'ORDEN DE CUARENTENA'!AO251</f>
        <v>Hasemania</v>
      </c>
      <c r="AP251" s="65" t="s">
        <v>1966</v>
      </c>
      <c r="AQ251" s="66" t="s">
        <v>1733</v>
      </c>
    </row>
    <row r="252" spans="1:43" ht="1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18" t="str">
        <f>'ORDEN DE CUARENTENA'!AO252</f>
        <v>Helostoma</v>
      </c>
      <c r="AP252" s="65" t="s">
        <v>1967</v>
      </c>
      <c r="AQ252" s="66" t="s">
        <v>1733</v>
      </c>
    </row>
    <row r="253" spans="1:43" ht="1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18" t="str">
        <f>'ORDEN DE CUARENTENA'!AO253</f>
        <v>Hemibagrus</v>
      </c>
      <c r="AP253" s="65" t="s">
        <v>1968</v>
      </c>
      <c r="AQ253" s="66" t="s">
        <v>1733</v>
      </c>
    </row>
    <row r="254" spans="1:43" ht="1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18" t="str">
        <f>'ORDEN DE CUARENTENA'!AO254</f>
        <v>Hemichromis</v>
      </c>
      <c r="AP254" s="65" t="s">
        <v>1969</v>
      </c>
      <c r="AQ254" s="66" t="s">
        <v>1733</v>
      </c>
    </row>
    <row r="255" spans="1:43" ht="1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18" t="str">
        <f>'ORDEN DE CUARENTENA'!AO255</f>
        <v>Hemigrammus</v>
      </c>
      <c r="AP255" s="65" t="s">
        <v>1970</v>
      </c>
      <c r="AQ255" s="66" t="s">
        <v>1733</v>
      </c>
    </row>
    <row r="256" spans="1:43" ht="1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18" t="str">
        <f>'ORDEN DE CUARENTENA'!AO256</f>
        <v>Hemiodontichthys</v>
      </c>
      <c r="AP256" s="65" t="s">
        <v>1971</v>
      </c>
      <c r="AQ256" s="66" t="s">
        <v>1733</v>
      </c>
    </row>
    <row r="257" spans="1:43" ht="1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18" t="str">
        <f>'ORDEN DE CUARENTENA'!AO257</f>
        <v>Hemiodus</v>
      </c>
      <c r="AP257" s="65" t="s">
        <v>1972</v>
      </c>
      <c r="AQ257" s="66" t="s">
        <v>1733</v>
      </c>
    </row>
    <row r="258" spans="1:43" ht="1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18" t="str">
        <f>'ORDEN DE CUARENTENA'!AO258</f>
        <v>Hemisorubim</v>
      </c>
      <c r="AP258" s="65" t="s">
        <v>1973</v>
      </c>
      <c r="AQ258" s="66" t="s">
        <v>1733</v>
      </c>
    </row>
    <row r="259" spans="1:43" ht="1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18" t="str">
        <f>'ORDEN DE CUARENTENA'!AO259</f>
        <v>Hemitaurichthys</v>
      </c>
      <c r="AP259" s="65" t="s">
        <v>1974</v>
      </c>
      <c r="AQ259" s="66" t="s">
        <v>1733</v>
      </c>
    </row>
    <row r="260" spans="1:43" ht="1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18" t="str">
        <f>'ORDEN DE CUARENTENA'!AO260</f>
        <v>Heniochus</v>
      </c>
      <c r="AP260" s="65" t="s">
        <v>1975</v>
      </c>
      <c r="AQ260" s="66" t="s">
        <v>1733</v>
      </c>
    </row>
    <row r="261" spans="1:43" ht="1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18" t="str">
        <f>'ORDEN DE CUARENTENA'!AO261</f>
        <v>Heros</v>
      </c>
      <c r="AP261" s="65" t="s">
        <v>1976</v>
      </c>
      <c r="AQ261" s="66" t="s">
        <v>1733</v>
      </c>
    </row>
    <row r="262" spans="1:43" ht="1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18" t="str">
        <f>'ORDEN DE CUARENTENA'!AO262</f>
        <v>Hexanematichthys</v>
      </c>
      <c r="AP262" s="65" t="s">
        <v>1977</v>
      </c>
      <c r="AQ262" s="66" t="s">
        <v>1733</v>
      </c>
    </row>
    <row r="263" spans="1:43" ht="1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18" t="str">
        <f>'ORDEN DE CUARENTENA'!AO263</f>
        <v>Hippocampus</v>
      </c>
      <c r="AP263" s="65" t="s">
        <v>1978</v>
      </c>
      <c r="AQ263" s="66" t="s">
        <v>1733</v>
      </c>
    </row>
    <row r="264" spans="1:43" ht="1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18" t="str">
        <f>'ORDEN DE CUARENTENA'!AO264</f>
        <v>Histrio</v>
      </c>
      <c r="AP264" s="65" t="s">
        <v>1979</v>
      </c>
      <c r="AQ264" s="66" t="s">
        <v>1733</v>
      </c>
    </row>
    <row r="265" spans="1:43" ht="1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18" t="str">
        <f>'ORDEN DE CUARENTENA'!AO265</f>
        <v>Holacanthus</v>
      </c>
      <c r="AP265" s="65" t="s">
        <v>1980</v>
      </c>
      <c r="AQ265" s="66" t="s">
        <v>1733</v>
      </c>
    </row>
    <row r="266" spans="1:43" ht="1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18" t="str">
        <f>'ORDEN DE CUARENTENA'!AO266</f>
        <v>Homaloptera</v>
      </c>
      <c r="AP266" s="65" t="s">
        <v>936</v>
      </c>
      <c r="AQ266" s="66" t="s">
        <v>1876</v>
      </c>
    </row>
    <row r="267" spans="1:43" ht="1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18" t="str">
        <f>'ORDEN DE CUARENTENA'!AO267</f>
        <v>Hoplosternum</v>
      </c>
      <c r="AP267" s="65" t="s">
        <v>937</v>
      </c>
      <c r="AQ267" s="66" t="s">
        <v>1876</v>
      </c>
    </row>
    <row r="268" spans="1:43" ht="1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18" t="str">
        <f>'ORDEN DE CUARENTENA'!AO268</f>
        <v>Horabagrus</v>
      </c>
      <c r="AP268" s="65" t="s">
        <v>1981</v>
      </c>
      <c r="AQ268" s="66" t="s">
        <v>1739</v>
      </c>
    </row>
    <row r="269" spans="1:43" ht="1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18" t="str">
        <f>'ORDEN DE CUARENTENA'!AO269</f>
        <v>Hydrolycus</v>
      </c>
      <c r="AP269" s="65" t="s">
        <v>1982</v>
      </c>
      <c r="AQ269" s="66" t="s">
        <v>1733</v>
      </c>
    </row>
    <row r="270" spans="1:43" ht="1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18" t="str">
        <f>'ORDEN DE CUARENTENA'!AO270</f>
        <v>Hyphessobrycon</v>
      </c>
      <c r="AP270" s="65" t="s">
        <v>1983</v>
      </c>
      <c r="AQ270" s="66" t="s">
        <v>1733</v>
      </c>
    </row>
    <row r="271" spans="1:43" ht="1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18" t="str">
        <f>'ORDEN DE CUARENTENA'!AO271</f>
        <v>Hypoclinemus</v>
      </c>
      <c r="AP271" s="65" t="s">
        <v>1984</v>
      </c>
      <c r="AQ271" s="66" t="s">
        <v>1733</v>
      </c>
    </row>
    <row r="272" spans="1:43" ht="1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18" t="str">
        <f>'ORDEN DE CUARENTENA'!AO272</f>
        <v>Hypoplectrus</v>
      </c>
      <c r="AP272" s="65" t="s">
        <v>1985</v>
      </c>
      <c r="AQ272" s="66" t="s">
        <v>1733</v>
      </c>
    </row>
    <row r="273" spans="1:43" ht="1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18" t="str">
        <f>'ORDEN DE CUARENTENA'!AO273</f>
        <v>Hypoptopoma</v>
      </c>
      <c r="AP273" s="65" t="s">
        <v>1986</v>
      </c>
      <c r="AQ273" s="66" t="s">
        <v>1733</v>
      </c>
    </row>
    <row r="274" spans="1:43" ht="1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18" t="str">
        <f>'ORDEN DE CUARENTENA'!AO274</f>
        <v>Hypostomus</v>
      </c>
      <c r="AP274" s="65" t="s">
        <v>1987</v>
      </c>
      <c r="AQ274" s="66" t="s">
        <v>1733</v>
      </c>
    </row>
    <row r="275" spans="1:43" ht="1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18" t="str">
        <f>'ORDEN DE CUARENTENA'!AO275</f>
        <v>Hypselecara</v>
      </c>
      <c r="AP275" s="65" t="s">
        <v>1988</v>
      </c>
      <c r="AQ275" s="66" t="s">
        <v>1733</v>
      </c>
    </row>
    <row r="276" spans="1:43" ht="1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18" t="str">
        <f>'ORDEN DE CUARENTENA'!AO276</f>
        <v>Iguanodectes</v>
      </c>
      <c r="AP276" s="65" t="s">
        <v>1989</v>
      </c>
      <c r="AQ276" s="66" t="s">
        <v>1733</v>
      </c>
    </row>
    <row r="277" spans="1:43" ht="1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18" t="str">
        <f>'ORDEN DE CUARENTENA'!AO277</f>
        <v>Indostomus</v>
      </c>
      <c r="AP277" s="65" t="s">
        <v>1990</v>
      </c>
      <c r="AQ277" s="66" t="s">
        <v>1739</v>
      </c>
    </row>
    <row r="278" spans="1:43" ht="1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18" t="str">
        <f>'ORDEN DE CUARENTENA'!AO278</f>
        <v>Inlecupris</v>
      </c>
      <c r="AP278" s="65" t="s">
        <v>1991</v>
      </c>
      <c r="AQ278" s="66" t="s">
        <v>1739</v>
      </c>
    </row>
    <row r="279" spans="1:43" ht="1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18" t="str">
        <f>'ORDEN DE CUARENTENA'!AO279</f>
        <v>Inpaichthys</v>
      </c>
      <c r="AP279" s="65" t="s">
        <v>1992</v>
      </c>
      <c r="AQ279" s="66" t="s">
        <v>1739</v>
      </c>
    </row>
    <row r="280" spans="1:43" ht="1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18" t="str">
        <f>'ORDEN DE CUARENTENA'!AO280</f>
        <v>Iodotropheus</v>
      </c>
      <c r="AP280" s="65" t="s">
        <v>1993</v>
      </c>
      <c r="AQ280" s="66" t="s">
        <v>1733</v>
      </c>
    </row>
    <row r="281" spans="1:43" ht="1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18" t="str">
        <f>'ORDEN DE CUARENTENA'!AO281</f>
        <v>Iriatherina</v>
      </c>
      <c r="AP281" s="65" t="s">
        <v>1994</v>
      </c>
      <c r="AQ281" s="66" t="s">
        <v>1733</v>
      </c>
    </row>
    <row r="282" spans="1:43" ht="1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18" t="str">
        <f>'ORDEN DE CUARENTENA'!AO282</f>
        <v>Istiblennius</v>
      </c>
      <c r="AP282" s="65" t="s">
        <v>1995</v>
      </c>
      <c r="AQ282" s="66" t="s">
        <v>1733</v>
      </c>
    </row>
    <row r="283" spans="1:43" ht="1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18" t="str">
        <f>'ORDEN DE CUARENTENA'!AO283</f>
        <v>Jordanella</v>
      </c>
      <c r="AP283" s="65" t="s">
        <v>1996</v>
      </c>
      <c r="AQ283" s="66" t="s">
        <v>1733</v>
      </c>
    </row>
    <row r="284" spans="1:43" ht="1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18" t="str">
        <f>'ORDEN DE CUARENTENA'!AO284</f>
        <v>Julidochromis</v>
      </c>
      <c r="AP284" s="65" t="s">
        <v>1997</v>
      </c>
      <c r="AQ284" s="66" t="s">
        <v>1733</v>
      </c>
    </row>
    <row r="285" spans="1:43" ht="1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18" t="str">
        <f>'ORDEN DE CUARENTENA'!AO285</f>
        <v>Kryptopterus</v>
      </c>
      <c r="AP285" s="65" t="s">
        <v>1998</v>
      </c>
      <c r="AQ285" s="66" t="s">
        <v>1733</v>
      </c>
    </row>
    <row r="286" spans="1:43" ht="1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18" t="str">
        <f>'ORDEN DE CUARENTENA'!AO286</f>
        <v>Labeo</v>
      </c>
      <c r="AP286" s="65" t="s">
        <v>1999</v>
      </c>
      <c r="AQ286" s="66" t="s">
        <v>1733</v>
      </c>
    </row>
    <row r="287" spans="1:43" ht="1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18" t="str">
        <f>'ORDEN DE CUARENTENA'!AO287</f>
        <v>Labeotropheus</v>
      </c>
      <c r="AP287" s="65" t="s">
        <v>2000</v>
      </c>
      <c r="AQ287" s="66" t="s">
        <v>1733</v>
      </c>
    </row>
    <row r="288" spans="1:43" ht="1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18" t="str">
        <f>'ORDEN DE CUARENTENA'!AO288</f>
        <v>Labidochromis</v>
      </c>
      <c r="AP288" s="65" t="s">
        <v>2001</v>
      </c>
      <c r="AQ288" s="66" t="s">
        <v>1733</v>
      </c>
    </row>
    <row r="289" spans="1:43" ht="1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18" t="str">
        <f>'ORDEN DE CUARENTENA'!AO289</f>
        <v>Labrichthys</v>
      </c>
      <c r="AP289" s="65" t="s">
        <v>2002</v>
      </c>
      <c r="AQ289" s="66" t="s">
        <v>1733</v>
      </c>
    </row>
    <row r="290" spans="1:43" ht="1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18" t="str">
        <f>'ORDEN DE CUARENTENA'!AO290</f>
        <v>Labroides</v>
      </c>
      <c r="AP290" s="65" t="s">
        <v>2003</v>
      </c>
      <c r="AQ290" s="66" t="s">
        <v>1733</v>
      </c>
    </row>
    <row r="291" spans="1:43" ht="1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18" t="str">
        <f>'ORDEN DE CUARENTENA'!AO291</f>
        <v>Lactophrys</v>
      </c>
      <c r="AP291" s="65" t="s">
        <v>2004</v>
      </c>
      <c r="AQ291" s="66" t="s">
        <v>1733</v>
      </c>
    </row>
    <row r="292" spans="1:43" ht="1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18" t="str">
        <f>'ORDEN DE CUARENTENA'!AO292</f>
        <v>Lactoria</v>
      </c>
      <c r="AP292" s="65" t="s">
        <v>938</v>
      </c>
      <c r="AQ292" s="66" t="s">
        <v>1876</v>
      </c>
    </row>
    <row r="293" spans="1:43" ht="1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18" t="str">
        <f>'ORDEN DE CUARENTENA'!AO293</f>
        <v>Laetacara</v>
      </c>
      <c r="AP293" s="65" t="s">
        <v>2005</v>
      </c>
      <c r="AQ293" s="66" t="s">
        <v>1733</v>
      </c>
    </row>
    <row r="294" spans="1:43" ht="1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18" t="str">
        <f>'ORDEN DE CUARENTENA'!AO294</f>
        <v>Lamontichthys</v>
      </c>
      <c r="AP294" s="65" t="s">
        <v>2006</v>
      </c>
      <c r="AQ294" s="66" t="s">
        <v>1733</v>
      </c>
    </row>
    <row r="295" spans="1:43" ht="1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18" t="str">
        <f>'ORDEN DE CUARENTENA'!AO295</f>
        <v>Lamprologus</v>
      </c>
      <c r="AP295" s="65" t="s">
        <v>2007</v>
      </c>
      <c r="AQ295" s="66" t="s">
        <v>1733</v>
      </c>
    </row>
    <row r="296" spans="1:43" ht="1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18" t="str">
        <f>'ORDEN DE CUARENTENA'!AO296</f>
        <v>Leiarius</v>
      </c>
      <c r="AP296" s="65" t="s">
        <v>2008</v>
      </c>
      <c r="AQ296" s="66" t="s">
        <v>1733</v>
      </c>
    </row>
    <row r="297" spans="1:43" ht="1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18" t="str">
        <f>'ORDEN DE CUARENTENA'!AO297</f>
        <v>Lepidiolamprologus</v>
      </c>
      <c r="AP297" s="65" t="s">
        <v>2009</v>
      </c>
      <c r="AQ297" s="66" t="s">
        <v>1733</v>
      </c>
    </row>
    <row r="298" spans="1:43" ht="1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18" t="str">
        <f>'ORDEN DE CUARENTENA'!AO298</f>
        <v>Lepidosiren</v>
      </c>
      <c r="AP298" s="65" t="s">
        <v>2010</v>
      </c>
      <c r="AQ298" s="66" t="s">
        <v>1733</v>
      </c>
    </row>
    <row r="299" spans="1:43" ht="1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18" t="str">
        <f>'ORDEN DE CUARENTENA'!AO299</f>
        <v>Lepisosteus</v>
      </c>
      <c r="AP299" s="65" t="s">
        <v>2011</v>
      </c>
      <c r="AQ299" s="66" t="s">
        <v>1733</v>
      </c>
    </row>
    <row r="300" spans="1:43" ht="1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18" t="str">
        <f>'ORDEN DE CUARENTENA'!AO300</f>
        <v>Lepomis</v>
      </c>
      <c r="AP300" s="65" t="s">
        <v>2012</v>
      </c>
      <c r="AQ300" s="66" t="s">
        <v>1733</v>
      </c>
    </row>
    <row r="301" spans="1:43" ht="1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18" t="str">
        <f>'ORDEN DE CUARENTENA'!AO301</f>
        <v>Leporacanthicus</v>
      </c>
      <c r="AP301" s="65" t="s">
        <v>2013</v>
      </c>
      <c r="AQ301" s="66" t="s">
        <v>1733</v>
      </c>
    </row>
    <row r="302" spans="1:43" ht="1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18" t="str">
        <f>'ORDEN DE CUARENTENA'!AO302</f>
        <v>Leporinus</v>
      </c>
      <c r="AP302" s="65" t="s">
        <v>2014</v>
      </c>
      <c r="AQ302" s="66" t="s">
        <v>1733</v>
      </c>
    </row>
    <row r="303" spans="1:43" ht="1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18" t="str">
        <f>'ORDEN DE CUARENTENA'!AO303</f>
        <v>Leptobarbus</v>
      </c>
      <c r="AP303" s="65" t="s">
        <v>2015</v>
      </c>
      <c r="AQ303" s="66" t="s">
        <v>1733</v>
      </c>
    </row>
    <row r="304" spans="1:43" ht="1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18" t="str">
        <f>'ORDEN DE CUARENTENA'!AO304</f>
        <v>Leptobotia</v>
      </c>
      <c r="AP304" s="65" t="s">
        <v>2016</v>
      </c>
      <c r="AQ304" s="66" t="s">
        <v>1733</v>
      </c>
    </row>
    <row r="305" spans="1:43" ht="1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18" t="str">
        <f>'ORDEN DE CUARENTENA'!AO305</f>
        <v>Lethrinops</v>
      </c>
      <c r="AP305" s="65" t="s">
        <v>2017</v>
      </c>
      <c r="AQ305" s="66" t="s">
        <v>1733</v>
      </c>
    </row>
    <row r="306" spans="1:43" ht="1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18" t="str">
        <f>'ORDEN DE CUARENTENA'!AO306</f>
        <v>Limia</v>
      </c>
      <c r="AP306" s="65" t="s">
        <v>2018</v>
      </c>
      <c r="AQ306" s="66" t="s">
        <v>1733</v>
      </c>
    </row>
    <row r="307" spans="1:43" ht="1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18" t="str">
        <f>'ORDEN DE CUARENTENA'!AO307</f>
        <v>Liopropoma</v>
      </c>
      <c r="AP307" s="65" t="s">
        <v>2019</v>
      </c>
      <c r="AQ307" s="66" t="s">
        <v>1733</v>
      </c>
    </row>
    <row r="308" spans="1:43" ht="1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18" t="str">
        <f>'ORDEN DE CUARENTENA'!AO308</f>
        <v>Liosomadoras</v>
      </c>
      <c r="AP308" s="65" t="s">
        <v>2020</v>
      </c>
      <c r="AQ308" s="66" t="s">
        <v>1733</v>
      </c>
    </row>
    <row r="309" spans="1:43" ht="1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18" t="str">
        <f>'ORDEN DE CUARENTENA'!AO309</f>
        <v>Lipophrys</v>
      </c>
      <c r="AP309" s="65" t="s">
        <v>2021</v>
      </c>
      <c r="AQ309" s="66" t="s">
        <v>1733</v>
      </c>
    </row>
    <row r="310" spans="1:43" ht="1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18" t="str">
        <f>'ORDEN DE CUARENTENA'!AO310</f>
        <v>Lo</v>
      </c>
      <c r="AP310" s="65" t="s">
        <v>2022</v>
      </c>
      <c r="AQ310" s="66" t="s">
        <v>1733</v>
      </c>
    </row>
    <row r="311" spans="1:43" ht="1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18" t="str">
        <f>'ORDEN DE CUARENTENA'!AO311</f>
        <v>Lobochilotes</v>
      </c>
      <c r="AP311" s="65" t="s">
        <v>2023</v>
      </c>
      <c r="AQ311" s="66" t="s">
        <v>1733</v>
      </c>
    </row>
    <row r="312" spans="1:43" ht="1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18" t="str">
        <f>'ORDEN DE CUARENTENA'!AO312</f>
        <v>Luciocephalus</v>
      </c>
      <c r="AP312" s="65" t="s">
        <v>2024</v>
      </c>
      <c r="AQ312" s="66" t="s">
        <v>1739</v>
      </c>
    </row>
    <row r="313" spans="1:43" ht="1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18" t="str">
        <f>'ORDEN DE CUARENTENA'!AO313</f>
        <v>Luciosoma</v>
      </c>
      <c r="AP313" s="65" t="s">
        <v>2025</v>
      </c>
      <c r="AQ313" s="66" t="s">
        <v>1733</v>
      </c>
    </row>
    <row r="314" spans="1:43" ht="1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18" t="str">
        <f>'ORDEN DE CUARENTENA'!AO314</f>
        <v>Lutjanus</v>
      </c>
      <c r="AP314" s="65" t="s">
        <v>2026</v>
      </c>
      <c r="AQ314" s="66" t="s">
        <v>1733</v>
      </c>
    </row>
    <row r="315" spans="1:43" ht="1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18" t="str">
        <f>'ORDEN DE CUARENTENA'!AO315</f>
        <v>Lythrypnus</v>
      </c>
      <c r="AP315" s="65" t="s">
        <v>2027</v>
      </c>
      <c r="AQ315" s="66" t="s">
        <v>1733</v>
      </c>
    </row>
    <row r="316" spans="1:43" ht="1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18" t="str">
        <f>'ORDEN DE CUARENTENA'!AO316</f>
        <v>Macrognathus</v>
      </c>
      <c r="AP316" s="65" t="s">
        <v>2028</v>
      </c>
      <c r="AQ316" s="66" t="s">
        <v>1733</v>
      </c>
    </row>
    <row r="317" spans="1:43" ht="1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18" t="str">
        <f>'ORDEN DE CUARENTENA'!AO317</f>
        <v>Macropharyngodon</v>
      </c>
      <c r="AP317" s="65" t="s">
        <v>2029</v>
      </c>
      <c r="AQ317" s="66" t="s">
        <v>1733</v>
      </c>
    </row>
    <row r="318" spans="1:43" ht="1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18" t="str">
        <f>'ORDEN DE CUARENTENA'!AO318</f>
        <v>Macropodus</v>
      </c>
      <c r="AP318" s="65" t="s">
        <v>2030</v>
      </c>
      <c r="AQ318" s="66" t="s">
        <v>1733</v>
      </c>
    </row>
    <row r="319" spans="1:43" ht="1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18" t="str">
        <f>'ORDEN DE CUARENTENA'!AO319</f>
        <v>Malacoctenus</v>
      </c>
      <c r="AP319" s="65" t="s">
        <v>2031</v>
      </c>
      <c r="AQ319" s="66" t="s">
        <v>1733</v>
      </c>
    </row>
    <row r="320" spans="1:43" ht="1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18" t="str">
        <f>'ORDEN DE CUARENTENA'!AO320</f>
        <v>Marosatherina</v>
      </c>
      <c r="AP320" s="65" t="s">
        <v>2032</v>
      </c>
      <c r="AQ320" s="66" t="s">
        <v>1733</v>
      </c>
    </row>
    <row r="321" spans="1:43" ht="1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18" t="str">
        <f>'ORDEN DE CUARENTENA'!AO321</f>
        <v>Mastacembelus</v>
      </c>
      <c r="AP321" s="65" t="s">
        <v>2033</v>
      </c>
      <c r="AQ321" s="66" t="s">
        <v>1733</v>
      </c>
    </row>
    <row r="322" spans="1:43" ht="1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18" t="str">
        <f>'ORDEN DE CUARENTENA'!AO322</f>
        <v>Maylandia</v>
      </c>
      <c r="AP322" s="65" t="s">
        <v>2034</v>
      </c>
      <c r="AQ322" s="66" t="s">
        <v>1733</v>
      </c>
    </row>
    <row r="323" spans="1:43" ht="1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18" t="str">
        <f>'ORDEN DE CUARENTENA'!AO323</f>
        <v>Megalamphodus</v>
      </c>
      <c r="AP323" s="65" t="s">
        <v>939</v>
      </c>
      <c r="AQ323" s="66" t="s">
        <v>1876</v>
      </c>
    </row>
    <row r="324" spans="1:43" ht="1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18" t="str">
        <f>'ORDEN DE CUARENTENA'!AO324</f>
        <v>Megalompodus</v>
      </c>
      <c r="AP324" s="65" t="s">
        <v>1031</v>
      </c>
      <c r="AQ324" s="66" t="s">
        <v>1876</v>
      </c>
    </row>
    <row r="325" spans="1:43" ht="1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18" t="str">
        <f>'ORDEN DE CUARENTENA'!AO325</f>
        <v>Meiacanthus</v>
      </c>
      <c r="AP325" s="65" t="s">
        <v>940</v>
      </c>
      <c r="AQ325" s="66" t="s">
        <v>1876</v>
      </c>
    </row>
    <row r="326" spans="1:43" ht="1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18" t="str">
        <f>'ORDEN DE CUARENTENA'!AO326</f>
        <v>Melanocharacidium</v>
      </c>
      <c r="AP326" s="65" t="s">
        <v>1032</v>
      </c>
      <c r="AQ326" s="66" t="s">
        <v>1876</v>
      </c>
    </row>
    <row r="327" spans="1:43" ht="1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18" t="str">
        <f>'ORDEN DE CUARENTENA'!AO327</f>
        <v>Melanochromis</v>
      </c>
      <c r="AP327" s="65" t="s">
        <v>2035</v>
      </c>
      <c r="AQ327" s="66" t="s">
        <v>1733</v>
      </c>
    </row>
    <row r="328" spans="1:43" ht="1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18" t="str">
        <f>'ORDEN DE CUARENTENA'!AO328</f>
        <v>Melanotaenia</v>
      </c>
      <c r="AP328" s="65" t="s">
        <v>2036</v>
      </c>
      <c r="AQ328" s="66" t="s">
        <v>1733</v>
      </c>
    </row>
    <row r="329" spans="1:43" ht="1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18" t="str">
        <f>'ORDEN DE CUARENTENA'!AO329</f>
        <v>Melichthys</v>
      </c>
      <c r="AP329" s="65" t="s">
        <v>941</v>
      </c>
      <c r="AQ329" s="66" t="s">
        <v>1827</v>
      </c>
    </row>
    <row r="330" spans="1:43" ht="1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18" t="str">
        <f>'ORDEN DE CUARENTENA'!AO330</f>
        <v>Merodontotus</v>
      </c>
      <c r="AP330" s="65" t="s">
        <v>2037</v>
      </c>
      <c r="AQ330" s="66" t="s">
        <v>1733</v>
      </c>
    </row>
    <row r="331" spans="1:43" ht="1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18" t="str">
        <f>'ORDEN DE CUARENTENA'!AO331</f>
        <v>Mesonauta</v>
      </c>
      <c r="AP331" s="65" t="s">
        <v>2038</v>
      </c>
      <c r="AQ331" s="66" t="s">
        <v>1733</v>
      </c>
    </row>
    <row r="332" spans="1:43" ht="1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18" t="str">
        <f>'ORDEN DE CUARENTENA'!AO332</f>
        <v>Mesonoemacheilus</v>
      </c>
      <c r="AP332" s="65" t="s">
        <v>2039</v>
      </c>
      <c r="AQ332" s="66" t="s">
        <v>1733</v>
      </c>
    </row>
    <row r="333" spans="1:43" ht="1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18" t="str">
        <f>'ORDEN DE CUARENTENA'!AO333</f>
        <v>Metynnis</v>
      </c>
      <c r="AP333" s="65" t="s">
        <v>2040</v>
      </c>
      <c r="AQ333" s="66" t="s">
        <v>1733</v>
      </c>
    </row>
    <row r="334" spans="1:43" ht="1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18" t="str">
        <f>'ORDEN DE CUARENTENA'!AO334</f>
        <v>Microctenopoma</v>
      </c>
      <c r="AP334" s="65" t="s">
        <v>2041</v>
      </c>
      <c r="AQ334" s="66" t="s">
        <v>1733</v>
      </c>
    </row>
    <row r="335" spans="1:43" ht="1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18" t="str">
        <f>'ORDEN DE CUARENTENA'!AO335</f>
        <v>Microglanis</v>
      </c>
      <c r="AP335" s="65" t="s">
        <v>2042</v>
      </c>
      <c r="AQ335" s="66" t="s">
        <v>1733</v>
      </c>
    </row>
    <row r="336" spans="1:43" ht="1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18" t="str">
        <f>'ORDEN DE CUARENTENA'!AO336</f>
        <v>Microrasbora</v>
      </c>
      <c r="AP336" s="65" t="s">
        <v>2043</v>
      </c>
      <c r="AQ336" s="66" t="s">
        <v>1733</v>
      </c>
    </row>
    <row r="337" spans="1:43" ht="1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18" t="str">
        <f>'ORDEN DE CUARENTENA'!AO337</f>
        <v>Microspathodon</v>
      </c>
      <c r="AP337" s="65" t="s">
        <v>2044</v>
      </c>
      <c r="AQ337" s="66" t="s">
        <v>1733</v>
      </c>
    </row>
    <row r="338" spans="1:43" ht="1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18" t="str">
        <f>'ORDEN DE CUARENTENA'!AO338</f>
        <v>Mikrogeophagus</v>
      </c>
      <c r="AP338" s="65" t="s">
        <v>2045</v>
      </c>
      <c r="AQ338" s="66" t="s">
        <v>1733</v>
      </c>
    </row>
    <row r="339" spans="1:43" ht="1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18" t="str">
        <f>'ORDEN DE CUARENTENA'!AO339</f>
        <v>Mirolabrichthys</v>
      </c>
      <c r="AP339" s="65" t="s">
        <v>2046</v>
      </c>
      <c r="AQ339" s="66" t="s">
        <v>1733</v>
      </c>
    </row>
    <row r="340" spans="1:43" ht="1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18" t="str">
        <f>'ORDEN DE CUARENTENA'!AO340</f>
        <v>Misgurnus</v>
      </c>
      <c r="AP340" s="65" t="s">
        <v>2047</v>
      </c>
      <c r="AQ340" s="66" t="s">
        <v>1733</v>
      </c>
    </row>
    <row r="341" spans="1:43" ht="1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18" t="str">
        <f>'ORDEN DE CUARENTENA'!AO341</f>
        <v>Moenkhausia</v>
      </c>
      <c r="AP341" s="65" t="s">
        <v>2048</v>
      </c>
      <c r="AQ341" s="66" t="s">
        <v>1733</v>
      </c>
    </row>
    <row r="342" spans="1:43" ht="1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18" t="str">
        <f>'ORDEN DE CUARENTENA'!AO342</f>
        <v>Monacanthus</v>
      </c>
      <c r="AP342" s="65" t="s">
        <v>2049</v>
      </c>
      <c r="AQ342" s="66" t="s">
        <v>1733</v>
      </c>
    </row>
    <row r="343" spans="1:43" ht="1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18" t="str">
        <f>'ORDEN DE CUARENTENA'!AO343</f>
        <v>Monocirrhus</v>
      </c>
      <c r="AP343" s="65" t="s">
        <v>2050</v>
      </c>
      <c r="AQ343" s="66" t="s">
        <v>1733</v>
      </c>
    </row>
    <row r="344" spans="1:43" ht="1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18" t="str">
        <f>'ORDEN DE CUARENTENA'!AO344</f>
        <v>Monodactylus</v>
      </c>
      <c r="AP344" s="65" t="s">
        <v>2051</v>
      </c>
      <c r="AQ344" s="66" t="s">
        <v>1733</v>
      </c>
    </row>
    <row r="345" spans="1:43" ht="1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18" t="str">
        <f>'ORDEN DE CUARENTENA'!AO345</f>
        <v>Monopterus</v>
      </c>
      <c r="AP345" s="65" t="s">
        <v>2052</v>
      </c>
      <c r="AQ345" s="66" t="s">
        <v>1733</v>
      </c>
    </row>
    <row r="346" spans="1:43" ht="1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18" t="str">
        <f>'ORDEN DE CUARENTENA'!AO346</f>
        <v>Myleus</v>
      </c>
      <c r="AP346" s="65" t="s">
        <v>2053</v>
      </c>
      <c r="AQ346" s="66" t="s">
        <v>1733</v>
      </c>
    </row>
    <row r="347" spans="1:43" ht="1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18" t="str">
        <f>'ORDEN DE CUARENTENA'!AO347</f>
        <v>Myloplus</v>
      </c>
      <c r="AP347" s="65" t="s">
        <v>2054</v>
      </c>
      <c r="AQ347" s="66" t="s">
        <v>1733</v>
      </c>
    </row>
    <row r="348" spans="1:43" ht="1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18" t="str">
        <f>'ORDEN DE CUARENTENA'!AO348</f>
        <v>Mylossoma</v>
      </c>
      <c r="AP348" s="65" t="s">
        <v>2055</v>
      </c>
      <c r="AQ348" s="66" t="s">
        <v>1733</v>
      </c>
    </row>
    <row r="349" spans="1:43" ht="1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18" t="str">
        <f>'ORDEN DE CUARENTENA'!AO349</f>
        <v>Myrichthys</v>
      </c>
      <c r="AP349" s="65" t="s">
        <v>2056</v>
      </c>
      <c r="AQ349" s="66" t="s">
        <v>1733</v>
      </c>
    </row>
    <row r="350" spans="1:43" ht="1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18" t="str">
        <f>'ORDEN DE CUARENTENA'!AO350</f>
        <v>Mystus</v>
      </c>
      <c r="AP350" s="65" t="s">
        <v>2057</v>
      </c>
      <c r="AQ350" s="66" t="s">
        <v>1733</v>
      </c>
    </row>
    <row r="351" spans="1:43" ht="1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18" t="str">
        <f>'ORDEN DE CUARENTENA'!AO351</f>
        <v>Nandopsis</v>
      </c>
      <c r="AP351" s="65" t="s">
        <v>2058</v>
      </c>
      <c r="AQ351" s="66" t="s">
        <v>1733</v>
      </c>
    </row>
    <row r="352" spans="1:43" ht="1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18" t="str">
        <f>'ORDEN DE CUARENTENA'!AO352</f>
        <v>Nandus</v>
      </c>
      <c r="AP352" s="65" t="s">
        <v>2059</v>
      </c>
      <c r="AQ352" s="66" t="s">
        <v>1733</v>
      </c>
    </row>
    <row r="353" spans="1:43" ht="1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18" t="str">
        <f>'ORDEN DE CUARENTENA'!AO353</f>
        <v>Nannacara</v>
      </c>
      <c r="AP353" s="65" t="s">
        <v>2060</v>
      </c>
      <c r="AQ353" s="66" t="s">
        <v>1733</v>
      </c>
    </row>
    <row r="354" spans="1:43" ht="1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18" t="str">
        <f>'ORDEN DE CUARENTENA'!AO354</f>
        <v>Nannobrycon</v>
      </c>
      <c r="AP354" s="65" t="s">
        <v>2061</v>
      </c>
      <c r="AQ354" s="66" t="s">
        <v>1733</v>
      </c>
    </row>
    <row r="355" spans="1:43" ht="1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18" t="str">
        <f>'ORDEN DE CUARENTENA'!AO355</f>
        <v>Nannostomus</v>
      </c>
      <c r="AP355" s="65" t="s">
        <v>942</v>
      </c>
      <c r="AQ355" s="66" t="s">
        <v>1827</v>
      </c>
    </row>
    <row r="356" spans="1:43" ht="1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18" t="str">
        <f>'ORDEN DE CUARENTENA'!AO356</f>
        <v>Nanochromis</v>
      </c>
      <c r="AP356" s="65" t="s">
        <v>1033</v>
      </c>
      <c r="AQ356" s="66" t="s">
        <v>1827</v>
      </c>
    </row>
    <row r="357" spans="1:43" ht="1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18" t="str">
        <f>'ORDEN DE CUARENTENA'!AO357</f>
        <v>Narcine</v>
      </c>
      <c r="AP357" s="65" t="s">
        <v>943</v>
      </c>
      <c r="AQ357" s="66" t="s">
        <v>1827</v>
      </c>
    </row>
    <row r="358" spans="1:43" ht="1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18" t="str">
        <f>'ORDEN DE CUARENTENA'!AO358</f>
        <v>Naso</v>
      </c>
      <c r="AP358" s="65" t="s">
        <v>2062</v>
      </c>
      <c r="AQ358" s="66" t="s">
        <v>1733</v>
      </c>
    </row>
    <row r="359" spans="1:43" ht="1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18" t="str">
        <f>'ORDEN DE CUARENTENA'!AO359</f>
        <v>Negaprion</v>
      </c>
      <c r="AP359" s="65" t="s">
        <v>2063</v>
      </c>
      <c r="AQ359" s="66" t="s">
        <v>1733</v>
      </c>
    </row>
    <row r="360" spans="1:43" ht="1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18" t="str">
        <f>'ORDEN DE CUARENTENA'!AO360</f>
        <v>Nemacheilus</v>
      </c>
      <c r="AP360" s="65" t="s">
        <v>2064</v>
      </c>
      <c r="AQ360" s="66" t="s">
        <v>1733</v>
      </c>
    </row>
    <row r="361" spans="1:43" ht="1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18" t="str">
        <f>'ORDEN DE CUARENTENA'!AO361</f>
        <v>Nemadoras</v>
      </c>
      <c r="AP361" s="65" t="s">
        <v>2065</v>
      </c>
      <c r="AQ361" s="66" t="s">
        <v>1739</v>
      </c>
    </row>
    <row r="362" spans="1:43" ht="1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18" t="str">
        <f>'ORDEN DE CUARENTENA'!AO362</f>
        <v>Nemateleotris</v>
      </c>
      <c r="AP362" s="65" t="s">
        <v>2066</v>
      </c>
      <c r="AQ362" s="66" t="s">
        <v>1739</v>
      </c>
    </row>
    <row r="363" spans="1:43" ht="1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18" t="str">
        <f>'ORDEN DE CUARENTENA'!AO363</f>
        <v>Nematobrycon</v>
      </c>
      <c r="AP363" s="65" t="s">
        <v>2067</v>
      </c>
      <c r="AQ363" s="66" t="s">
        <v>1739</v>
      </c>
    </row>
    <row r="364" spans="1:43" ht="1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18" t="str">
        <f>'ORDEN DE CUARENTENA'!AO364</f>
        <v>Nematolebias</v>
      </c>
      <c r="AP364" s="65" t="s">
        <v>2068</v>
      </c>
      <c r="AQ364" s="66" t="s">
        <v>1739</v>
      </c>
    </row>
    <row r="365" spans="1:43" ht="1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18" t="str">
        <f>'ORDEN DE CUARENTENA'!AO365</f>
        <v>Neocirrhites</v>
      </c>
      <c r="AP365" s="65" t="s">
        <v>2069</v>
      </c>
      <c r="AQ365" s="66" t="s">
        <v>1733</v>
      </c>
    </row>
    <row r="366" spans="1:43" ht="1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18" t="str">
        <f>'ORDEN DE CUARENTENA'!AO366</f>
        <v>Neoglyphidodon</v>
      </c>
      <c r="AP366" s="65" t="s">
        <v>2070</v>
      </c>
      <c r="AQ366" s="66" t="s">
        <v>1733</v>
      </c>
    </row>
    <row r="367" spans="1:43" ht="1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18" t="str">
        <f>'ORDEN DE CUARENTENA'!AO367</f>
        <v>Neolamprologus</v>
      </c>
      <c r="AP367" s="65" t="s">
        <v>2071</v>
      </c>
      <c r="AQ367" s="66" t="s">
        <v>1733</v>
      </c>
    </row>
    <row r="368" spans="1:43" ht="1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18" t="str">
        <f>'ORDEN DE CUARENTENA'!AO368</f>
        <v>Neoniphon</v>
      </c>
      <c r="AP368" s="65" t="s">
        <v>2072</v>
      </c>
      <c r="AQ368" s="66" t="s">
        <v>1733</v>
      </c>
    </row>
    <row r="369" spans="1:43" ht="1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18" t="str">
        <f>'ORDEN DE CUARENTENA'!AO369</f>
        <v>Neosynchiropus</v>
      </c>
      <c r="AP369" s="65" t="s">
        <v>2073</v>
      </c>
      <c r="AQ369" s="66" t="s">
        <v>1733</v>
      </c>
    </row>
    <row r="370" spans="1:43" ht="1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18" t="str">
        <f>'ORDEN DE CUARENTENA'!AO370</f>
        <v>Nimbochromis</v>
      </c>
      <c r="AP370" s="65" t="s">
        <v>2074</v>
      </c>
      <c r="AQ370" s="66" t="s">
        <v>1733</v>
      </c>
    </row>
    <row r="371" spans="1:43" ht="1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18" t="str">
        <f>'ORDEN DE CUARENTENA'!AO371</f>
        <v>Nomaphila</v>
      </c>
      <c r="AP371" s="65" t="s">
        <v>2075</v>
      </c>
      <c r="AQ371" s="66" t="s">
        <v>1733</v>
      </c>
    </row>
    <row r="372" spans="1:43" ht="1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18" t="str">
        <f>'ORDEN DE CUARENTENA'!AO372</f>
        <v>Nomorhamphus</v>
      </c>
      <c r="AP372" s="65" t="s">
        <v>2076</v>
      </c>
      <c r="AQ372" s="66" t="s">
        <v>1733</v>
      </c>
    </row>
    <row r="373" spans="1:43" ht="1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18" t="str">
        <f>'ORDEN DE CUARENTENA'!AO373</f>
        <v>Notesthes</v>
      </c>
      <c r="AP373" s="65" t="s">
        <v>2077</v>
      </c>
      <c r="AQ373" s="66" t="s">
        <v>1733</v>
      </c>
    </row>
    <row r="374" spans="1:43" ht="1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18" t="str">
        <f>'ORDEN DE CUARENTENA'!AO374</f>
        <v>Nothobranchius</v>
      </c>
      <c r="AP374" s="65" t="s">
        <v>2078</v>
      </c>
      <c r="AQ374" s="66" t="s">
        <v>1733</v>
      </c>
    </row>
    <row r="375" spans="1:43" ht="1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18" t="str">
        <f>'ORDEN DE CUARENTENA'!AO375</f>
        <v>Notobranchius</v>
      </c>
      <c r="AP375" s="65" t="s">
        <v>2079</v>
      </c>
      <c r="AQ375" s="66" t="s">
        <v>1733</v>
      </c>
    </row>
    <row r="376" spans="1:43" ht="1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18" t="str">
        <f>'ORDEN DE CUARENTENA'!AO376</f>
        <v>Notopterus</v>
      </c>
      <c r="AP376" s="65" t="s">
        <v>2080</v>
      </c>
      <c r="AQ376" s="66" t="s">
        <v>1733</v>
      </c>
    </row>
    <row r="377" spans="1:43" ht="1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18" t="str">
        <f>'ORDEN DE CUARENTENA'!AO377</f>
        <v>Novaculichthys</v>
      </c>
      <c r="AP377" s="65" t="s">
        <v>2081</v>
      </c>
      <c r="AQ377" s="66" t="s">
        <v>1733</v>
      </c>
    </row>
    <row r="378" spans="1:43" ht="1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18" t="str">
        <f>'ORDEN DE CUARENTENA'!AO378</f>
        <v>Odonus</v>
      </c>
      <c r="AP378" s="65" t="s">
        <v>2082</v>
      </c>
      <c r="AQ378" s="66" t="s">
        <v>1733</v>
      </c>
    </row>
    <row r="379" spans="1:43" ht="1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18" t="str">
        <f>'ORDEN DE CUARENTENA'!AO379</f>
        <v>Ompok</v>
      </c>
      <c r="AP379" s="65" t="s">
        <v>2083</v>
      </c>
      <c r="AQ379" s="66" t="s">
        <v>1733</v>
      </c>
    </row>
    <row r="380" spans="1:43" ht="1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18" t="str">
        <f>'ORDEN DE CUARENTENA'!AO380</f>
        <v>Ophthalmotilapia</v>
      </c>
      <c r="AP380" s="65" t="s">
        <v>2084</v>
      </c>
      <c r="AQ380" s="66" t="s">
        <v>1733</v>
      </c>
    </row>
    <row r="381" spans="1:43" ht="1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18" t="str">
        <f>'ORDEN DE CUARENTENA'!AO381</f>
        <v>Opistognathus</v>
      </c>
      <c r="AP381" s="65" t="s">
        <v>944</v>
      </c>
      <c r="AQ381" s="66" t="s">
        <v>1876</v>
      </c>
    </row>
    <row r="382" spans="1:43" ht="1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18" t="str">
        <f>'ORDEN DE CUARENTENA'!AO382</f>
        <v>Oryzias</v>
      </c>
      <c r="AP382" s="65" t="s">
        <v>2085</v>
      </c>
      <c r="AQ382" s="66" t="s">
        <v>1739</v>
      </c>
    </row>
    <row r="383" spans="1:43" ht="1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18" t="str">
        <f>'ORDEN DE CUARENTENA'!AO383</f>
        <v>Osphronemus</v>
      </c>
      <c r="AP383" s="65" t="s">
        <v>945</v>
      </c>
      <c r="AQ383" s="66" t="s">
        <v>1858</v>
      </c>
    </row>
    <row r="384" spans="1:43" ht="1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18" t="str">
        <f>'ORDEN DE CUARENTENA'!AO384</f>
        <v>Osteochilus</v>
      </c>
      <c r="AP384" s="65" t="s">
        <v>2086</v>
      </c>
      <c r="AQ384" s="66" t="s">
        <v>1733</v>
      </c>
    </row>
    <row r="385" spans="1:43" ht="1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18" t="str">
        <f>'ORDEN DE CUARENTENA'!AO385</f>
        <v>Osteoglossum</v>
      </c>
      <c r="AP385" s="65" t="s">
        <v>2087</v>
      </c>
      <c r="AQ385" s="66" t="s">
        <v>1733</v>
      </c>
    </row>
    <row r="386" spans="1:43" ht="1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18" t="str">
        <f>'ORDEN DE CUARENTENA'!AO386</f>
        <v>Ostracion</v>
      </c>
      <c r="AP386" s="65" t="s">
        <v>2088</v>
      </c>
      <c r="AQ386" s="66" t="s">
        <v>1733</v>
      </c>
    </row>
    <row r="387" spans="1:43" ht="1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18" t="str">
        <f>'ORDEN DE CUARENTENA'!AO387</f>
        <v>Otocinclus</v>
      </c>
      <c r="AP387" s="65" t="s">
        <v>2089</v>
      </c>
      <c r="AQ387" s="66" t="s">
        <v>1733</v>
      </c>
    </row>
    <row r="388" spans="1:43" ht="1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18" t="str">
        <f>'ORDEN DE CUARENTENA'!AO388</f>
        <v>Otopharynx</v>
      </c>
      <c r="AP388" s="65" t="s">
        <v>2090</v>
      </c>
      <c r="AQ388" s="66" t="s">
        <v>1733</v>
      </c>
    </row>
    <row r="389" spans="1:43" ht="1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18" t="str">
        <f>'ORDEN DE CUARENTENA'!AO389</f>
        <v>Oxycirrhites</v>
      </c>
      <c r="AP389" s="65" t="s">
        <v>2091</v>
      </c>
      <c r="AQ389" s="66" t="s">
        <v>1733</v>
      </c>
    </row>
    <row r="390" spans="1:43" ht="1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18" t="str">
        <f>'ORDEN DE CUARENTENA'!AO390</f>
        <v>Oxyeleotris</v>
      </c>
      <c r="AP390" s="65" t="s">
        <v>2092</v>
      </c>
      <c r="AQ390" s="66" t="s">
        <v>1733</v>
      </c>
    </row>
    <row r="391" spans="1:43" ht="1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18" t="str">
        <f>'ORDEN DE CUARENTENA'!AO391</f>
        <v>Oxymonacanthus</v>
      </c>
      <c r="AP391" s="65" t="s">
        <v>2093</v>
      </c>
      <c r="AQ391" s="66" t="s">
        <v>1733</v>
      </c>
    </row>
    <row r="392" spans="1:43" ht="1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18" t="str">
        <f>'ORDEN DE CUARENTENA'!AO392</f>
        <v>Panaque</v>
      </c>
      <c r="AP392" s="65" t="s">
        <v>2094</v>
      </c>
      <c r="AQ392" s="66" t="s">
        <v>1733</v>
      </c>
    </row>
    <row r="393" spans="1:43" ht="1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18" t="str">
        <f>'ORDEN DE CUARENTENA'!AO393</f>
        <v>Panchax</v>
      </c>
      <c r="AP393" s="65" t="s">
        <v>2095</v>
      </c>
      <c r="AQ393" s="66" t="s">
        <v>1733</v>
      </c>
    </row>
    <row r="394" spans="1:43" ht="1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18" t="str">
        <f>'ORDEN DE CUARENTENA'!AO394</f>
        <v>Pangasius</v>
      </c>
      <c r="AP394" s="65" t="s">
        <v>2096</v>
      </c>
      <c r="AQ394" s="66" t="s">
        <v>1733</v>
      </c>
    </row>
    <row r="395" spans="1:43" ht="1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18" t="str">
        <f>'ORDEN DE CUARENTENA'!AO395</f>
        <v>Pangio</v>
      </c>
      <c r="AP395" s="65" t="s">
        <v>2097</v>
      </c>
      <c r="AQ395" s="66" t="s">
        <v>1733</v>
      </c>
    </row>
    <row r="396" spans="1:43" ht="1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18" t="str">
        <f>'ORDEN DE CUARENTENA'!AO396</f>
        <v>Pantodon</v>
      </c>
      <c r="AP396" s="65" t="s">
        <v>2098</v>
      </c>
      <c r="AQ396" s="66" t="s">
        <v>1733</v>
      </c>
    </row>
    <row r="397" spans="1:43" ht="1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18" t="str">
        <f>'ORDEN DE CUARENTENA'!AO397</f>
        <v>Parablennius</v>
      </c>
      <c r="AP397" s="65" t="s">
        <v>2099</v>
      </c>
      <c r="AQ397" s="66" t="s">
        <v>1733</v>
      </c>
    </row>
    <row r="398" spans="1:43" ht="1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18" t="str">
        <f>'ORDEN DE CUARENTENA'!AO398</f>
        <v>Paracanthurus</v>
      </c>
      <c r="AP398" s="65" t="s">
        <v>2100</v>
      </c>
      <c r="AQ398" s="66" t="s">
        <v>1733</v>
      </c>
    </row>
    <row r="399" spans="1:43" ht="1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18" t="str">
        <f>'ORDEN DE CUARENTENA'!AO399</f>
        <v>Paracheilinus</v>
      </c>
      <c r="AP399" s="65" t="s">
        <v>2101</v>
      </c>
      <c r="AQ399" s="66" t="s">
        <v>1733</v>
      </c>
    </row>
    <row r="400" spans="1:43" ht="1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18" t="str">
        <f>'ORDEN DE CUARENTENA'!AO400</f>
        <v>Paracheirodon</v>
      </c>
      <c r="AP400" s="65" t="s">
        <v>2102</v>
      </c>
      <c r="AQ400" s="66" t="s">
        <v>1733</v>
      </c>
    </row>
    <row r="401" spans="1:43" ht="1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18" t="str">
        <f>'ORDEN DE CUARENTENA'!AO401</f>
        <v>Parachromis</v>
      </c>
      <c r="AP401" s="65" t="s">
        <v>2103</v>
      </c>
      <c r="AQ401" s="66" t="s">
        <v>1733</v>
      </c>
    </row>
    <row r="402" spans="1:43" ht="1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18" t="str">
        <f>'ORDEN DE CUARENTENA'!AO402</f>
        <v>Paracirrhites</v>
      </c>
      <c r="AP402" s="65" t="s">
        <v>2104</v>
      </c>
      <c r="AQ402" s="66" t="s">
        <v>1733</v>
      </c>
    </row>
    <row r="403" spans="1:43" ht="1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18" t="str">
        <f>'ORDEN DE CUARENTENA'!AO403</f>
        <v>Paracyprichromis</v>
      </c>
      <c r="AP403" s="65" t="s">
        <v>2105</v>
      </c>
      <c r="AQ403" s="66" t="s">
        <v>1733</v>
      </c>
    </row>
    <row r="404" spans="1:43" ht="1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18" t="str">
        <f>'ORDEN DE CUARENTENA'!AO404</f>
        <v>Paragobiodon</v>
      </c>
      <c r="AP404" s="65" t="s">
        <v>2106</v>
      </c>
      <c r="AQ404" s="66" t="s">
        <v>1733</v>
      </c>
    </row>
    <row r="405" spans="1:43" ht="1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18" t="str">
        <f>'ORDEN DE CUARENTENA'!AO405</f>
        <v>Parambassis</v>
      </c>
      <c r="AP405" s="65" t="s">
        <v>2107</v>
      </c>
      <c r="AQ405" s="66" t="s">
        <v>1733</v>
      </c>
    </row>
    <row r="406" spans="1:43" ht="1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18" t="str">
        <f>'ORDEN DE CUARENTENA'!AO406</f>
        <v>Parasphaerichthys</v>
      </c>
      <c r="AP406" s="65" t="s">
        <v>2108</v>
      </c>
      <c r="AQ406" s="66" t="s">
        <v>1733</v>
      </c>
    </row>
    <row r="407" spans="1:43" ht="1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18" t="str">
        <f>'ORDEN DE CUARENTENA'!AO407</f>
        <v>Paratheraps</v>
      </c>
      <c r="AP407" s="65" t="s">
        <v>2109</v>
      </c>
      <c r="AQ407" s="66" t="s">
        <v>1733</v>
      </c>
    </row>
    <row r="408" spans="1:43" ht="1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18" t="str">
        <f>'ORDEN DE CUARENTENA'!AO408</f>
        <v>Paratilapia</v>
      </c>
      <c r="AP408" s="65" t="s">
        <v>2110</v>
      </c>
      <c r="AQ408" s="66" t="s">
        <v>1733</v>
      </c>
    </row>
    <row r="409" spans="1:43" ht="1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18" t="str">
        <f>'ORDEN DE CUARENTENA'!AO409</f>
        <v>Paratrygon</v>
      </c>
      <c r="AP409" s="65" t="s">
        <v>2111</v>
      </c>
      <c r="AQ409" s="66" t="s">
        <v>1733</v>
      </c>
    </row>
    <row r="410" spans="1:43" ht="1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18" t="str">
        <f>'ORDEN DE CUARENTENA'!AO410</f>
        <v>Parauchenipterus</v>
      </c>
      <c r="AP410" s="65" t="s">
        <v>2112</v>
      </c>
      <c r="AQ410" s="66" t="s">
        <v>1733</v>
      </c>
    </row>
    <row r="411" spans="1:43" ht="1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18" t="str">
        <f>'ORDEN DE CUARENTENA'!AO411</f>
        <v>Pareques</v>
      </c>
      <c r="AP411" s="65" t="s">
        <v>2113</v>
      </c>
      <c r="AQ411" s="66" t="s">
        <v>1733</v>
      </c>
    </row>
    <row r="412" spans="1:43" ht="1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18" t="str">
        <f>'ORDEN DE CUARENTENA'!AO412</f>
        <v>Parosphromenus</v>
      </c>
      <c r="AP412" s="65" t="s">
        <v>2114</v>
      </c>
      <c r="AQ412" s="66" t="s">
        <v>1733</v>
      </c>
    </row>
    <row r="413" spans="1:43" ht="1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18" t="str">
        <f>'ORDEN DE CUARENTENA'!AO413</f>
        <v>Paulicea</v>
      </c>
      <c r="AP413" s="65" t="s">
        <v>2115</v>
      </c>
      <c r="AQ413" s="66" t="s">
        <v>1733</v>
      </c>
    </row>
    <row r="414" spans="1:43" ht="1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18" t="str">
        <f>'ORDEN DE CUARENTENA'!AO414</f>
        <v>Peckoltia</v>
      </c>
      <c r="AP414" s="65" t="s">
        <v>2116</v>
      </c>
      <c r="AQ414" s="66" t="s">
        <v>1733</v>
      </c>
    </row>
    <row r="415" spans="1:43" ht="1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18" t="str">
        <f>'ORDEN DE CUARENTENA'!AO415</f>
        <v>Pelmatochromis</v>
      </c>
      <c r="AP415" s="65" t="s">
        <v>2117</v>
      </c>
      <c r="AQ415" s="66" t="s">
        <v>1733</v>
      </c>
    </row>
    <row r="416" spans="1:43" ht="1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18" t="str">
        <f>'ORDEN DE CUARENTENA'!AO416</f>
        <v>Pelvicachromis</v>
      </c>
      <c r="AP416" s="65" t="s">
        <v>2118</v>
      </c>
      <c r="AQ416" s="66" t="s">
        <v>1733</v>
      </c>
    </row>
    <row r="417" spans="1:43" ht="1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18" t="str">
        <f>'ORDEN DE CUARENTENA'!AO417</f>
        <v>Periophthalmus</v>
      </c>
      <c r="AP417" s="65" t="s">
        <v>2119</v>
      </c>
      <c r="AQ417" s="66" t="s">
        <v>1733</v>
      </c>
    </row>
    <row r="418" spans="1:43" ht="1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18" t="str">
        <f>'ORDEN DE CUARENTENA'!AO418</f>
        <v>Perrunichthys</v>
      </c>
      <c r="AP418" s="65" t="s">
        <v>2120</v>
      </c>
      <c r="AQ418" s="66" t="s">
        <v>1733</v>
      </c>
    </row>
    <row r="419" spans="1:43" ht="1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18" t="str">
        <f>'ORDEN DE CUARENTENA'!AO419</f>
        <v>Pervagor</v>
      </c>
      <c r="AP419" s="65" t="s">
        <v>2121</v>
      </c>
      <c r="AQ419" s="66" t="s">
        <v>1733</v>
      </c>
    </row>
    <row r="420" spans="1:43" ht="1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18" t="str">
        <f>'ORDEN DE CUARENTENA'!AO420</f>
        <v>Pesaunthias</v>
      </c>
      <c r="AP420" s="65" t="s">
        <v>2122</v>
      </c>
      <c r="AQ420" s="66" t="s">
        <v>1733</v>
      </c>
    </row>
    <row r="421" spans="1:43" ht="1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18" t="str">
        <f>'ORDEN DE CUARENTENA'!AO421</f>
        <v>Petitella</v>
      </c>
      <c r="AP421" s="65" t="s">
        <v>2123</v>
      </c>
      <c r="AQ421" s="66" t="s">
        <v>1733</v>
      </c>
    </row>
    <row r="422" spans="1:43" ht="1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18" t="str">
        <f>'ORDEN DE CUARENTENA'!AO422</f>
        <v>Petrochromis</v>
      </c>
      <c r="AP422" s="65" t="s">
        <v>2124</v>
      </c>
      <c r="AQ422" s="66" t="s">
        <v>1733</v>
      </c>
    </row>
    <row r="423" spans="1:43" ht="1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18" t="str">
        <f>'ORDEN DE CUARENTENA'!AO423</f>
        <v>Petrotilapia</v>
      </c>
      <c r="AP423" s="65" t="s">
        <v>2125</v>
      </c>
      <c r="AQ423" s="66" t="s">
        <v>1733</v>
      </c>
    </row>
    <row r="424" spans="1:43" ht="1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18" t="str">
        <f>'ORDEN DE CUARENTENA'!AO424</f>
        <v>Phenacogaster</v>
      </c>
      <c r="AP424" s="65" t="s">
        <v>2126</v>
      </c>
      <c r="AQ424" s="66" t="s">
        <v>1733</v>
      </c>
    </row>
    <row r="425" spans="1:43" ht="1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18" t="str">
        <f>'ORDEN DE CUARENTENA'!AO425</f>
        <v>Phenacogrammus</v>
      </c>
      <c r="AP425" s="65" t="s">
        <v>2127</v>
      </c>
      <c r="AQ425" s="66" t="s">
        <v>1733</v>
      </c>
    </row>
    <row r="426" spans="1:43" ht="1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18" t="str">
        <f>'ORDEN DE CUARENTENA'!AO426</f>
        <v>Pholidichthys</v>
      </c>
      <c r="AP426" s="65" t="s">
        <v>2128</v>
      </c>
      <c r="AQ426" s="66" t="s">
        <v>1733</v>
      </c>
    </row>
    <row r="427" spans="1:43" ht="1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18" t="str">
        <f>'ORDEN DE CUARENTENA'!AO427</f>
        <v>Phractocephalus</v>
      </c>
      <c r="AP427" s="65" t="s">
        <v>2129</v>
      </c>
      <c r="AQ427" s="66" t="s">
        <v>1733</v>
      </c>
    </row>
    <row r="428" spans="1:43" ht="1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18" t="str">
        <f>'ORDEN DE CUARENTENA'!AO428</f>
        <v>Piabucina</v>
      </c>
      <c r="AP428" s="65" t="s">
        <v>2130</v>
      </c>
      <c r="AQ428" s="66" t="s">
        <v>1733</v>
      </c>
    </row>
    <row r="429" spans="1:43" ht="1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18" t="str">
        <f>'ORDEN DE CUARENTENA'!AO429</f>
        <v>Piabucus</v>
      </c>
      <c r="AP429" s="65" t="s">
        <v>2131</v>
      </c>
      <c r="AQ429" s="66" t="s">
        <v>1733</v>
      </c>
    </row>
    <row r="430" spans="1:43" ht="1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18" t="str">
        <f>'ORDEN DE CUARENTENA'!AO430</f>
        <v>Piaractus</v>
      </c>
      <c r="AP430" s="65" t="s">
        <v>2132</v>
      </c>
      <c r="AQ430" s="66" t="s">
        <v>1733</v>
      </c>
    </row>
    <row r="431" spans="1:43" ht="1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18" t="str">
        <f>'ORDEN DE CUARENTENA'!AO431</f>
        <v>Pimelodella</v>
      </c>
      <c r="AP431" s="65" t="s">
        <v>946</v>
      </c>
      <c r="AQ431" s="66" t="s">
        <v>2133</v>
      </c>
    </row>
    <row r="432" spans="1:43" ht="1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18" t="str">
        <f>'ORDEN DE CUARENTENA'!AO432</f>
        <v>Pimelodus</v>
      </c>
      <c r="AP432" s="65" t="s">
        <v>2134</v>
      </c>
      <c r="AQ432" s="66" t="s">
        <v>1733</v>
      </c>
    </row>
    <row r="433" spans="1:43" ht="1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18" t="str">
        <f>'ORDEN DE CUARENTENA'!AO433</f>
        <v>Placidochromis</v>
      </c>
      <c r="AP433" s="65" t="s">
        <v>2135</v>
      </c>
      <c r="AQ433" s="66" t="s">
        <v>1733</v>
      </c>
    </row>
    <row r="434" spans="1:43" ht="1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18" t="str">
        <f>'ORDEN DE CUARENTENA'!AO434</f>
        <v>Platax</v>
      </c>
      <c r="AP434" s="65" t="s">
        <v>2136</v>
      </c>
      <c r="AQ434" s="66" t="s">
        <v>1733</v>
      </c>
    </row>
    <row r="435" spans="1:43" ht="1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18" t="str">
        <f>'ORDEN DE CUARENTENA'!AO435</f>
        <v>Platydoras</v>
      </c>
      <c r="AP435" s="65" t="s">
        <v>2137</v>
      </c>
      <c r="AQ435" s="66" t="s">
        <v>1733</v>
      </c>
    </row>
    <row r="436" spans="1:43" ht="1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18" t="str">
        <f>'ORDEN DE CUARENTENA'!AO436</f>
        <v>Platynematichthys</v>
      </c>
      <c r="AP436" s="65" t="s">
        <v>2138</v>
      </c>
      <c r="AQ436" s="66" t="s">
        <v>1733</v>
      </c>
    </row>
    <row r="437" spans="1:43" ht="1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18" t="str">
        <f>'ORDEN DE CUARENTENA'!AO437</f>
        <v>Platysilurus</v>
      </c>
      <c r="AP437" s="65" t="s">
        <v>2139</v>
      </c>
      <c r="AQ437" s="66" t="s">
        <v>1733</v>
      </c>
    </row>
    <row r="438" spans="1:43" ht="1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18" t="str">
        <f>'ORDEN DE CUARENTENA'!AO438</f>
        <v>Platystomatichthys</v>
      </c>
      <c r="AP438" s="65" t="s">
        <v>2140</v>
      </c>
      <c r="AQ438" s="66" t="s">
        <v>1733</v>
      </c>
    </row>
    <row r="439" spans="1:43" ht="1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18" t="str">
        <f>'ORDEN DE CUARENTENA'!AO439</f>
        <v>Plesiotrygon</v>
      </c>
      <c r="AP439" s="65" t="s">
        <v>2141</v>
      </c>
      <c r="AQ439" s="66" t="s">
        <v>1733</v>
      </c>
    </row>
    <row r="440" spans="1:43" ht="1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18" t="str">
        <f>'ORDEN DE CUARENTENA'!AO440</f>
        <v>Plotosus</v>
      </c>
      <c r="AP440" s="65" t="s">
        <v>2142</v>
      </c>
      <c r="AQ440" s="66" t="s">
        <v>1733</v>
      </c>
    </row>
    <row r="441" spans="1:43" ht="1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18" t="str">
        <f>'ORDEN DE CUARENTENA'!AO441</f>
        <v>Poecilia</v>
      </c>
      <c r="AP441" s="65" t="s">
        <v>2143</v>
      </c>
      <c r="AQ441" s="66" t="s">
        <v>1733</v>
      </c>
    </row>
    <row r="442" spans="1:43" ht="1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18" t="str">
        <f>'ORDEN DE CUARENTENA'!AO442</f>
        <v>Polycentrus</v>
      </c>
      <c r="AP442" s="65" t="s">
        <v>2144</v>
      </c>
      <c r="AQ442" s="66" t="s">
        <v>1733</v>
      </c>
    </row>
    <row r="443" spans="1:43" ht="1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18" t="str">
        <f>'ORDEN DE CUARENTENA'!AO443</f>
        <v>Polypterus</v>
      </c>
      <c r="AP443" s="65" t="s">
        <v>2145</v>
      </c>
      <c r="AQ443" s="66" t="s">
        <v>1733</v>
      </c>
    </row>
    <row r="444" spans="1:43" ht="1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18" t="str">
        <f>'ORDEN DE CUARENTENA'!AO444</f>
        <v>Pomacanthus</v>
      </c>
      <c r="AP444" s="65" t="s">
        <v>2146</v>
      </c>
      <c r="AQ444" s="66" t="s">
        <v>1733</v>
      </c>
    </row>
    <row r="445" spans="1:43" ht="1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18" t="str">
        <f>'ORDEN DE CUARENTENA'!AO445</f>
        <v>Pomacentrus</v>
      </c>
      <c r="AP445" s="65" t="s">
        <v>2147</v>
      </c>
      <c r="AQ445" s="66" t="s">
        <v>1733</v>
      </c>
    </row>
    <row r="446" spans="1:43" ht="1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18" t="str">
        <f>'ORDEN DE CUARENTENA'!AO446</f>
        <v>Poptella</v>
      </c>
      <c r="AP446" s="65" t="s">
        <v>2148</v>
      </c>
      <c r="AQ446" s="66" t="s">
        <v>1733</v>
      </c>
    </row>
    <row r="447" spans="1:43" ht="1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18" t="str">
        <f>'ORDEN DE CUARENTENA'!AO447</f>
        <v>Potamotrygon</v>
      </c>
      <c r="AP447" s="65" t="s">
        <v>2149</v>
      </c>
      <c r="AQ447" s="66" t="s">
        <v>1733</v>
      </c>
    </row>
    <row r="448" spans="1:43" ht="1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18" t="str">
        <f>'ORDEN DE CUARENTENA'!AO448</f>
        <v>Premnas</v>
      </c>
      <c r="AP448" s="65" t="s">
        <v>2150</v>
      </c>
      <c r="AQ448" s="66" t="s">
        <v>1733</v>
      </c>
    </row>
    <row r="449" spans="1:43" ht="1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18" t="str">
        <f>'ORDEN DE CUARENTENA'!AO449</f>
        <v>Prionobrama</v>
      </c>
      <c r="AP449" s="65" t="s">
        <v>2151</v>
      </c>
      <c r="AQ449" s="66" t="s">
        <v>1733</v>
      </c>
    </row>
    <row r="450" spans="1:43" ht="1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18" t="str">
        <f>'ORDEN DE CUARENTENA'!AO450</f>
        <v>Pristella</v>
      </c>
      <c r="AP450" s="65" t="s">
        <v>2152</v>
      </c>
      <c r="AQ450" s="66" t="s">
        <v>1733</v>
      </c>
    </row>
    <row r="451" spans="1:43" ht="1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18" t="str">
        <f>'ORDEN DE CUARENTENA'!AO451</f>
        <v>Procatopus</v>
      </c>
      <c r="AP451" s="65" t="s">
        <v>2153</v>
      </c>
      <c r="AQ451" s="66" t="s">
        <v>1733</v>
      </c>
    </row>
    <row r="452" spans="1:43" ht="1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18" t="str">
        <f>'ORDEN DE CUARENTENA'!AO452</f>
        <v>Protomelas</v>
      </c>
      <c r="AP452" s="65" t="s">
        <v>2154</v>
      </c>
      <c r="AQ452" s="66" t="s">
        <v>1733</v>
      </c>
    </row>
    <row r="453" spans="1:43" ht="1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18" t="str">
        <f>'ORDEN DE CUARENTENA'!AO453</f>
        <v>Protopterus</v>
      </c>
      <c r="AP453" s="65" t="s">
        <v>2155</v>
      </c>
      <c r="AQ453" s="66" t="s">
        <v>1733</v>
      </c>
    </row>
    <row r="454" spans="1:43" ht="1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18" t="str">
        <f>'ORDEN DE CUARENTENA'!AO454</f>
        <v>Pseudambassis</v>
      </c>
      <c r="AP454" s="65" t="s">
        <v>2156</v>
      </c>
      <c r="AQ454" s="66" t="s">
        <v>1733</v>
      </c>
    </row>
    <row r="455" spans="1:43" ht="1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18" t="str">
        <f>'ORDEN DE CUARENTENA'!AO455</f>
        <v>Pseudanos</v>
      </c>
      <c r="AP455" s="65" t="s">
        <v>2157</v>
      </c>
      <c r="AQ455" s="66" t="s">
        <v>1733</v>
      </c>
    </row>
    <row r="456" spans="1:43" ht="1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18" t="str">
        <f>'ORDEN DE CUARENTENA'!AO456</f>
        <v>Pseudanthias</v>
      </c>
      <c r="AP456" s="65" t="s">
        <v>2158</v>
      </c>
      <c r="AQ456" s="66" t="s">
        <v>1733</v>
      </c>
    </row>
    <row r="457" spans="1:43" ht="1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18" t="str">
        <f>'ORDEN DE CUARENTENA'!AO457</f>
        <v>Pseudepiplatys</v>
      </c>
      <c r="AP457" s="65" t="s">
        <v>2159</v>
      </c>
      <c r="AQ457" s="66" t="s">
        <v>1733</v>
      </c>
    </row>
    <row r="458" spans="1:43" ht="1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18" t="str">
        <f>'ORDEN DE CUARENTENA'!AO458</f>
        <v>Pseudocheilinus</v>
      </c>
      <c r="AP458" s="65" t="s">
        <v>2160</v>
      </c>
      <c r="AQ458" s="66" t="s">
        <v>1733</v>
      </c>
    </row>
    <row r="459" spans="1:43" ht="1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18" t="str">
        <f>'ORDEN DE CUARENTENA'!AO459</f>
        <v>Pseudochromis</v>
      </c>
      <c r="AP459" s="65" t="s">
        <v>2161</v>
      </c>
      <c r="AQ459" s="66" t="s">
        <v>1733</v>
      </c>
    </row>
    <row r="460" spans="1:43" ht="1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18" t="str">
        <f>'ORDEN DE CUARENTENA'!AO460</f>
        <v>Pseudogastromyzon</v>
      </c>
      <c r="AP460" s="65" t="s">
        <v>2162</v>
      </c>
      <c r="AQ460" s="66" t="s">
        <v>1733</v>
      </c>
    </row>
    <row r="461" spans="1:43" ht="1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18" t="str">
        <f>'ORDEN DE CUARENTENA'!AO461</f>
        <v>Pseudohemiodon</v>
      </c>
      <c r="AP461" s="65" t="s">
        <v>2163</v>
      </c>
      <c r="AQ461" s="66" t="s">
        <v>1733</v>
      </c>
    </row>
    <row r="462" spans="1:43" ht="1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18" t="str">
        <f>'ORDEN DE CUARENTENA'!AO462</f>
        <v>Pseudomystus</v>
      </c>
      <c r="AP462" s="65" t="s">
        <v>2164</v>
      </c>
      <c r="AQ462" s="66" t="s">
        <v>1733</v>
      </c>
    </row>
    <row r="463" spans="1:43" ht="1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18" t="str">
        <f>'ORDEN DE CUARENTENA'!AO463</f>
        <v>Pseudopimelodus</v>
      </c>
      <c r="AP463" s="65" t="s">
        <v>2165</v>
      </c>
      <c r="AQ463" s="66" t="s">
        <v>1733</v>
      </c>
    </row>
    <row r="464" spans="1:43" ht="1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18" t="str">
        <f>'ORDEN DE CUARENTENA'!AO464</f>
        <v>Pseudoplatystoma</v>
      </c>
      <c r="AP464" s="65" t="s">
        <v>2166</v>
      </c>
      <c r="AQ464" s="66" t="s">
        <v>1733</v>
      </c>
    </row>
    <row r="465" spans="1:43" ht="1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18" t="str">
        <f>'ORDEN DE CUARENTENA'!AO465</f>
        <v>Pseudotropheus</v>
      </c>
      <c r="AP465" s="65" t="s">
        <v>2167</v>
      </c>
      <c r="AQ465" s="66" t="s">
        <v>1733</v>
      </c>
    </row>
    <row r="466" spans="1:43" ht="1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18" t="str">
        <f>'ORDEN DE CUARENTENA'!AO466</f>
        <v>Pterapogon</v>
      </c>
      <c r="AP466" s="65" t="s">
        <v>2168</v>
      </c>
      <c r="AQ466" s="66" t="s">
        <v>1733</v>
      </c>
    </row>
    <row r="467" spans="1:43" ht="1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18" t="str">
        <f>'ORDEN DE CUARENTENA'!AO467</f>
        <v>Ptereleotris</v>
      </c>
      <c r="AP467" s="65" t="s">
        <v>2169</v>
      </c>
      <c r="AQ467" s="66" t="s">
        <v>1733</v>
      </c>
    </row>
    <row r="468" spans="1:43" ht="1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18" t="str">
        <f>'ORDEN DE CUARENTENA'!AO468</f>
        <v>Pterois</v>
      </c>
      <c r="AP468" s="65" t="s">
        <v>2170</v>
      </c>
      <c r="AQ468" s="66" t="s">
        <v>1733</v>
      </c>
    </row>
    <row r="469" spans="1:43" ht="1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18" t="str">
        <f>'ORDEN DE CUARENTENA'!AO469</f>
        <v>Pterophyllum</v>
      </c>
      <c r="AP469" s="65" t="s">
        <v>2171</v>
      </c>
      <c r="AQ469" s="66" t="s">
        <v>1733</v>
      </c>
    </row>
    <row r="470" spans="1:43" ht="1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18" t="str">
        <f>'ORDEN DE CUARENTENA'!AO470</f>
        <v>Pundamilia</v>
      </c>
      <c r="AP470" s="65" t="s">
        <v>2172</v>
      </c>
      <c r="AQ470" s="66" t="s">
        <v>1733</v>
      </c>
    </row>
    <row r="471" spans="1:43" ht="1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18" t="str">
        <f>'ORDEN DE CUARENTENA'!AO471</f>
        <v>Puntius</v>
      </c>
      <c r="AP471" s="65" t="s">
        <v>2173</v>
      </c>
      <c r="AQ471" s="66" t="s">
        <v>1733</v>
      </c>
    </row>
    <row r="472" spans="1:43" ht="1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18" t="str">
        <f>'ORDEN DE CUARENTENA'!AO472</f>
        <v>Pygoplites</v>
      </c>
      <c r="AP472" s="65" t="s">
        <v>2174</v>
      </c>
      <c r="AQ472" s="66" t="s">
        <v>1733</v>
      </c>
    </row>
    <row r="473" spans="1:43" ht="1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18" t="str">
        <f>'ORDEN DE CUARENTENA'!AO473</f>
        <v>Pyrrhulina</v>
      </c>
      <c r="AP473" s="65" t="s">
        <v>2175</v>
      </c>
      <c r="AQ473" s="66" t="s">
        <v>1733</v>
      </c>
    </row>
    <row r="474" spans="1:43" ht="1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18" t="str">
        <f>'ORDEN DE CUARENTENA'!AO474</f>
        <v>Rasbora</v>
      </c>
      <c r="AP474" s="65" t="s">
        <v>2176</v>
      </c>
      <c r="AQ474" s="66" t="s">
        <v>1733</v>
      </c>
    </row>
    <row r="475" spans="1:43" ht="1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18" t="str">
        <f>'ORDEN DE CUARENTENA'!AO475</f>
        <v>Reganochromis</v>
      </c>
      <c r="AP475" s="65" t="s">
        <v>2177</v>
      </c>
      <c r="AQ475" s="66" t="s">
        <v>1733</v>
      </c>
    </row>
    <row r="476" spans="1:43" ht="1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18" t="str">
        <f>'ORDEN DE CUARENTENA'!AO476</f>
        <v>Rhamphichthys</v>
      </c>
      <c r="AP476" s="65" t="s">
        <v>2178</v>
      </c>
      <c r="AQ476" s="66" t="s">
        <v>1733</v>
      </c>
    </row>
    <row r="477" spans="1:43" ht="1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18" t="str">
        <f>'ORDEN DE CUARENTENA'!AO477</f>
        <v>Rhinecanthus</v>
      </c>
      <c r="AP477" s="65" t="s">
        <v>947</v>
      </c>
      <c r="AQ477" s="66" t="s">
        <v>1827</v>
      </c>
    </row>
    <row r="478" spans="1:43" ht="1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18" t="str">
        <f>'ORDEN DE CUARENTENA'!AO478</f>
        <v>Rhinomuraena</v>
      </c>
      <c r="AP478" s="65" t="s">
        <v>2179</v>
      </c>
      <c r="AQ478" s="66" t="s">
        <v>1733</v>
      </c>
    </row>
    <row r="479" spans="1:43" ht="1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18" t="str">
        <f>'ORDEN DE CUARENTENA'!AO479</f>
        <v>Rineloricaria</v>
      </c>
      <c r="AP479" s="65" t="s">
        <v>2180</v>
      </c>
      <c r="AQ479" s="66" t="s">
        <v>1733</v>
      </c>
    </row>
    <row r="480" spans="1:43" ht="1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18" t="str">
        <f>'ORDEN DE CUARENTENA'!AO480</f>
        <v>Rivulus</v>
      </c>
      <c r="AP480" s="65" t="s">
        <v>2181</v>
      </c>
      <c r="AQ480" s="66" t="s">
        <v>1733</v>
      </c>
    </row>
    <row r="481" spans="1:43" ht="1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18" t="str">
        <f>'ORDEN DE CUARENTENA'!AO481</f>
        <v>Salarias</v>
      </c>
      <c r="AP481" s="65" t="s">
        <v>2182</v>
      </c>
      <c r="AQ481" s="66" t="s">
        <v>1733</v>
      </c>
    </row>
    <row r="482" spans="1:43" ht="1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18" t="str">
        <f>'ORDEN DE CUARENTENA'!AO482</f>
        <v>Sargocentron</v>
      </c>
      <c r="AP482" s="65" t="s">
        <v>2183</v>
      </c>
      <c r="AQ482" s="66" t="s">
        <v>1733</v>
      </c>
    </row>
    <row r="483" spans="1:43" ht="1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18" t="str">
        <f>'ORDEN DE CUARENTENA'!AO483</f>
        <v>Satanoperca</v>
      </c>
      <c r="AP483" s="65" t="s">
        <v>2184</v>
      </c>
      <c r="AQ483" s="66" t="s">
        <v>1733</v>
      </c>
    </row>
    <row r="484" spans="1:43" ht="1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18" t="str">
        <f>'ORDEN DE CUARENTENA'!AO484</f>
        <v>Scartella</v>
      </c>
      <c r="AP484" s="65" t="s">
        <v>2185</v>
      </c>
      <c r="AQ484" s="66" t="s">
        <v>1733</v>
      </c>
    </row>
    <row r="485" spans="1:43" ht="1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18" t="str">
        <f>'ORDEN DE CUARENTENA'!AO485</f>
        <v>Scarus</v>
      </c>
      <c r="AP485" s="65" t="s">
        <v>2186</v>
      </c>
      <c r="AQ485" s="66" t="s">
        <v>1733</v>
      </c>
    </row>
    <row r="486" spans="1:43" ht="1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18" t="str">
        <f>'ORDEN DE CUARENTENA'!AO486</f>
        <v>Scatophagus</v>
      </c>
      <c r="AP486" s="65" t="s">
        <v>2187</v>
      </c>
      <c r="AQ486" s="66" t="s">
        <v>1733</v>
      </c>
    </row>
    <row r="487" spans="1:43" ht="1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18" t="str">
        <f>'ORDEN DE CUARENTENA'!AO487</f>
        <v>Sciaenochromis</v>
      </c>
      <c r="AP487" s="65" t="s">
        <v>2188</v>
      </c>
      <c r="AQ487" s="66" t="s">
        <v>1733</v>
      </c>
    </row>
    <row r="488" spans="1:43" ht="1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18" t="str">
        <f>'ORDEN DE CUARENTENA'!AO488</f>
        <v>Selene</v>
      </c>
      <c r="AP488" s="65" t="s">
        <v>2189</v>
      </c>
      <c r="AQ488" s="66" t="s">
        <v>1733</v>
      </c>
    </row>
    <row r="489" spans="1:43" ht="1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18" t="str">
        <f>'ORDEN DE CUARENTENA'!AO489</f>
        <v>Selenotoca</v>
      </c>
      <c r="AP489" s="65" t="s">
        <v>2190</v>
      </c>
      <c r="AQ489" s="66" t="s">
        <v>1733</v>
      </c>
    </row>
    <row r="490" spans="1:43" ht="1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18" t="str">
        <f>'ORDEN DE CUARENTENA'!AO490</f>
        <v>Semaprochilodus</v>
      </c>
      <c r="AP490" s="65" t="s">
        <v>2191</v>
      </c>
      <c r="AQ490" s="66" t="s">
        <v>1733</v>
      </c>
    </row>
    <row r="491" spans="1:43" ht="1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18" t="str">
        <f>'ORDEN DE CUARENTENA'!AO491</f>
        <v>Serranus</v>
      </c>
      <c r="AP491" s="65" t="s">
        <v>2192</v>
      </c>
      <c r="AQ491" s="66" t="s">
        <v>1733</v>
      </c>
    </row>
    <row r="492" spans="1:43" ht="1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18" t="str">
        <f>'ORDEN DE CUARENTENA'!AO492</f>
        <v>Siganus</v>
      </c>
      <c r="AP492" s="65" t="s">
        <v>2193</v>
      </c>
      <c r="AQ492" s="66" t="s">
        <v>1733</v>
      </c>
    </row>
    <row r="493" spans="1:43" ht="1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18" t="str">
        <f>'ORDEN DE CUARENTENA'!AO493</f>
        <v>Signigobius</v>
      </c>
      <c r="AP493" s="65" t="s">
        <v>2194</v>
      </c>
      <c r="AQ493" s="66" t="s">
        <v>1733</v>
      </c>
    </row>
    <row r="494" spans="1:43" ht="1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18" t="str">
        <f>'ORDEN DE CUARENTENA'!AO494</f>
        <v>Silurichthys</v>
      </c>
      <c r="AP494" s="65" t="s">
        <v>2195</v>
      </c>
      <c r="AQ494" s="66" t="s">
        <v>1733</v>
      </c>
    </row>
    <row r="495" spans="1:43" ht="1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18" t="str">
        <f>'ORDEN DE CUARENTENA'!AO495</f>
        <v>Simochromis</v>
      </c>
      <c r="AP495" s="65" t="s">
        <v>2196</v>
      </c>
      <c r="AQ495" s="66" t="s">
        <v>1739</v>
      </c>
    </row>
    <row r="496" spans="1:43" ht="1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18" t="str">
        <f>'ORDEN DE CUARENTENA'!AO496</f>
        <v>Simpsonichthys</v>
      </c>
      <c r="AP496" s="65" t="s">
        <v>2197</v>
      </c>
      <c r="AQ496" s="66" t="s">
        <v>1739</v>
      </c>
    </row>
    <row r="497" spans="1:43" ht="1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18" t="str">
        <f>'ORDEN DE CUARENTENA'!AO497</f>
        <v>Sorubim</v>
      </c>
      <c r="AP497" s="65" t="s">
        <v>2198</v>
      </c>
      <c r="AQ497" s="66" t="s">
        <v>1739</v>
      </c>
    </row>
    <row r="498" spans="1:43" ht="1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18" t="str">
        <f>'ORDEN DE CUARENTENA'!AO498</f>
        <v>Sparisoma</v>
      </c>
      <c r="AP498" s="65" t="s">
        <v>2199</v>
      </c>
      <c r="AQ498" s="66" t="s">
        <v>1739</v>
      </c>
    </row>
    <row r="499" spans="1:43" ht="1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18" t="str">
        <f>'ORDEN DE CUARENTENA'!AO499</f>
        <v>Spatuloricaria</v>
      </c>
      <c r="AP499" s="65" t="s">
        <v>2200</v>
      </c>
      <c r="AQ499" s="66" t="s">
        <v>1733</v>
      </c>
    </row>
    <row r="500" spans="1:43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18" t="str">
        <f>'ORDEN DE CUARENTENA'!AO500</f>
        <v>Sphaeramia</v>
      </c>
      <c r="AP500" s="65" t="s">
        <v>948</v>
      </c>
      <c r="AQ500" s="66" t="s">
        <v>1827</v>
      </c>
    </row>
    <row r="501" spans="1:43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18" t="str">
        <f>'ORDEN DE CUARENTENA'!AO501</f>
        <v>Sphaerichthys</v>
      </c>
      <c r="AP501" s="65" t="s">
        <v>2201</v>
      </c>
      <c r="AQ501" s="66" t="s">
        <v>1739</v>
      </c>
    </row>
    <row r="502" spans="1:43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18" t="str">
        <f>'ORDEN DE CUARENTENA'!AO502</f>
        <v>Sphoeroides</v>
      </c>
      <c r="AP502" s="65" t="s">
        <v>2202</v>
      </c>
      <c r="AQ502" s="66" t="s">
        <v>1733</v>
      </c>
    </row>
    <row r="503" spans="1:43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18" t="str">
        <f>'ORDEN DE CUARENTENA'!AO503</f>
        <v>Sphyrna</v>
      </c>
      <c r="AP503" s="65" t="s">
        <v>2203</v>
      </c>
      <c r="AQ503" s="66" t="s">
        <v>1733</v>
      </c>
    </row>
    <row r="504" spans="1:43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18" t="str">
        <f>'ORDEN DE CUARENTENA'!AO504</f>
        <v>Steatocranus</v>
      </c>
      <c r="AP504" s="65" t="s">
        <v>2204</v>
      </c>
      <c r="AQ504" s="66" t="s">
        <v>1733</v>
      </c>
    </row>
    <row r="505" spans="1:43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18" t="str">
        <f>'ORDEN DE CUARENTENA'!AO505</f>
        <v>Steatogenys</v>
      </c>
      <c r="AP505" s="65" t="s">
        <v>2205</v>
      </c>
      <c r="AQ505" s="66" t="s">
        <v>1733</v>
      </c>
    </row>
    <row r="506" spans="1:43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18" t="str">
        <f>'ORDEN DE CUARENTENA'!AO506</f>
        <v>Stegastes</v>
      </c>
      <c r="AP506" s="65" t="s">
        <v>2206</v>
      </c>
      <c r="AQ506" s="66" t="s">
        <v>1733</v>
      </c>
    </row>
    <row r="507" spans="1:43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18" t="str">
        <f>'ORDEN DE CUARENTENA'!AO507</f>
        <v>Sternopygus</v>
      </c>
      <c r="AP507" s="65" t="s">
        <v>2207</v>
      </c>
      <c r="AQ507" s="66" t="s">
        <v>1733</v>
      </c>
    </row>
    <row r="508" spans="1:43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18" t="str">
        <f>'ORDEN DE CUARENTENA'!AO508</f>
        <v>Stonogobiops</v>
      </c>
      <c r="AP508" s="65" t="s">
        <v>2208</v>
      </c>
      <c r="AQ508" s="66" t="s">
        <v>1733</v>
      </c>
    </row>
    <row r="509" spans="1:43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18" t="str">
        <f>'ORDEN DE CUARENTENA'!AO509</f>
        <v>Sturisomatichthys</v>
      </c>
      <c r="AP509" s="65" t="s">
        <v>2209</v>
      </c>
      <c r="AQ509" s="66" t="s">
        <v>1733</v>
      </c>
    </row>
    <row r="510" spans="1:43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18" t="str">
        <f>'ORDEN DE CUARENTENA'!AO510</f>
        <v>Sufflamen</v>
      </c>
      <c r="AP510" s="65" t="s">
        <v>2210</v>
      </c>
      <c r="AQ510" s="66" t="s">
        <v>1733</v>
      </c>
    </row>
    <row r="511" spans="1:43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18" t="str">
        <f>'ORDEN DE CUARENTENA'!AO511</f>
        <v>Sundadanio</v>
      </c>
      <c r="AP511" s="65" t="s">
        <v>2211</v>
      </c>
      <c r="AQ511" s="66" t="s">
        <v>1739</v>
      </c>
    </row>
    <row r="512" spans="1:43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18" t="str">
        <f>'ORDEN DE CUARENTENA'!AO512</f>
        <v>Symphysodon</v>
      </c>
      <c r="AP512" s="65" t="s">
        <v>2212</v>
      </c>
      <c r="AQ512" s="66" t="s">
        <v>1739</v>
      </c>
    </row>
    <row r="513" spans="1:43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18" t="str">
        <f>'ORDEN DE CUARENTENA'!AO513</f>
        <v>Synbranchus</v>
      </c>
      <c r="AP513" s="65" t="s">
        <v>2213</v>
      </c>
      <c r="AQ513" s="66" t="s">
        <v>1733</v>
      </c>
    </row>
    <row r="514" spans="1:43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18" t="str">
        <f>'ORDEN DE CUARENTENA'!AO514</f>
        <v>Synchiropus</v>
      </c>
      <c r="AP514" s="65" t="s">
        <v>2214</v>
      </c>
      <c r="AQ514" s="66" t="s">
        <v>1733</v>
      </c>
    </row>
    <row r="515" spans="1:43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18" t="str">
        <f>'ORDEN DE CUARENTENA'!AO515</f>
        <v>Syncrossus</v>
      </c>
      <c r="AP515" s="65" t="s">
        <v>2215</v>
      </c>
      <c r="AQ515" s="66" t="s">
        <v>1733</v>
      </c>
    </row>
    <row r="516" spans="1:43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18" t="str">
        <f>'ORDEN DE CUARENTENA'!AO516</f>
        <v>Synodontis</v>
      </c>
      <c r="AP516" s="65" t="s">
        <v>2216</v>
      </c>
      <c r="AQ516" s="66" t="s">
        <v>1733</v>
      </c>
    </row>
    <row r="517" spans="1:43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18" t="str">
        <f>'ORDEN DE CUARENTENA'!AO517</f>
        <v>Taeniacara</v>
      </c>
      <c r="AP517" s="65" t="s">
        <v>2217</v>
      </c>
      <c r="AQ517" s="66" t="s">
        <v>1733</v>
      </c>
    </row>
    <row r="518" spans="1:43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18" t="str">
        <f>'ORDEN DE CUARENTENA'!AO518</f>
        <v>Taenianotus</v>
      </c>
      <c r="AP518" s="65" t="s">
        <v>2218</v>
      </c>
      <c r="AQ518" s="66" t="s">
        <v>1733</v>
      </c>
    </row>
    <row r="519" spans="1:43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18" t="str">
        <f>'ORDEN DE CUARENTENA'!AO519</f>
        <v>Taeniura</v>
      </c>
      <c r="AP519" s="65" t="s">
        <v>2219</v>
      </c>
      <c r="AQ519" s="66" t="s">
        <v>1733</v>
      </c>
    </row>
    <row r="520" spans="1:43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18" t="str">
        <f>'ORDEN DE CUARENTENA'!AO520</f>
        <v>Tanganicodus</v>
      </c>
      <c r="AP520" s="65" t="s">
        <v>2220</v>
      </c>
      <c r="AQ520" s="66" t="s">
        <v>1733</v>
      </c>
    </row>
    <row r="521" spans="1:43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18" t="str">
        <f>'ORDEN DE CUARENTENA'!AO521</f>
        <v>Tanichthys</v>
      </c>
      <c r="AP521" s="65" t="s">
        <v>2221</v>
      </c>
      <c r="AQ521" s="66" t="s">
        <v>1733</v>
      </c>
    </row>
    <row r="522" spans="1:43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18" t="str">
        <f>'ORDEN DE CUARENTENA'!AO522</f>
        <v>Tatia</v>
      </c>
      <c r="AP522" s="65" t="s">
        <v>2222</v>
      </c>
      <c r="AQ522" s="66" t="s">
        <v>1733</v>
      </c>
    </row>
    <row r="523" spans="1:43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18" t="str">
        <f>'ORDEN DE CUARENTENA'!AO523</f>
        <v>Telmatherina</v>
      </c>
      <c r="AP523" s="65" t="s">
        <v>2223</v>
      </c>
      <c r="AQ523" s="66" t="s">
        <v>1733</v>
      </c>
    </row>
    <row r="524" spans="1:43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18" t="str">
        <f>'ORDEN DE CUARENTENA'!AO524</f>
        <v>Telmatochromis</v>
      </c>
      <c r="AP524" s="65" t="s">
        <v>2224</v>
      </c>
      <c r="AQ524" s="66" t="s">
        <v>1733</v>
      </c>
    </row>
    <row r="525" spans="1:43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18" t="str">
        <f>'ORDEN DE CUARENTENA'!AO525</f>
        <v>Terapon</v>
      </c>
      <c r="AP525" s="65" t="s">
        <v>2225</v>
      </c>
      <c r="AQ525" s="66" t="s">
        <v>1733</v>
      </c>
    </row>
    <row r="526" spans="1:43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18" t="str">
        <f>'ORDEN DE CUARENTENA'!AO526</f>
        <v>Tetragonopterus</v>
      </c>
      <c r="AP526" s="65" t="s">
        <v>2226</v>
      </c>
      <c r="AQ526" s="66" t="s">
        <v>1733</v>
      </c>
    </row>
    <row r="527" spans="1:43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18" t="str">
        <f>'ORDEN DE CUARENTENA'!AO527</f>
        <v>Tetraodon</v>
      </c>
      <c r="AP527" s="65" t="s">
        <v>2227</v>
      </c>
      <c r="AQ527" s="66" t="s">
        <v>1733</v>
      </c>
    </row>
    <row r="528" spans="1:43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18" t="str">
        <f>'ORDEN DE CUARENTENA'!AO528</f>
        <v>Thalassoma</v>
      </c>
      <c r="AP528" s="65" t="s">
        <v>2228</v>
      </c>
      <c r="AQ528" s="66" t="s">
        <v>1733</v>
      </c>
    </row>
    <row r="529" spans="1:43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18" t="str">
        <f>'ORDEN DE CUARENTENA'!AO529</f>
        <v>Thayeria</v>
      </c>
      <c r="AP529" s="65" t="s">
        <v>2229</v>
      </c>
      <c r="AQ529" s="66" t="s">
        <v>1733</v>
      </c>
    </row>
    <row r="530" spans="1:43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18" t="str">
        <f>'ORDEN DE CUARENTENA'!AO530</f>
        <v>Thoracocharax</v>
      </c>
      <c r="AP530" s="65" t="s">
        <v>2230</v>
      </c>
      <c r="AQ530" s="66" t="s">
        <v>1733</v>
      </c>
    </row>
    <row r="531" spans="1:43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18" t="str">
        <f>'ORDEN DE CUARENTENA'!AO531</f>
        <v>Thorichthys</v>
      </c>
      <c r="AP531" s="65" t="s">
        <v>2231</v>
      </c>
      <c r="AQ531" s="66" t="s">
        <v>1733</v>
      </c>
    </row>
    <row r="532" spans="1:43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18" t="str">
        <f>'ORDEN DE CUARENTENA'!AO532</f>
        <v>Tilapia</v>
      </c>
      <c r="AP532" s="65" t="s">
        <v>2232</v>
      </c>
      <c r="AQ532" s="66" t="s">
        <v>1733</v>
      </c>
    </row>
    <row r="533" spans="1:43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18" t="str">
        <f>'ORDEN DE CUARENTENA'!AO533</f>
        <v>Toxotes</v>
      </c>
      <c r="AP533" s="65" t="s">
        <v>2233</v>
      </c>
      <c r="AQ533" s="66" t="s">
        <v>1733</v>
      </c>
    </row>
    <row r="534" spans="1:43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18" t="str">
        <f>'ORDEN DE CUARENTENA'!AO534</f>
        <v>Triaenodon</v>
      </c>
      <c r="AP534" s="65" t="s">
        <v>2234</v>
      </c>
      <c r="AQ534" s="66" t="s">
        <v>1733</v>
      </c>
    </row>
    <row r="535" spans="1:43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18" t="str">
        <f>'ORDEN DE CUARENTENA'!AO535</f>
        <v>Trichogaster</v>
      </c>
      <c r="AP535" s="65" t="s">
        <v>2235</v>
      </c>
      <c r="AQ535" s="66" t="s">
        <v>1733</v>
      </c>
    </row>
    <row r="536" spans="1:43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18" t="str">
        <f>'ORDEN DE CUARENTENA'!AO536</f>
        <v>Trichopsis</v>
      </c>
      <c r="AP536" s="65" t="s">
        <v>2236</v>
      </c>
      <c r="AQ536" s="66" t="s">
        <v>1733</v>
      </c>
    </row>
    <row r="537" spans="1:43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18" t="str">
        <f>'ORDEN DE CUARENTENA'!AO537</f>
        <v>Triglachromis</v>
      </c>
      <c r="AP537" s="65" t="s">
        <v>2237</v>
      </c>
      <c r="AQ537" s="66" t="s">
        <v>1733</v>
      </c>
    </row>
    <row r="538" spans="1:43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18" t="str">
        <f>'ORDEN DE CUARENTENA'!AO538</f>
        <v>Trigonostigma</v>
      </c>
      <c r="AP538" s="65" t="s">
        <v>2238</v>
      </c>
      <c r="AQ538" s="66" t="s">
        <v>1733</v>
      </c>
    </row>
    <row r="539" spans="1:43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18" t="str">
        <f>'ORDEN DE CUARENTENA'!AO539</f>
        <v>Trinectes</v>
      </c>
      <c r="AP539" s="65" t="s">
        <v>2239</v>
      </c>
      <c r="AQ539" s="66" t="s">
        <v>1733</v>
      </c>
    </row>
    <row r="540" spans="1:43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18" t="str">
        <f>'ORDEN DE CUARENTENA'!AO540</f>
        <v>Triportheus</v>
      </c>
      <c r="AP540" s="65" t="s">
        <v>2240</v>
      </c>
      <c r="AQ540" s="66" t="s">
        <v>1733</v>
      </c>
    </row>
    <row r="541" spans="1:43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18" t="str">
        <f>'ORDEN DE CUARENTENA'!AO541</f>
        <v>Tropheus</v>
      </c>
      <c r="AP541" s="65" t="s">
        <v>2241</v>
      </c>
      <c r="AQ541" s="66" t="s">
        <v>1733</v>
      </c>
    </row>
    <row r="542" spans="1:43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18" t="str">
        <f>'ORDEN DE CUARENTENA'!AO542</f>
        <v>Tylochromis</v>
      </c>
      <c r="AP542" s="65" t="s">
        <v>2242</v>
      </c>
      <c r="AQ542" s="66" t="s">
        <v>1733</v>
      </c>
    </row>
    <row r="543" spans="1:43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18" t="str">
        <f>'ORDEN DE CUARENTENA'!AO543</f>
        <v>Tyrannochromis</v>
      </c>
      <c r="AP543" s="65" t="s">
        <v>2243</v>
      </c>
      <c r="AQ543" s="66" t="s">
        <v>1733</v>
      </c>
    </row>
    <row r="544" spans="1:43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18" t="str">
        <f>'ORDEN DE CUARENTENA'!AO544</f>
        <v>Uaru</v>
      </c>
      <c r="AP544" s="65" t="s">
        <v>2244</v>
      </c>
      <c r="AQ544" s="66" t="s">
        <v>1733</v>
      </c>
    </row>
    <row r="545" spans="1:43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18" t="str">
        <f>'ORDEN DE CUARENTENA'!AO545</f>
        <v>Urobatis</v>
      </c>
      <c r="AP545" s="65" t="s">
        <v>2245</v>
      </c>
      <c r="AQ545" s="66" t="s">
        <v>1733</v>
      </c>
    </row>
    <row r="546" spans="1:43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18" t="str">
        <f>'ORDEN DE CUARENTENA'!AO546</f>
        <v>Valenciennea</v>
      </c>
      <c r="AP546" s="65" t="s">
        <v>2246</v>
      </c>
      <c r="AQ546" s="66" t="s">
        <v>1733</v>
      </c>
    </row>
    <row r="547" spans="1:43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18" t="str">
        <f>'ORDEN DE CUARENTENA'!AO547</f>
        <v>Variabilichromis</v>
      </c>
      <c r="AP547" s="65" t="s">
        <v>2247</v>
      </c>
      <c r="AQ547" s="66" t="s">
        <v>1733</v>
      </c>
    </row>
    <row r="548" spans="1:43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18" t="str">
        <f>'ORDEN DE CUARENTENA'!AO548</f>
        <v>Vieja</v>
      </c>
      <c r="AP548" s="65" t="s">
        <v>2248</v>
      </c>
      <c r="AQ548" s="66" t="s">
        <v>1733</v>
      </c>
    </row>
    <row r="549" spans="1:43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18" t="str">
        <f>'ORDEN DE CUARENTENA'!AO549</f>
        <v>Wallago</v>
      </c>
      <c r="AP549" s="65" t="s">
        <v>2249</v>
      </c>
      <c r="AQ549" s="66" t="s">
        <v>1733</v>
      </c>
    </row>
    <row r="550" spans="1:43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18" t="str">
        <f>'ORDEN DE CUARENTENA'!AO550</f>
        <v>Xanthichthys</v>
      </c>
      <c r="AP550" s="65" t="s">
        <v>2250</v>
      </c>
      <c r="AQ550" s="66" t="s">
        <v>1733</v>
      </c>
    </row>
    <row r="551" spans="1:43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18" t="str">
        <f>'ORDEN DE CUARENTENA'!AO551</f>
        <v>Xenentodon</v>
      </c>
      <c r="AP551" s="65" t="s">
        <v>2251</v>
      </c>
      <c r="AQ551" s="66" t="s">
        <v>1733</v>
      </c>
    </row>
    <row r="552" spans="1:43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18" t="str">
        <f>'ORDEN DE CUARENTENA'!AO552</f>
        <v>Xenotilapia</v>
      </c>
      <c r="AP552" s="65" t="s">
        <v>2252</v>
      </c>
      <c r="AQ552" s="66" t="s">
        <v>1733</v>
      </c>
    </row>
    <row r="553" spans="1:43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18" t="str">
        <f>'ORDEN DE CUARENTENA'!AO553</f>
        <v>Xiphophorus</v>
      </c>
      <c r="AP553" s="65" t="s">
        <v>2253</v>
      </c>
      <c r="AQ553" s="66" t="s">
        <v>1733</v>
      </c>
    </row>
    <row r="554" spans="1:43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18" t="str">
        <f>'ORDEN DE CUARENTENA'!AO554</f>
        <v>Xyrichtys</v>
      </c>
      <c r="AP554" s="65" t="s">
        <v>2254</v>
      </c>
      <c r="AQ554" s="66" t="s">
        <v>1733</v>
      </c>
    </row>
    <row r="555" spans="1:43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18" t="str">
        <f>'ORDEN DE CUARENTENA'!AO555</f>
        <v>Yasuhikotakia</v>
      </c>
      <c r="AP555" s="65" t="s">
        <v>2255</v>
      </c>
      <c r="AQ555" s="66" t="s">
        <v>1733</v>
      </c>
    </row>
    <row r="556" spans="1:43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18" t="str">
        <f>'ORDEN DE CUARENTENA'!AO556</f>
        <v>Zanclus</v>
      </c>
      <c r="AP556" s="65" t="s">
        <v>2256</v>
      </c>
      <c r="AQ556" s="66" t="s">
        <v>1733</v>
      </c>
    </row>
    <row r="557" spans="1:43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18" t="str">
        <f>'ORDEN DE CUARENTENA'!AO557</f>
        <v>Zebrasoma</v>
      </c>
      <c r="AP557" s="65" t="s">
        <v>2257</v>
      </c>
      <c r="AQ557" s="66" t="s">
        <v>1733</v>
      </c>
    </row>
    <row r="558" spans="1:43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18" t="str">
        <f>'ORDEN DE CUARENTENA'!AO558</f>
        <v>Zungaro</v>
      </c>
      <c r="AP558" s="65" t="s">
        <v>2258</v>
      </c>
      <c r="AQ558" s="66" t="s">
        <v>1733</v>
      </c>
    </row>
    <row r="559" spans="1:43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18" t="str">
        <f>'ORDEN DE CUARENTENA'!AO559</f>
        <v>*** Grupo Celenterados (géneros) ***</v>
      </c>
      <c r="AP559" s="65" t="s">
        <v>2259</v>
      </c>
      <c r="AQ559" s="66" t="s">
        <v>1733</v>
      </c>
    </row>
    <row r="560" spans="1:43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18" t="str">
        <f>'ORDEN DE CUARENTENA'!AO560</f>
        <v>Acanthastrea</v>
      </c>
      <c r="AP560" s="65" t="s">
        <v>2260</v>
      </c>
      <c r="AQ560" s="66" t="s">
        <v>1733</v>
      </c>
    </row>
    <row r="561" spans="1:43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18" t="str">
        <f>'ORDEN DE CUARENTENA'!AO561</f>
        <v>Acanthella</v>
      </c>
      <c r="AP561" s="65" t="s">
        <v>2261</v>
      </c>
      <c r="AQ561" s="66" t="s">
        <v>1733</v>
      </c>
    </row>
    <row r="562" spans="1:43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18" t="str">
        <f>'ORDEN DE CUARENTENA'!AO562</f>
        <v>Acropora</v>
      </c>
      <c r="AP562" s="65" t="s">
        <v>2262</v>
      </c>
      <c r="AQ562" s="66" t="s">
        <v>1733</v>
      </c>
    </row>
    <row r="563" spans="1:43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18" t="str">
        <f>'ORDEN DE CUARENTENA'!AO563</f>
        <v>Actinodiscus</v>
      </c>
      <c r="AP563" s="65" t="s">
        <v>2263</v>
      </c>
      <c r="AQ563" s="66" t="s">
        <v>1733</v>
      </c>
    </row>
    <row r="564" spans="1:43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18" t="str">
        <f>'ORDEN DE CUARENTENA'!AO564</f>
        <v>Actinoporus</v>
      </c>
      <c r="AP564" s="65" t="s">
        <v>2264</v>
      </c>
      <c r="AQ564" s="66" t="s">
        <v>1733</v>
      </c>
    </row>
    <row r="565" spans="1:43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18" t="str">
        <f>'ORDEN DE CUARENTENA'!AO565</f>
        <v>Alcyonium</v>
      </c>
      <c r="AP565" s="65" t="s">
        <v>2265</v>
      </c>
      <c r="AQ565" s="66" t="s">
        <v>1733</v>
      </c>
    </row>
    <row r="566" spans="1:43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18" t="str">
        <f>'ORDEN DE CUARENTENA'!AO566</f>
        <v>Alveopora</v>
      </c>
      <c r="AP566" s="65" t="s">
        <v>2266</v>
      </c>
      <c r="AQ566" s="66" t="s">
        <v>1733</v>
      </c>
    </row>
    <row r="567" spans="1:43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18" t="str">
        <f>'ORDEN DE CUARENTENA'!AO567</f>
        <v>Anthelia</v>
      </c>
      <c r="AP567" s="65" t="s">
        <v>2267</v>
      </c>
      <c r="AQ567" s="66" t="s">
        <v>1733</v>
      </c>
    </row>
    <row r="568" spans="1:43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18" t="str">
        <f>'ORDEN DE CUARENTENA'!AO568</f>
        <v>Bartholomea</v>
      </c>
      <c r="AP568" s="65" t="s">
        <v>2268</v>
      </c>
      <c r="AQ568" s="66" t="s">
        <v>1733</v>
      </c>
    </row>
    <row r="569" spans="1:43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18" t="str">
        <f>'ORDEN DE CUARENTENA'!AO569</f>
        <v>Bispira</v>
      </c>
      <c r="AP569" s="65" t="s">
        <v>2269</v>
      </c>
      <c r="AQ569" s="66" t="s">
        <v>1733</v>
      </c>
    </row>
    <row r="570" spans="1:43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18" t="str">
        <f>'ORDEN DE CUARENTENA'!AO570</f>
        <v>Blastomussa</v>
      </c>
      <c r="AP570" s="65" t="s">
        <v>2270</v>
      </c>
      <c r="AQ570" s="66" t="s">
        <v>1733</v>
      </c>
    </row>
    <row r="571" spans="1:43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18" t="str">
        <f>'ORDEN DE CUARENTENA'!AO571</f>
        <v>Briareum</v>
      </c>
      <c r="AP571" s="65" t="s">
        <v>2271</v>
      </c>
      <c r="AQ571" s="66" t="s">
        <v>1733</v>
      </c>
    </row>
    <row r="572" spans="1:43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18" t="str">
        <f>'ORDEN DE CUARENTENA'!AO572</f>
        <v>Catalaphyllia</v>
      </c>
      <c r="AP572" s="65" t="s">
        <v>2272</v>
      </c>
      <c r="AQ572" s="66" t="s">
        <v>1733</v>
      </c>
    </row>
    <row r="573" spans="1:43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18" t="str">
        <f>'ORDEN DE CUARENTENA'!AO573</f>
        <v>Caulastrea</v>
      </c>
      <c r="AP573" s="65" t="s">
        <v>2273</v>
      </c>
      <c r="AQ573" s="66" t="s">
        <v>1733</v>
      </c>
    </row>
    <row r="574" spans="1:43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18" t="str">
        <f>'ORDEN DE CUARENTENA'!AO574</f>
        <v>Cerianthus</v>
      </c>
      <c r="AP574" s="65" t="s">
        <v>2274</v>
      </c>
      <c r="AQ574" s="66" t="s">
        <v>1733</v>
      </c>
    </row>
    <row r="575" spans="1:43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18" t="str">
        <f>'ORDEN DE CUARENTENA'!AO575</f>
        <v>Cladiella</v>
      </c>
      <c r="AP575" s="65" t="s">
        <v>2275</v>
      </c>
      <c r="AQ575" s="66" t="s">
        <v>1733</v>
      </c>
    </row>
    <row r="576" spans="1:43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18" t="str">
        <f>'ORDEN DE CUARENTENA'!AO576</f>
        <v>Clavularia</v>
      </c>
      <c r="AP576" s="65" t="s">
        <v>2276</v>
      </c>
      <c r="AQ576" s="66" t="s">
        <v>1739</v>
      </c>
    </row>
    <row r="577" spans="1:43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18" t="str">
        <f>'ORDEN DE CUARENTENA'!AO577</f>
        <v>Cliona</v>
      </c>
      <c r="AP577" s="65" t="s">
        <v>2277</v>
      </c>
      <c r="AQ577" s="66" t="s">
        <v>1733</v>
      </c>
    </row>
    <row r="578" spans="1:43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18" t="str">
        <f>'ORDEN DE CUARENTENA'!AO578</f>
        <v>Condylactis</v>
      </c>
      <c r="AP578" s="65" t="s">
        <v>2278</v>
      </c>
      <c r="AQ578" s="66" t="s">
        <v>1733</v>
      </c>
    </row>
    <row r="579" spans="1:43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18" t="str">
        <f>'ORDEN DE CUARENTENA'!AO579</f>
        <v>Corynactis</v>
      </c>
      <c r="AP579" s="65" t="s">
        <v>2279</v>
      </c>
      <c r="AQ579" s="66" t="s">
        <v>1733</v>
      </c>
    </row>
    <row r="580" spans="1:43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18" t="str">
        <f>'ORDEN DE CUARENTENA'!AO580</f>
        <v>Cynarina</v>
      </c>
      <c r="AP580" s="65" t="s">
        <v>2280</v>
      </c>
      <c r="AQ580" s="66" t="s">
        <v>1733</v>
      </c>
    </row>
    <row r="581" spans="1:43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18" t="str">
        <f>'ORDEN DE CUARENTENA'!AO581</f>
        <v>Dendronephthya</v>
      </c>
      <c r="AP581" s="65" t="s">
        <v>2281</v>
      </c>
      <c r="AQ581" s="66" t="s">
        <v>1733</v>
      </c>
    </row>
    <row r="582" spans="1:43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18" t="str">
        <f>'ORDEN DE CUARENTENA'!AO582</f>
        <v>Diodogorgia</v>
      </c>
      <c r="AP582" s="65" t="s">
        <v>2282</v>
      </c>
      <c r="AQ582" s="66" t="s">
        <v>1733</v>
      </c>
    </row>
    <row r="583" spans="1:43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18" t="str">
        <f>'ORDEN DE CUARENTENA'!AO583</f>
        <v>Discosoma</v>
      </c>
      <c r="AP583" s="65" t="s">
        <v>2283</v>
      </c>
      <c r="AQ583" s="66" t="s">
        <v>1733</v>
      </c>
    </row>
    <row r="584" spans="1:43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18" t="str">
        <f>'ORDEN DE CUARENTENA'!AO584</f>
        <v>Duncanopsammia</v>
      </c>
      <c r="AP584" s="65" t="s">
        <v>949</v>
      </c>
      <c r="AQ584" s="66" t="s">
        <v>1876</v>
      </c>
    </row>
    <row r="585" spans="1:43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18" t="str">
        <f>'ORDEN DE CUARENTENA'!AO585</f>
        <v>Entacmaea</v>
      </c>
      <c r="AP585" s="65" t="s">
        <v>1034</v>
      </c>
      <c r="AQ585" s="66" t="s">
        <v>1876</v>
      </c>
    </row>
    <row r="586" spans="1:43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18" t="str">
        <f>'ORDEN DE CUARENTENA'!AO586</f>
        <v>Euphyllia</v>
      </c>
      <c r="AP586" s="65" t="s">
        <v>2284</v>
      </c>
      <c r="AQ586" s="66" t="s">
        <v>1733</v>
      </c>
    </row>
    <row r="587" spans="1:43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18" t="str">
        <f>'ORDEN DE CUARENTENA'!AO587</f>
        <v>Favia</v>
      </c>
      <c r="AP587" s="65" t="s">
        <v>2285</v>
      </c>
      <c r="AQ587" s="66" t="s">
        <v>1733</v>
      </c>
    </row>
    <row r="588" spans="1:43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18" t="str">
        <f>'ORDEN DE CUARENTENA'!AO588</f>
        <v>Favites</v>
      </c>
      <c r="AP588" s="65" t="s">
        <v>2286</v>
      </c>
      <c r="AQ588" s="66" t="s">
        <v>1733</v>
      </c>
    </row>
    <row r="589" spans="1:43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18" t="str">
        <f>'ORDEN DE CUARENTENA'!AO589</f>
        <v>Fungia</v>
      </c>
      <c r="AP589" s="65" t="s">
        <v>2287</v>
      </c>
      <c r="AQ589" s="66" t="s">
        <v>1733</v>
      </c>
    </row>
    <row r="590" spans="1:43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18" t="str">
        <f>'ORDEN DE CUARENTENA'!AO590</f>
        <v>Galaxea</v>
      </c>
      <c r="AP590" s="65" t="s">
        <v>1035</v>
      </c>
      <c r="AQ590" s="66" t="s">
        <v>1876</v>
      </c>
    </row>
    <row r="591" spans="1:43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18" t="str">
        <f>'ORDEN DE CUARENTENA'!AO591</f>
        <v>Goniopora</v>
      </c>
      <c r="AP591" s="65" t="s">
        <v>950</v>
      </c>
      <c r="AQ591" s="66" t="s">
        <v>1876</v>
      </c>
    </row>
    <row r="592" spans="1:43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18" t="str">
        <f>'ORDEN DE CUARENTENA'!AO592</f>
        <v>Gorgonia</v>
      </c>
      <c r="AP592" s="65" t="s">
        <v>1036</v>
      </c>
      <c r="AQ592" s="66" t="s">
        <v>1876</v>
      </c>
    </row>
    <row r="593" spans="1:43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18" t="str">
        <f>'ORDEN DE CUARENTENA'!AO593</f>
        <v>Heliofungia</v>
      </c>
      <c r="AP593" s="65" t="s">
        <v>951</v>
      </c>
      <c r="AQ593" s="66" t="s">
        <v>1876</v>
      </c>
    </row>
    <row r="594" spans="1:43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18" t="str">
        <f>'ORDEN DE CUARENTENA'!AO594</f>
        <v>Heliopora</v>
      </c>
      <c r="AP594" s="65" t="s">
        <v>952</v>
      </c>
      <c r="AQ594" s="66" t="s">
        <v>1876</v>
      </c>
    </row>
    <row r="595" spans="1:43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18" t="str">
        <f>'ORDEN DE CUARENTENA'!AO595</f>
        <v>Herpolitha</v>
      </c>
      <c r="AP595" s="65" t="s">
        <v>953</v>
      </c>
      <c r="AQ595" s="66" t="s">
        <v>1876</v>
      </c>
    </row>
    <row r="596" spans="1:43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18" t="str">
        <f>'ORDEN DE CUARENTENA'!AO596</f>
        <v>Heteractis</v>
      </c>
      <c r="AP596" s="65" t="s">
        <v>954</v>
      </c>
      <c r="AQ596" s="66" t="s">
        <v>1876</v>
      </c>
    </row>
    <row r="597" spans="1:43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18" t="str">
        <f>'ORDEN DE CUARENTENA'!AO597</f>
        <v>Hydnophora</v>
      </c>
      <c r="AP597" s="65" t="s">
        <v>955</v>
      </c>
      <c r="AQ597" s="66" t="s">
        <v>1876</v>
      </c>
    </row>
    <row r="598" spans="1:43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18" t="str">
        <f>'ORDEN DE CUARENTENA'!AO598</f>
        <v>Lemnalia</v>
      </c>
      <c r="AP598" s="65" t="s">
        <v>1037</v>
      </c>
      <c r="AQ598" s="66" t="s">
        <v>1876</v>
      </c>
    </row>
    <row r="599" spans="1:43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18" t="str">
        <f>'ORDEN DE CUARENTENA'!AO599</f>
        <v>Leptoria</v>
      </c>
      <c r="AP599" s="65" t="s">
        <v>956</v>
      </c>
      <c r="AQ599" s="66" t="s">
        <v>1876</v>
      </c>
    </row>
    <row r="600" spans="1:43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18" t="str">
        <f>'ORDEN DE CUARENTENA'!AO600</f>
        <v>Litophyton</v>
      </c>
      <c r="AP600" s="65" t="s">
        <v>957</v>
      </c>
      <c r="AQ600" s="66" t="s">
        <v>1876</v>
      </c>
    </row>
    <row r="601" spans="1:43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18" t="str">
        <f>'ORDEN DE CUARENTENA'!AO601</f>
        <v>Lobophyllia</v>
      </c>
      <c r="AP601" s="65" t="s">
        <v>958</v>
      </c>
      <c r="AQ601" s="66" t="s">
        <v>1876</v>
      </c>
    </row>
    <row r="602" spans="1:43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18" t="str">
        <f>'ORDEN DE CUARENTENA'!AO602</f>
        <v>Lobophytum</v>
      </c>
      <c r="AP602" s="65" t="s">
        <v>1038</v>
      </c>
      <c r="AQ602" s="66" t="s">
        <v>1876</v>
      </c>
    </row>
    <row r="603" spans="1:43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18" t="str">
        <f>'ORDEN DE CUARENTENA'!AO603</f>
        <v>Merulina</v>
      </c>
      <c r="AP603" s="65" t="s">
        <v>2288</v>
      </c>
      <c r="AQ603" s="66" t="s">
        <v>1733</v>
      </c>
    </row>
    <row r="604" spans="1:43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18" t="str">
        <f>'ORDEN DE CUARENTENA'!AO604</f>
        <v>Millepora</v>
      </c>
      <c r="AP604" s="65" t="s">
        <v>2289</v>
      </c>
      <c r="AQ604" s="66" t="s">
        <v>1733</v>
      </c>
    </row>
    <row r="605" spans="1:43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18" t="str">
        <f>'ORDEN DE CUARENTENA'!AO605</f>
        <v>Montastrea</v>
      </c>
      <c r="AP605" s="65" t="s">
        <v>2290</v>
      </c>
      <c r="AQ605" s="66" t="s">
        <v>1733</v>
      </c>
    </row>
    <row r="606" spans="1:43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18" t="str">
        <f>'ORDEN DE CUARENTENA'!AO606</f>
        <v>Montipora</v>
      </c>
      <c r="AP606" s="65" t="s">
        <v>2291</v>
      </c>
      <c r="AQ606" s="66" t="s">
        <v>1733</v>
      </c>
    </row>
    <row r="607" spans="1:43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18" t="str">
        <f>'ORDEN DE CUARENTENA'!AO607</f>
        <v>Muricea</v>
      </c>
      <c r="AP607" s="65" t="s">
        <v>2292</v>
      </c>
      <c r="AQ607" s="66" t="s">
        <v>1733</v>
      </c>
    </row>
    <row r="608" spans="1:43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18" t="str">
        <f>'ORDEN DE CUARENTENA'!AO608</f>
        <v>Mycedium</v>
      </c>
      <c r="AP608" s="65" t="s">
        <v>2293</v>
      </c>
      <c r="AQ608" s="66" t="s">
        <v>1733</v>
      </c>
    </row>
    <row r="609" spans="1:43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18" t="str">
        <f>'ORDEN DE CUARENTENA'!AO609</f>
        <v>Nemenzophyllia</v>
      </c>
      <c r="AP609" s="65" t="s">
        <v>2294</v>
      </c>
      <c r="AQ609" s="66" t="s">
        <v>1733</v>
      </c>
    </row>
    <row r="610" spans="1:43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18" t="str">
        <f>'ORDEN DE CUARENTENA'!AO610</f>
        <v>Niphates</v>
      </c>
      <c r="AP610" s="65" t="s">
        <v>2295</v>
      </c>
      <c r="AQ610" s="66" t="s">
        <v>1733</v>
      </c>
    </row>
    <row r="611" spans="1:43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18" t="str">
        <f>'ORDEN DE CUARENTENA'!AO611</f>
        <v>Oulophyllia</v>
      </c>
      <c r="AP611" s="65" t="s">
        <v>2296</v>
      </c>
      <c r="AQ611" s="66" t="s">
        <v>1733</v>
      </c>
    </row>
    <row r="612" spans="1:43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18" t="str">
        <f>'ORDEN DE CUARENTENA'!AO612</f>
        <v>Palythoa</v>
      </c>
      <c r="AP612" s="65" t="s">
        <v>2297</v>
      </c>
      <c r="AQ612" s="66" t="s">
        <v>1733</v>
      </c>
    </row>
    <row r="613" spans="1:43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18" t="str">
        <f>'ORDEN DE CUARENTENA'!AO613</f>
        <v>Pavona</v>
      </c>
      <c r="AP613" s="65" t="s">
        <v>2298</v>
      </c>
      <c r="AQ613" s="66" t="s">
        <v>1739</v>
      </c>
    </row>
    <row r="614" spans="1:43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18" t="str">
        <f>'ORDEN DE CUARENTENA'!AO614</f>
        <v>Pectinia</v>
      </c>
      <c r="AP614" s="65" t="s">
        <v>2299</v>
      </c>
      <c r="AQ614" s="66" t="s">
        <v>1739</v>
      </c>
    </row>
    <row r="615" spans="1:43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18" t="str">
        <f>'ORDEN DE CUARENTENA'!AO615</f>
        <v>Phymanthus</v>
      </c>
      <c r="AP615" s="65" t="s">
        <v>2300</v>
      </c>
      <c r="AQ615" s="66" t="s">
        <v>1733</v>
      </c>
    </row>
    <row r="616" spans="1:43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18" t="str">
        <f>'ORDEN DE CUARENTENA'!AO616</f>
        <v>Physogyra</v>
      </c>
      <c r="AP616" s="65" t="s">
        <v>2301</v>
      </c>
      <c r="AQ616" s="66" t="s">
        <v>1733</v>
      </c>
    </row>
    <row r="617" spans="1:43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18" t="str">
        <f>'ORDEN DE CUARENTENA'!AO617</f>
        <v>Plerogyra</v>
      </c>
      <c r="AP617" s="65" t="s">
        <v>2302</v>
      </c>
      <c r="AQ617" s="66" t="s">
        <v>1733</v>
      </c>
    </row>
    <row r="618" spans="1:43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18" t="str">
        <f>'ORDEN DE CUARENTENA'!AO618</f>
        <v>Plexaura</v>
      </c>
      <c r="AP618" s="65" t="s">
        <v>959</v>
      </c>
      <c r="AQ618" s="66" t="s">
        <v>1876</v>
      </c>
    </row>
    <row r="619" spans="1:43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18" t="str">
        <f>'ORDEN DE CUARENTENA'!AO619</f>
        <v>Pocillopora</v>
      </c>
      <c r="AP619" s="65" t="s">
        <v>2303</v>
      </c>
      <c r="AQ619" s="66" t="s">
        <v>1733</v>
      </c>
    </row>
    <row r="620" spans="1:43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18" t="str">
        <f>'ORDEN DE CUARENTENA'!AO620</f>
        <v>Porites</v>
      </c>
      <c r="AP620" s="65" t="s">
        <v>2304</v>
      </c>
      <c r="AQ620" s="66" t="s">
        <v>1733</v>
      </c>
    </row>
    <row r="621" spans="1:43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18" t="str">
        <f>'ORDEN DE CUARENTENA'!AO621</f>
        <v>Pseudoceratina</v>
      </c>
      <c r="AP621" s="65" t="s">
        <v>2305</v>
      </c>
      <c r="AQ621" s="66" t="s">
        <v>1733</v>
      </c>
    </row>
    <row r="622" spans="1:43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18" t="str">
        <f>'ORDEN DE CUARENTENA'!AO622</f>
        <v>Pseudoplexaura</v>
      </c>
      <c r="AP622" s="65" t="s">
        <v>2306</v>
      </c>
      <c r="AQ622" s="66" t="s">
        <v>1733</v>
      </c>
    </row>
    <row r="623" spans="1:43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18" t="str">
        <f>'ORDEN DE CUARENTENA'!AO623</f>
        <v>Pseudopterogorgia</v>
      </c>
      <c r="AP623" s="65" t="s">
        <v>2307</v>
      </c>
      <c r="AQ623" s="66" t="s">
        <v>1733</v>
      </c>
    </row>
    <row r="624" spans="1:43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18" t="str">
        <f>'ORDEN DE CUARENTENA'!AO624</f>
        <v>Pterogorgia</v>
      </c>
      <c r="AP624" s="65" t="s">
        <v>2308</v>
      </c>
      <c r="AQ624" s="66" t="s">
        <v>1733</v>
      </c>
    </row>
    <row r="625" spans="1:43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18" t="str">
        <f>'ORDEN DE CUARENTENA'!AO625</f>
        <v>Pterogorgoa</v>
      </c>
      <c r="AP625" s="65" t="s">
        <v>2309</v>
      </c>
      <c r="AQ625" s="66" t="s">
        <v>1733</v>
      </c>
    </row>
    <row r="626" spans="1:43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18" t="str">
        <f>'ORDEN DE CUARENTENA'!AO626</f>
        <v>Ricordea</v>
      </c>
      <c r="AP626" s="65" t="s">
        <v>2310</v>
      </c>
      <c r="AQ626" s="66" t="s">
        <v>1733</v>
      </c>
    </row>
    <row r="627" spans="1:43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18" t="str">
        <f>'ORDEN DE CUARENTENA'!AO627</f>
        <v>Sarcophyton</v>
      </c>
      <c r="AP627" s="65" t="s">
        <v>2311</v>
      </c>
      <c r="AQ627" s="66" t="s">
        <v>1733</v>
      </c>
    </row>
    <row r="628" spans="1:43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18" t="str">
        <f>'ORDEN DE CUARENTENA'!AO628</f>
        <v>Scolymia</v>
      </c>
      <c r="AP628" s="65" t="s">
        <v>2312</v>
      </c>
      <c r="AQ628" s="66" t="s">
        <v>1733</v>
      </c>
    </row>
    <row r="629" spans="1:43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18" t="str">
        <f>'ORDEN DE CUARENTENA'!AO629</f>
        <v>Seriatopora</v>
      </c>
      <c r="AP629" s="65" t="s">
        <v>2313</v>
      </c>
      <c r="AQ629" s="66" t="s">
        <v>1733</v>
      </c>
    </row>
    <row r="630" spans="1:43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18" t="str">
        <f>'ORDEN DE CUARENTENA'!AO630</f>
        <v>Sinularia</v>
      </c>
      <c r="AP630" s="65" t="s">
        <v>2314</v>
      </c>
      <c r="AQ630" s="66" t="s">
        <v>1733</v>
      </c>
    </row>
    <row r="631" spans="1:43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18" t="str">
        <f>'ORDEN DE CUARENTENA'!AO631</f>
        <v>Skamnarium</v>
      </c>
      <c r="AP631" s="65" t="s">
        <v>960</v>
      </c>
      <c r="AQ631" s="66" t="s">
        <v>1827</v>
      </c>
    </row>
    <row r="632" spans="1:43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18" t="str">
        <f>'ORDEN DE CUARENTENA'!AO632</f>
        <v>Stichodactyla</v>
      </c>
      <c r="AP632" s="65" t="s">
        <v>961</v>
      </c>
      <c r="AQ632" s="66" t="s">
        <v>1827</v>
      </c>
    </row>
    <row r="633" spans="1:43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18" t="str">
        <f>'ORDEN DE CUARENTENA'!AO633</f>
        <v>Stylophora</v>
      </c>
      <c r="AP633" s="65" t="s">
        <v>2315</v>
      </c>
      <c r="AQ633" s="66" t="s">
        <v>1733</v>
      </c>
    </row>
    <row r="634" spans="1:43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18" t="str">
        <f>'ORDEN DE CUARENTENA'!AO634</f>
        <v>Symphyllia</v>
      </c>
      <c r="AP634" s="65" t="s">
        <v>2316</v>
      </c>
      <c r="AQ634" s="66" t="s">
        <v>1733</v>
      </c>
    </row>
    <row r="635" spans="1:43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18" t="str">
        <f>'ORDEN DE CUARENTENA'!AO635</f>
        <v>Trachyphyllia</v>
      </c>
      <c r="AP635" s="65" t="s">
        <v>2317</v>
      </c>
      <c r="AQ635" s="66" t="s">
        <v>1733</v>
      </c>
    </row>
    <row r="636" spans="1:43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18" t="str">
        <f>'ORDEN DE CUARENTENA'!AO636</f>
        <v>Tubastrea</v>
      </c>
      <c r="AP636" s="65" t="s">
        <v>2318</v>
      </c>
      <c r="AQ636" s="66" t="s">
        <v>1733</v>
      </c>
    </row>
    <row r="637" spans="1:43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18" t="str">
        <f>'ORDEN DE CUARENTENA'!AO637</f>
        <v>Tubipora</v>
      </c>
      <c r="AP637" s="65" t="s">
        <v>2319</v>
      </c>
      <c r="AQ637" s="66" t="s">
        <v>1733</v>
      </c>
    </row>
    <row r="638" spans="1:43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18" t="str">
        <f>'ORDEN DE CUARENTENA'!AO638</f>
        <v>Turbinaria</v>
      </c>
      <c r="AP638" s="65" t="s">
        <v>2320</v>
      </c>
      <c r="AQ638" s="66" t="s">
        <v>1733</v>
      </c>
    </row>
    <row r="639" spans="1:43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18" t="str">
        <f>'ORDEN DE CUARENTENA'!AO639</f>
        <v>Xenia</v>
      </c>
      <c r="AP639" s="65" t="s">
        <v>2321</v>
      </c>
      <c r="AQ639" s="66" t="s">
        <v>1733</v>
      </c>
    </row>
    <row r="640" spans="1:43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18" t="str">
        <f>'ORDEN DE CUARENTENA'!AO640</f>
        <v>Zoanthus</v>
      </c>
      <c r="AP640" s="65" t="s">
        <v>2322</v>
      </c>
      <c r="AQ640" s="66" t="s">
        <v>1733</v>
      </c>
    </row>
    <row r="641" spans="1:43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18" t="str">
        <f>'ORDEN DE CUARENTENA'!AO641</f>
        <v>*** Grupo Algas ***</v>
      </c>
      <c r="AP641" s="65" t="s">
        <v>2323</v>
      </c>
      <c r="AQ641" s="66" t="s">
        <v>1733</v>
      </c>
    </row>
    <row r="642" spans="1:43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18" t="str">
        <f>'ORDEN DE CUARENTENA'!AO642</f>
        <v>Chaetomorpha linum</v>
      </c>
      <c r="AP642" s="65" t="s">
        <v>2324</v>
      </c>
      <c r="AQ642" s="66" t="s">
        <v>1733</v>
      </c>
    </row>
    <row r="643" spans="1:43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18" t="str">
        <f>'ORDEN DE CUARENTENA'!AO643</f>
        <v>Halimeda discoidea</v>
      </c>
      <c r="AP643" s="65" t="s">
        <v>2325</v>
      </c>
      <c r="AQ643" s="66" t="s">
        <v>1733</v>
      </c>
    </row>
    <row r="644" spans="1:43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18" t="str">
        <f>'ORDEN DE CUARENTENA'!AO644</f>
        <v>Halimeda goreaui</v>
      </c>
      <c r="AP644" s="65" t="s">
        <v>2326</v>
      </c>
      <c r="AQ644" s="66" t="s">
        <v>1733</v>
      </c>
    </row>
    <row r="645" spans="1:43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18" t="str">
        <f>'ORDEN DE CUARENTENA'!AO645</f>
        <v xml:space="preserve">Penicillus capitatus </v>
      </c>
      <c r="AP645" s="65" t="s">
        <v>2327</v>
      </c>
      <c r="AQ645" s="66" t="s">
        <v>1733</v>
      </c>
    </row>
    <row r="646" spans="1:43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18" t="str">
        <f>'ORDEN DE CUARENTENA'!AO646</f>
        <v>Udotea conglutinata</v>
      </c>
      <c r="AP646" s="65" t="s">
        <v>2328</v>
      </c>
      <c r="AQ646" s="66" t="s">
        <v>1733</v>
      </c>
    </row>
    <row r="647" spans="1:43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18" t="str">
        <f>'ORDEN DE CUARENTENA'!AO647</f>
        <v>*** Grupo Crustáceos ***</v>
      </c>
      <c r="AP647" s="65" t="s">
        <v>2329</v>
      </c>
      <c r="AQ647" s="66" t="s">
        <v>1739</v>
      </c>
    </row>
    <row r="648" spans="1:43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18" t="str">
        <f>'ORDEN DE CUARENTENA'!AO648</f>
        <v>Alpheus armatus</v>
      </c>
      <c r="AP648" s="65" t="s">
        <v>2330</v>
      </c>
      <c r="AQ648" s="66" t="s">
        <v>1739</v>
      </c>
    </row>
    <row r="649" spans="1:43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18" t="str">
        <f>'ORDEN DE CUARENTENA'!AO649</f>
        <v>Artemia salina</v>
      </c>
      <c r="AP649" s="65" t="s">
        <v>2331</v>
      </c>
      <c r="AQ649" s="66" t="s">
        <v>1733</v>
      </c>
    </row>
    <row r="650" spans="1:43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18" t="str">
        <f>'ORDEN DE CUARENTENA'!AO650</f>
        <v>Atya spinipes</v>
      </c>
      <c r="AP650" s="65" t="s">
        <v>2332</v>
      </c>
      <c r="AQ650" s="66" t="s">
        <v>1733</v>
      </c>
    </row>
    <row r="651" spans="1:43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18" t="str">
        <f>'ORDEN DE CUARENTENA'!AO651</f>
        <v>Atyopsis moluccensis</v>
      </c>
      <c r="AP651" s="65" t="s">
        <v>2333</v>
      </c>
      <c r="AQ651" s="66" t="s">
        <v>1733</v>
      </c>
    </row>
    <row r="652" spans="1:43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18" t="str">
        <f>'ORDEN DE CUARENTENA'!AO652</f>
        <v>Atyopsis spinipes</v>
      </c>
      <c r="AP652" s="65" t="s">
        <v>2334</v>
      </c>
      <c r="AQ652" s="66" t="s">
        <v>1733</v>
      </c>
    </row>
    <row r="653" spans="1:43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18" t="str">
        <f>'ORDEN DE CUARENTENA'!AO653</f>
        <v>Calcinus tibicen</v>
      </c>
      <c r="AP653" s="65" t="s">
        <v>962</v>
      </c>
      <c r="AQ653" s="66" t="s">
        <v>2335</v>
      </c>
    </row>
    <row r="654" spans="1:43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18" t="str">
        <f>'ORDEN DE CUARENTENA'!AO654</f>
        <v>Caridina gracilirostris</v>
      </c>
      <c r="AP654" s="65" t="s">
        <v>2336</v>
      </c>
      <c r="AQ654" s="66" t="s">
        <v>1733</v>
      </c>
    </row>
    <row r="655" spans="1:43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18" t="str">
        <f>'ORDEN DE CUARENTENA'!AO655</f>
        <v>Caridina japonica</v>
      </c>
      <c r="AP655" s="65" t="s">
        <v>2337</v>
      </c>
      <c r="AQ655" s="66" t="s">
        <v>1733</v>
      </c>
    </row>
    <row r="656" spans="1:43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18" t="str">
        <f>'ORDEN DE CUARENTENA'!AO656</f>
        <v>Caridina multidentata</v>
      </c>
      <c r="AP656" s="65" t="s">
        <v>2338</v>
      </c>
      <c r="AQ656" s="66" t="s">
        <v>1733</v>
      </c>
    </row>
    <row r="657" spans="1:43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18" t="str">
        <f>'ORDEN DE CUARENTENA'!AO657</f>
        <v>Ciliopagurus strigatus</v>
      </c>
      <c r="AP657" s="65" t="s">
        <v>2339</v>
      </c>
      <c r="AQ657" s="66" t="s">
        <v>1733</v>
      </c>
    </row>
    <row r="658" spans="1:43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18" t="str">
        <f>'ORDEN DE CUARENTENA'!AO658</f>
        <v>Clibanarius tricolor</v>
      </c>
      <c r="AP658" s="65" t="s">
        <v>963</v>
      </c>
      <c r="AQ658" s="66" t="s">
        <v>1876</v>
      </c>
    </row>
    <row r="659" spans="1:43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18" t="str">
        <f>'ORDEN DE CUARENTENA'!AO659</f>
        <v>Dardanus calidus</v>
      </c>
      <c r="AP659" s="65" t="s">
        <v>2340</v>
      </c>
      <c r="AQ659" s="66" t="s">
        <v>1733</v>
      </c>
    </row>
    <row r="660" spans="1:43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18" t="str">
        <f>'ORDEN DE CUARENTENA'!AO660</f>
        <v xml:space="preserve">Dardanus pedunculatus </v>
      </c>
      <c r="AP660" s="65" t="s">
        <v>2341</v>
      </c>
      <c r="AQ660" s="66" t="s">
        <v>1739</v>
      </c>
    </row>
    <row r="661" spans="1:43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18" t="str">
        <f>'ORDEN DE CUARENTENA'!AO661</f>
        <v>Hymenocera picta</v>
      </c>
      <c r="AP661" s="65" t="s">
        <v>2342</v>
      </c>
      <c r="AQ661" s="66" t="s">
        <v>1733</v>
      </c>
    </row>
    <row r="662" spans="1:43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18" t="str">
        <f>'ORDEN DE CUARENTENA'!AO662</f>
        <v>Limulus polyphemus</v>
      </c>
      <c r="AP662" s="65" t="s">
        <v>2343</v>
      </c>
      <c r="AQ662" s="66" t="s">
        <v>1733</v>
      </c>
    </row>
    <row r="663" spans="1:43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18" t="str">
        <f>'ORDEN DE CUARENTENA'!AO663</f>
        <v xml:space="preserve">Litopenaeus vannamei </v>
      </c>
      <c r="AP663" s="65" t="s">
        <v>2344</v>
      </c>
      <c r="AQ663" s="66" t="s">
        <v>1739</v>
      </c>
    </row>
    <row r="664" spans="1:43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18" t="str">
        <f>'ORDEN DE CUARENTENA'!AO664</f>
        <v>Lysmata amboinensis</v>
      </c>
      <c r="AP664" s="65" t="s">
        <v>2345</v>
      </c>
      <c r="AQ664" s="66" t="s">
        <v>1739</v>
      </c>
    </row>
    <row r="665" spans="1:43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18" t="str">
        <f>'ORDEN DE CUARENTENA'!AO665</f>
        <v>Lysmata debelius</v>
      </c>
      <c r="AP665" s="65" t="s">
        <v>2346</v>
      </c>
      <c r="AQ665" s="66" t="s">
        <v>1739</v>
      </c>
    </row>
    <row r="666" spans="1:43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18" t="str">
        <f>'ORDEN DE CUARENTENA'!AO666</f>
        <v>Lysmata grabhami</v>
      </c>
      <c r="AP666" s="65" t="s">
        <v>2347</v>
      </c>
      <c r="AQ666" s="66" t="s">
        <v>1739</v>
      </c>
    </row>
    <row r="667" spans="1:43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18" t="str">
        <f>'ORDEN DE CUARENTENA'!AO667</f>
        <v>Lysmata wurdemanni</v>
      </c>
      <c r="AP667" s="65" t="s">
        <v>2348</v>
      </c>
      <c r="AQ667" s="66" t="s">
        <v>1739</v>
      </c>
    </row>
    <row r="668" spans="1:43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18" t="str">
        <f>'ORDEN DE CUARENTENA'!AO668</f>
        <v>Macrobrachium assamense</v>
      </c>
      <c r="AP668" s="65" t="s">
        <v>2349</v>
      </c>
      <c r="AQ668" s="66" t="s">
        <v>1739</v>
      </c>
    </row>
    <row r="669" spans="1:43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18" t="str">
        <f>'ORDEN DE CUARENTENA'!AO669</f>
        <v>Macrobrachium carcinus</v>
      </c>
      <c r="AP669" s="65" t="s">
        <v>2350</v>
      </c>
      <c r="AQ669" s="66" t="s">
        <v>1733</v>
      </c>
    </row>
    <row r="670" spans="1:43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18" t="str">
        <f>'ORDEN DE CUARENTENA'!AO670</f>
        <v xml:space="preserve">Macrobrachium nipponense </v>
      </c>
      <c r="AP670" s="65" t="s">
        <v>2351</v>
      </c>
      <c r="AQ670" s="66" t="s">
        <v>1733</v>
      </c>
    </row>
    <row r="671" spans="1:43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18" t="str">
        <f>'ORDEN DE CUARENTENA'!AO671</f>
        <v>Macrobrachium rosenbergii</v>
      </c>
      <c r="AP671" s="65" t="s">
        <v>2352</v>
      </c>
      <c r="AQ671" s="66" t="s">
        <v>1739</v>
      </c>
    </row>
    <row r="672" spans="1:43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18" t="str">
        <f>'ORDEN DE CUARENTENA'!AO672</f>
        <v>Neocaridina heteropoda</v>
      </c>
      <c r="AP672" s="65" t="s">
        <v>2353</v>
      </c>
      <c r="AQ672" s="66" t="s">
        <v>1733</v>
      </c>
    </row>
    <row r="673" spans="1:43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18" t="str">
        <f>'ORDEN DE CUARENTENA'!AO673</f>
        <v>Paguristes anomalus</v>
      </c>
      <c r="AP673" s="65" t="s">
        <v>2354</v>
      </c>
      <c r="AQ673" s="66" t="s">
        <v>1733</v>
      </c>
    </row>
    <row r="674" spans="1:43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18" t="str">
        <f>'ORDEN DE CUARENTENA'!AO674</f>
        <v>Paguristes cadenati</v>
      </c>
      <c r="AP674" s="65" t="s">
        <v>2355</v>
      </c>
      <c r="AQ674" s="66" t="s">
        <v>1733</v>
      </c>
    </row>
    <row r="675" spans="1:43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18" t="str">
        <f>'ORDEN DE CUARENTENA'!AO675</f>
        <v>Periclimenes brevicarpalis</v>
      </c>
      <c r="AP675" s="65" t="s">
        <v>2356</v>
      </c>
      <c r="AQ675" s="66" t="s">
        <v>1733</v>
      </c>
    </row>
    <row r="676" spans="1:43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18" t="str">
        <f>'ORDEN DE CUARENTENA'!AO676</f>
        <v xml:space="preserve">Periclimenes pedersoni </v>
      </c>
      <c r="AP676" s="65" t="s">
        <v>964</v>
      </c>
      <c r="AQ676" s="66" t="s">
        <v>1876</v>
      </c>
    </row>
    <row r="677" spans="1:43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18" t="str">
        <f>'ORDEN DE CUARENTENA'!AO677</f>
        <v>Periclimenes yucatanicus</v>
      </c>
      <c r="AP677" s="65" t="s">
        <v>965</v>
      </c>
      <c r="AQ677" s="66" t="s">
        <v>1876</v>
      </c>
    </row>
    <row r="678" spans="1:43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18" t="str">
        <f>'ORDEN DE CUARENTENA'!AO678</f>
        <v xml:space="preserve">Saron marmoratus </v>
      </c>
      <c r="AP678" s="65" t="s">
        <v>966</v>
      </c>
      <c r="AQ678" s="66" t="s">
        <v>1876</v>
      </c>
    </row>
    <row r="679" spans="1:43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18" t="str">
        <f>'ORDEN DE CUARENTENA'!AO679</f>
        <v>Stenopus hispidus</v>
      </c>
      <c r="AP679" s="65" t="s">
        <v>1039</v>
      </c>
      <c r="AQ679" s="66" t="s">
        <v>1876</v>
      </c>
    </row>
    <row r="680" spans="1:43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18" t="str">
        <f>'ORDEN DE CUARENTENA'!AO680</f>
        <v>Stenopus scutellatus</v>
      </c>
      <c r="AP680" s="65" t="s">
        <v>967</v>
      </c>
      <c r="AQ680" s="66" t="s">
        <v>1876</v>
      </c>
    </row>
    <row r="681" spans="1:43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18" t="str">
        <f>'ORDEN DE CUARENTENA'!AO681</f>
        <v>Stenopus zanzibaricus</v>
      </c>
      <c r="AP681" s="65" t="s">
        <v>968</v>
      </c>
      <c r="AQ681" s="66" t="s">
        <v>1876</v>
      </c>
    </row>
    <row r="682" spans="1:43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18" t="str">
        <f>'ORDEN DE CUARENTENA'!AO682</f>
        <v>Stenorhynchus seticornis</v>
      </c>
      <c r="AP682" s="65" t="s">
        <v>969</v>
      </c>
      <c r="AQ682" s="66" t="s">
        <v>1876</v>
      </c>
    </row>
    <row r="683" spans="1:43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18" t="str">
        <f>'ORDEN DE CUARENTENA'!AO683</f>
        <v>Thor amboinensis</v>
      </c>
      <c r="AP683" s="65" t="s">
        <v>970</v>
      </c>
      <c r="AQ683" s="66" t="s">
        <v>1876</v>
      </c>
    </row>
    <row r="684" spans="1:43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18" t="str">
        <f>'ORDEN DE CUARENTENA'!AO684</f>
        <v>Uca pugnax</v>
      </c>
      <c r="AP684" s="65" t="s">
        <v>971</v>
      </c>
      <c r="AQ684" s="66" t="s">
        <v>1876</v>
      </c>
    </row>
    <row r="685" spans="1:43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18" t="str">
        <f>'ORDEN DE CUARENTENA'!AO685</f>
        <v>*** Grupo Poliquetos ***</v>
      </c>
      <c r="AP685" s="65" t="s">
        <v>972</v>
      </c>
      <c r="AQ685" s="66" t="s">
        <v>1876</v>
      </c>
    </row>
    <row r="686" spans="1:43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18" t="str">
        <f>'ORDEN DE CUARENTENA'!AO686</f>
        <v>Protula bispiralis</v>
      </c>
      <c r="AP686" s="65" t="s">
        <v>973</v>
      </c>
      <c r="AQ686" s="66" t="s">
        <v>1876</v>
      </c>
    </row>
    <row r="687" spans="1:43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18" t="str">
        <f>'ORDEN DE CUARENTENA'!AO687</f>
        <v>Sabella penicillus</v>
      </c>
      <c r="AP687" s="65" t="s">
        <v>974</v>
      </c>
      <c r="AQ687" s="66" t="s">
        <v>1876</v>
      </c>
    </row>
    <row r="688" spans="1:43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18" t="str">
        <f>'ORDEN DE CUARENTENA'!AO688</f>
        <v>Sabellastarte magnifica</v>
      </c>
      <c r="AP688" s="65" t="s">
        <v>975</v>
      </c>
      <c r="AQ688" s="66" t="s">
        <v>1876</v>
      </c>
    </row>
    <row r="689" spans="1:43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18" t="str">
        <f>'ORDEN DE CUARENTENA'!AO689</f>
        <v>Spirobranchus giganteus</v>
      </c>
      <c r="AP689" s="65" t="s">
        <v>976</v>
      </c>
      <c r="AQ689" s="66" t="s">
        <v>1876</v>
      </c>
    </row>
    <row r="690" spans="1:43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18" t="str">
        <f>'ORDEN DE CUARENTENA'!AO690</f>
        <v>*** Grupo Moluscos ***</v>
      </c>
      <c r="AP690" s="65" t="s">
        <v>1040</v>
      </c>
      <c r="AQ690" s="66" t="s">
        <v>1876</v>
      </c>
    </row>
    <row r="691" spans="1:43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18" t="str">
        <f>'ORDEN DE CUARENTENA'!AO691</f>
        <v>Ampullaria cuprina</v>
      </c>
      <c r="AP691" s="65" t="s">
        <v>977</v>
      </c>
      <c r="AQ691" s="66" t="s">
        <v>2335</v>
      </c>
    </row>
    <row r="692" spans="1:43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18" t="str">
        <f>'ORDEN DE CUARENTENA'!AO692</f>
        <v>Aplysia dactylomela</v>
      </c>
      <c r="AP692" s="65" t="s">
        <v>978</v>
      </c>
      <c r="AQ692" s="66" t="s">
        <v>2335</v>
      </c>
    </row>
    <row r="693" spans="1:43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18" t="str">
        <f>'ORDEN DE CUARENTENA'!AO693</f>
        <v>Astrea tecta</v>
      </c>
      <c r="AP693" s="65" t="s">
        <v>2357</v>
      </c>
      <c r="AQ693" s="66" t="s">
        <v>1733</v>
      </c>
    </row>
    <row r="694" spans="1:43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18" t="str">
        <f>'ORDEN DE CUARENTENA'!AO694</f>
        <v>Cerithium litteratum</v>
      </c>
      <c r="AP694" s="65" t="s">
        <v>2358</v>
      </c>
      <c r="AQ694" s="66" t="s">
        <v>1733</v>
      </c>
    </row>
    <row r="695" spans="1:43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18" t="str">
        <f>'ORDEN DE CUARENTENA'!AO695</f>
        <v>Lima scabra</v>
      </c>
      <c r="AP695" s="65" t="s">
        <v>2359</v>
      </c>
      <c r="AQ695" s="66" t="s">
        <v>1733</v>
      </c>
    </row>
    <row r="696" spans="1:43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18" t="str">
        <f>'ORDEN DE CUARENTENA'!AO696</f>
        <v xml:space="preserve">Lithopoma tectum </v>
      </c>
      <c r="AP696" s="65" t="s">
        <v>2360</v>
      </c>
      <c r="AQ696" s="66" t="s">
        <v>1733</v>
      </c>
    </row>
    <row r="697" spans="1:43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18" t="str">
        <f>'ORDEN DE CUARENTENA'!AO697</f>
        <v>Marisa cornuarietis</v>
      </c>
      <c r="AP697" s="65" t="s">
        <v>2361</v>
      </c>
      <c r="AQ697" s="66" t="s">
        <v>1733</v>
      </c>
    </row>
    <row r="698" spans="1:43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18" t="str">
        <f>'ORDEN DE CUARENTENA'!AO698</f>
        <v>Octopus bimaculoides</v>
      </c>
      <c r="AP698" s="65" t="s">
        <v>979</v>
      </c>
      <c r="AQ698" s="66" t="s">
        <v>1820</v>
      </c>
    </row>
    <row r="699" spans="1:43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18" t="str">
        <f>'ORDEN DE CUARENTENA'!AO699</f>
        <v>Octopus vulgaris</v>
      </c>
      <c r="AP699" s="65" t="s">
        <v>2362</v>
      </c>
      <c r="AQ699" s="66" t="s">
        <v>1733</v>
      </c>
    </row>
    <row r="700" spans="1:43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18" t="str">
        <f>'ORDEN DE CUARENTENA'!AO700</f>
        <v>Pomacea bridgesi</v>
      </c>
      <c r="AP700" s="65" t="s">
        <v>2363</v>
      </c>
      <c r="AQ700" s="66" t="s">
        <v>1733</v>
      </c>
    </row>
    <row r="701" spans="1:43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18" t="str">
        <f>'ORDEN DE CUARENTENA'!AO701</f>
        <v>Pomacea canaliculata</v>
      </c>
      <c r="AP701" s="65" t="s">
        <v>2364</v>
      </c>
      <c r="AQ701" s="66" t="s">
        <v>1733</v>
      </c>
    </row>
    <row r="702" spans="1:43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18" t="str">
        <f>'ORDEN DE CUARENTENA'!AO702</f>
        <v>Pomacea paludosa</v>
      </c>
      <c r="AP702" s="65" t="s">
        <v>2365</v>
      </c>
      <c r="AQ702" s="66" t="s">
        <v>1733</v>
      </c>
    </row>
    <row r="703" spans="1:43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18" t="str">
        <f>'ORDEN DE CUARENTENA'!AO703</f>
        <v xml:space="preserve">Tridachia crispata </v>
      </c>
      <c r="AP703" s="65" t="s">
        <v>2366</v>
      </c>
      <c r="AQ703" s="66" t="s">
        <v>1733</v>
      </c>
    </row>
    <row r="704" spans="1:43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18" t="str">
        <f>'ORDEN DE CUARENTENA'!AO704</f>
        <v>Tridacna crocea</v>
      </c>
      <c r="AP704" s="65" t="s">
        <v>2367</v>
      </c>
      <c r="AQ704" s="66" t="s">
        <v>1733</v>
      </c>
    </row>
    <row r="705" spans="1:43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18" t="str">
        <f>'ORDEN DE CUARENTENA'!AO705</f>
        <v>Tridacna derasa</v>
      </c>
      <c r="AP705" s="65" t="s">
        <v>2368</v>
      </c>
      <c r="AQ705" s="66" t="s">
        <v>1733</v>
      </c>
    </row>
    <row r="706" spans="1:43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18" t="str">
        <f>'ORDEN DE CUARENTENA'!AO706</f>
        <v>Tridacna maxima</v>
      </c>
      <c r="AP706" s="65" t="s">
        <v>2369</v>
      </c>
      <c r="AQ706" s="66" t="s">
        <v>1733</v>
      </c>
    </row>
    <row r="707" spans="1:43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18" t="str">
        <f>'ORDEN DE CUARENTENA'!AO707</f>
        <v>Tridacna squamosa</v>
      </c>
      <c r="AP707" s="65" t="s">
        <v>2370</v>
      </c>
      <c r="AQ707" s="66" t="s">
        <v>1733</v>
      </c>
    </row>
    <row r="708" spans="1:43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18" t="str">
        <f>'ORDEN DE CUARENTENA'!AO708</f>
        <v>Turbo fluctuosa</v>
      </c>
      <c r="AP708" s="65" t="s">
        <v>2371</v>
      </c>
      <c r="AQ708" s="66" t="s">
        <v>1733</v>
      </c>
    </row>
    <row r="709" spans="1:43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18" t="str">
        <f>'ORDEN DE CUARENTENA'!AO709</f>
        <v>*** Grupo Plantas Acuáticas ***</v>
      </c>
      <c r="AP709" s="65" t="s">
        <v>2372</v>
      </c>
      <c r="AQ709" s="66" t="s">
        <v>1733</v>
      </c>
    </row>
    <row r="710" spans="1:43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18" t="str">
        <f>'ORDEN DE CUARENTENA'!AO710</f>
        <v>Anubias barteri</v>
      </c>
      <c r="AP710" s="65" t="s">
        <v>2373</v>
      </c>
      <c r="AQ710" s="66" t="s">
        <v>1733</v>
      </c>
    </row>
    <row r="711" spans="1:43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18" t="str">
        <f>'ORDEN DE CUARENTENA'!AO711</f>
        <v>Aponogeton rigidifolius</v>
      </c>
      <c r="AP711" s="65" t="s">
        <v>2374</v>
      </c>
      <c r="AQ711" s="66" t="s">
        <v>1739</v>
      </c>
    </row>
    <row r="712" spans="1:43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18" t="str">
        <f>'ORDEN DE CUARENTENA'!AO712</f>
        <v>Aponogeton ulvaceus</v>
      </c>
      <c r="AP712" s="65" t="s">
        <v>2375</v>
      </c>
      <c r="AQ712" s="66" t="s">
        <v>1733</v>
      </c>
    </row>
    <row r="713" spans="1:43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18" t="str">
        <f>'ORDEN DE CUARENTENA'!AO713</f>
        <v>Aponogeton undulatus</v>
      </c>
      <c r="AP713" s="65" t="s">
        <v>2376</v>
      </c>
      <c r="AQ713" s="66" t="s">
        <v>1733</v>
      </c>
    </row>
    <row r="714" spans="1:43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18" t="str">
        <f>'ORDEN DE CUARENTENA'!AO714</f>
        <v>Barclaya longifolia</v>
      </c>
      <c r="AP714" s="65" t="s">
        <v>2377</v>
      </c>
      <c r="AQ714" s="66" t="s">
        <v>1733</v>
      </c>
    </row>
    <row r="715" spans="1:43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18" t="str">
        <f>'ORDEN DE CUARENTENA'!AO715</f>
        <v>Barclaya motleyi</v>
      </c>
      <c r="AP715" s="65" t="s">
        <v>2378</v>
      </c>
      <c r="AQ715" s="66" t="s">
        <v>1733</v>
      </c>
    </row>
    <row r="716" spans="1:43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18" t="str">
        <f>'ORDEN DE CUARENTENA'!AO716</f>
        <v>Bolbitis heudelotii</v>
      </c>
      <c r="AP716" s="65" t="s">
        <v>2379</v>
      </c>
      <c r="AQ716" s="66" t="s">
        <v>1733</v>
      </c>
    </row>
    <row r="717" spans="1:43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18" t="str">
        <f>'ORDEN DE CUARENTENA'!AO717</f>
        <v>Cabomba aquatica</v>
      </c>
      <c r="AP717" s="65" t="s">
        <v>2380</v>
      </c>
      <c r="AQ717" s="66" t="s">
        <v>1733</v>
      </c>
    </row>
    <row r="718" spans="1:43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18" t="str">
        <f>'ORDEN DE CUARENTENA'!AO718</f>
        <v>Cabomba caroliniana</v>
      </c>
      <c r="AP718" s="65" t="s">
        <v>2381</v>
      </c>
      <c r="AQ718" s="66" t="s">
        <v>1733</v>
      </c>
    </row>
    <row r="719" spans="1:43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18" t="str">
        <f>'ORDEN DE CUARENTENA'!AO719</f>
        <v>Cabomba furcata</v>
      </c>
      <c r="AP719" s="65" t="s">
        <v>2382</v>
      </c>
      <c r="AQ719" s="66" t="s">
        <v>1733</v>
      </c>
    </row>
    <row r="720" spans="1:43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18" t="str">
        <f>'ORDEN DE CUARENTENA'!AO720</f>
        <v>Cabomba piauhyensis</v>
      </c>
      <c r="AP720" s="65" t="s">
        <v>2383</v>
      </c>
      <c r="AQ720" s="66" t="s">
        <v>1733</v>
      </c>
    </row>
    <row r="721" spans="1:43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18" t="str">
        <f>'ORDEN DE CUARENTENA'!AO721</f>
        <v>Ceratopteris thalictroides</v>
      </c>
      <c r="AP721" s="65" t="s">
        <v>2384</v>
      </c>
      <c r="AQ721" s="66" t="s">
        <v>1733</v>
      </c>
    </row>
    <row r="722" spans="1:43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18" t="str">
        <f>'ORDEN DE CUARENTENA'!AO722</f>
        <v>Crinum calamistratum</v>
      </c>
      <c r="AP722" s="65" t="s">
        <v>2385</v>
      </c>
      <c r="AQ722" s="66" t="s">
        <v>1733</v>
      </c>
    </row>
    <row r="723" spans="1:43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18" t="str">
        <f>'ORDEN DE CUARENTENA'!AO723</f>
        <v>Crinum natans</v>
      </c>
      <c r="AP723" s="65" t="s">
        <v>2386</v>
      </c>
      <c r="AQ723" s="66" t="s">
        <v>1733</v>
      </c>
    </row>
    <row r="724" spans="1:43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18" t="str">
        <f>'ORDEN DE CUARENTENA'!AO724</f>
        <v>Cryptocoryne affinis</v>
      </c>
      <c r="AP724" s="65" t="s">
        <v>2387</v>
      </c>
      <c r="AQ724" s="66" t="s">
        <v>1733</v>
      </c>
    </row>
    <row r="725" spans="1:43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18" t="str">
        <f>'ORDEN DE CUARENTENA'!AO725</f>
        <v>Cryptocoryne albida</v>
      </c>
      <c r="AP725" s="65" t="s">
        <v>2388</v>
      </c>
      <c r="AQ725" s="66" t="s">
        <v>1733</v>
      </c>
    </row>
    <row r="726" spans="1:43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18" t="str">
        <f>'ORDEN DE CUARENTENA'!AO726</f>
        <v>Cryptocoryne beckettii</v>
      </c>
      <c r="AP726" s="65" t="s">
        <v>2389</v>
      </c>
      <c r="AQ726" s="66" t="s">
        <v>1733</v>
      </c>
    </row>
    <row r="727" spans="1:43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18" t="str">
        <f>'ORDEN DE CUARENTENA'!AO727</f>
        <v>Cryptocoryne ciliata</v>
      </c>
      <c r="AP727" s="65" t="s">
        <v>2390</v>
      </c>
      <c r="AQ727" s="66" t="s">
        <v>1733</v>
      </c>
    </row>
    <row r="728" spans="1:43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18" t="str">
        <f>'ORDEN DE CUARENTENA'!AO728</f>
        <v>Cryptocoryne cordata</v>
      </c>
      <c r="AP728" s="65" t="s">
        <v>2391</v>
      </c>
      <c r="AQ728" s="66" t="s">
        <v>1733</v>
      </c>
    </row>
    <row r="729" spans="1:43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18" t="str">
        <f>'ORDEN DE CUARENTENA'!AO729</f>
        <v>Cryptocoryne crispatula</v>
      </c>
      <c r="AP729" s="65" t="s">
        <v>2392</v>
      </c>
      <c r="AQ729" s="66" t="s">
        <v>1733</v>
      </c>
    </row>
    <row r="730" spans="1:43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18" t="str">
        <f>'ORDEN DE CUARENTENA'!AO730</f>
        <v xml:space="preserve">Cryptocoryne longicauda </v>
      </c>
      <c r="AP730" s="65" t="s">
        <v>981</v>
      </c>
      <c r="AQ730" s="66" t="s">
        <v>2335</v>
      </c>
    </row>
    <row r="731" spans="1:43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18" t="str">
        <f>'ORDEN DE CUARENTENA'!AO731</f>
        <v>Cryptocoryne parva</v>
      </c>
      <c r="AP731" s="65" t="s">
        <v>2393</v>
      </c>
      <c r="AQ731" s="66" t="s">
        <v>1739</v>
      </c>
    </row>
    <row r="732" spans="1:43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18" t="str">
        <f>'ORDEN DE CUARENTENA'!AO732</f>
        <v>Cryptocoryne pontederiifolia</v>
      </c>
      <c r="AP732" s="65" t="s">
        <v>2394</v>
      </c>
      <c r="AQ732" s="66" t="s">
        <v>1739</v>
      </c>
    </row>
    <row r="733" spans="1:43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18" t="str">
        <f>'ORDEN DE CUARENTENA'!AO733</f>
        <v>Cryptocoryne undulata</v>
      </c>
      <c r="AP733" s="65" t="s">
        <v>2395</v>
      </c>
      <c r="AQ733" s="66" t="s">
        <v>1739</v>
      </c>
    </row>
    <row r="734" spans="1:43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18" t="str">
        <f>'ORDEN DE CUARENTENA'!AO734</f>
        <v>Cryptocoryne walkeri</v>
      </c>
      <c r="AP734" s="65" t="s">
        <v>2396</v>
      </c>
      <c r="AQ734" s="66" t="s">
        <v>1739</v>
      </c>
    </row>
    <row r="735" spans="1:43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18" t="str">
        <f>'ORDEN DE CUARENTENA'!AO735</f>
        <v>Cryptocoryne wendtii</v>
      </c>
      <c r="AP735" s="65" t="s">
        <v>2397</v>
      </c>
      <c r="AQ735" s="66" t="s">
        <v>1739</v>
      </c>
    </row>
    <row r="736" spans="1:43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18" t="str">
        <f>'ORDEN DE CUARENTENA'!AO736</f>
        <v>Cryptocoryne willisii</v>
      </c>
      <c r="AP736" s="65" t="s">
        <v>2398</v>
      </c>
      <c r="AQ736" s="66" t="s">
        <v>1739</v>
      </c>
    </row>
    <row r="737" spans="1:43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18" t="str">
        <f>'ORDEN DE CUARENTENA'!AO737</f>
        <v>Cyperus helferi</v>
      </c>
      <c r="AP737" s="65" t="s">
        <v>2399</v>
      </c>
      <c r="AQ737" s="66" t="s">
        <v>1733</v>
      </c>
    </row>
    <row r="738" spans="1:43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18" t="str">
        <f>'ORDEN DE CUARENTENA'!AO738</f>
        <v>Didiplis diandra</v>
      </c>
      <c r="AP738" s="65" t="s">
        <v>982</v>
      </c>
      <c r="AQ738" s="66" t="s">
        <v>1876</v>
      </c>
    </row>
    <row r="739" spans="1:43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18" t="str">
        <f>'ORDEN DE CUARENTENA'!AO739</f>
        <v>Echinodorus amazonicus</v>
      </c>
      <c r="AP739" s="65" t="s">
        <v>2400</v>
      </c>
      <c r="AQ739" s="66" t="s">
        <v>1733</v>
      </c>
    </row>
    <row r="740" spans="1:43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18" t="str">
        <f>'ORDEN DE CUARENTENA'!AO740</f>
        <v>Echinodorus angustifolius</v>
      </c>
      <c r="AP740" s="65" t="s">
        <v>2401</v>
      </c>
      <c r="AQ740" s="66" t="s">
        <v>1733</v>
      </c>
    </row>
    <row r="741" spans="1:43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18" t="str">
        <f>'ORDEN DE CUARENTENA'!AO741</f>
        <v>Echinodorus bleheri</v>
      </c>
      <c r="AP741" s="65" t="s">
        <v>2402</v>
      </c>
      <c r="AQ741" s="66" t="s">
        <v>1733</v>
      </c>
    </row>
    <row r="742" spans="1:43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18" t="str">
        <f>'ORDEN DE CUARENTENA'!AO742</f>
        <v>Echinodorus cordifolius</v>
      </c>
      <c r="AP742" s="65" t="s">
        <v>2403</v>
      </c>
      <c r="AQ742" s="66" t="s">
        <v>1733</v>
      </c>
    </row>
    <row r="743" spans="1:43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18" t="str">
        <f>'ORDEN DE CUARENTENA'!AO743</f>
        <v>Echinodorus grandiloflorus</v>
      </c>
      <c r="AP743" s="65" t="s">
        <v>2404</v>
      </c>
      <c r="AQ743" s="66" t="s">
        <v>1733</v>
      </c>
    </row>
    <row r="744" spans="1:43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18" t="str">
        <f>'ORDEN DE CUARENTENA'!AO744</f>
        <v>Echinodorus horizontalis</v>
      </c>
      <c r="AP744" s="65" t="s">
        <v>2405</v>
      </c>
      <c r="AQ744" s="66" t="s">
        <v>1739</v>
      </c>
    </row>
    <row r="745" spans="1:43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18" t="str">
        <f>'ORDEN DE CUARENTENA'!AO745</f>
        <v>Echinodorus macrophyllus</v>
      </c>
      <c r="AP745" s="65" t="s">
        <v>2406</v>
      </c>
      <c r="AQ745" s="66" t="s">
        <v>1739</v>
      </c>
    </row>
    <row r="746" spans="1:43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18" t="str">
        <f>'ORDEN DE CUARENTENA'!AO746</f>
        <v>Echinodorus oriental</v>
      </c>
      <c r="AP746" s="65" t="s">
        <v>2407</v>
      </c>
      <c r="AQ746" s="66" t="s">
        <v>1739</v>
      </c>
    </row>
    <row r="747" spans="1:43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5"/>
      <c r="Y747" s="15"/>
      <c r="Z747" s="15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18" t="str">
        <f>'ORDEN DE CUARENTENA'!AO747</f>
        <v>Echinodorus paleofolius</v>
      </c>
      <c r="AP747" s="65" t="s">
        <v>2408</v>
      </c>
      <c r="AQ747" s="66" t="s">
        <v>1739</v>
      </c>
    </row>
    <row r="748" spans="1:43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18" t="str">
        <f>'ORDEN DE CUARENTENA'!AO748</f>
        <v>Echinodorus parviflorus</v>
      </c>
      <c r="AP748" s="65" t="s">
        <v>2409</v>
      </c>
      <c r="AQ748" s="66" t="s">
        <v>1739</v>
      </c>
    </row>
    <row r="749" spans="1:43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O749" s="18" t="str">
        <f>'ORDEN DE CUARENTENA'!AO749</f>
        <v>Echinodorus peruensis</v>
      </c>
      <c r="AP749" s="65" t="s">
        <v>2410</v>
      </c>
      <c r="AQ749" s="66" t="s">
        <v>1739</v>
      </c>
    </row>
    <row r="750" spans="1:43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18" t="str">
        <f>'ORDEN DE CUARENTENA'!AO750</f>
        <v>Echinodorus quadricostatus</v>
      </c>
      <c r="AP750" s="65" t="s">
        <v>2411</v>
      </c>
      <c r="AQ750" s="66" t="s">
        <v>1739</v>
      </c>
    </row>
    <row r="751" spans="1:43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O751" s="18" t="str">
        <f>'ORDEN DE CUARENTENA'!AO751</f>
        <v>Echinodorus rose</v>
      </c>
      <c r="AP751" s="65" t="s">
        <v>2412</v>
      </c>
      <c r="AQ751" s="66" t="s">
        <v>1739</v>
      </c>
    </row>
    <row r="752" spans="1:43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18" t="str">
        <f>'ORDEN DE CUARENTENA'!AO752</f>
        <v>Echinodorus schlueteri</v>
      </c>
      <c r="AP752" s="65" t="s">
        <v>2413</v>
      </c>
      <c r="AQ752" s="66" t="s">
        <v>1733</v>
      </c>
    </row>
    <row r="753" spans="1:43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18" t="str">
        <f>'ORDEN DE CUARENTENA'!AO753</f>
        <v>Echinodorus tenellus</v>
      </c>
      <c r="AP753" s="65" t="s">
        <v>2414</v>
      </c>
      <c r="AQ753" s="66" t="s">
        <v>1733</v>
      </c>
    </row>
    <row r="754" spans="1:43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18" t="str">
        <f>'ORDEN DE CUARENTENA'!AO754</f>
        <v>Eusteralis stellata</v>
      </c>
      <c r="AP754" s="65" t="s">
        <v>2415</v>
      </c>
      <c r="AQ754" s="66" t="s">
        <v>1733</v>
      </c>
    </row>
    <row r="755" spans="1:43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18" t="str">
        <f>'ORDEN DE CUARENTENA'!AO755</f>
        <v>Hemianthus micranthemoides</v>
      </c>
      <c r="AP755" s="65" t="s">
        <v>2416</v>
      </c>
      <c r="AQ755" s="66" t="s">
        <v>1733</v>
      </c>
    </row>
    <row r="756" spans="1:43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18" t="str">
        <f>'ORDEN DE CUARENTENA'!AO756</f>
        <v>Hygrophila corymbosa</v>
      </c>
      <c r="AP756" s="65" t="s">
        <v>2417</v>
      </c>
      <c r="AQ756" s="66" t="s">
        <v>1733</v>
      </c>
    </row>
    <row r="757" spans="1:43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18" t="str">
        <f>'ORDEN DE CUARENTENA'!AO757</f>
        <v>Hygrophila difformis</v>
      </c>
      <c r="AP757" s="65" t="s">
        <v>2418</v>
      </c>
      <c r="AQ757" s="66" t="s">
        <v>1733</v>
      </c>
    </row>
    <row r="758" spans="1:43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18" t="str">
        <f>'ORDEN DE CUARENTENA'!AO758</f>
        <v>Hygrophila guianensis</v>
      </c>
      <c r="AP758" s="65" t="s">
        <v>2419</v>
      </c>
      <c r="AQ758" s="66" t="s">
        <v>1733</v>
      </c>
    </row>
    <row r="759" spans="1:43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18" t="str">
        <f>'ORDEN DE CUARENTENA'!AO759</f>
        <v>Hygrophila polyesperma</v>
      </c>
      <c r="AP759" s="65" t="s">
        <v>2420</v>
      </c>
      <c r="AQ759" s="66" t="s">
        <v>1739</v>
      </c>
    </row>
    <row r="760" spans="1:43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18" t="str">
        <f>'ORDEN DE CUARENTENA'!AO760</f>
        <v>Hygroryza aristata</v>
      </c>
      <c r="AP760" s="65" t="s">
        <v>2421</v>
      </c>
      <c r="AQ760" s="66" t="s">
        <v>1739</v>
      </c>
    </row>
    <row r="761" spans="1:43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18" t="str">
        <f>'ORDEN DE CUARENTENA'!AO761</f>
        <v>Limnophila aquatica</v>
      </c>
      <c r="AP761" s="65" t="s">
        <v>2422</v>
      </c>
      <c r="AQ761" s="66" t="s">
        <v>1739</v>
      </c>
    </row>
    <row r="762" spans="1:43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18" t="str">
        <f>'ORDEN DE CUARENTENA'!AO762</f>
        <v>Limnophila aromatica</v>
      </c>
      <c r="AP762" s="65" t="s">
        <v>2423</v>
      </c>
      <c r="AQ762" s="66" t="s">
        <v>1739</v>
      </c>
    </row>
    <row r="763" spans="1:43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18" t="str">
        <f>'ORDEN DE CUARENTENA'!AO763</f>
        <v>Limnophila sessiliflora</v>
      </c>
      <c r="AP763" s="65" t="s">
        <v>2424</v>
      </c>
      <c r="AQ763" s="66" t="s">
        <v>1739</v>
      </c>
    </row>
    <row r="764" spans="1:43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18" t="str">
        <f>'ORDEN DE CUARENTENA'!AO764</f>
        <v>Ludwigia arcuata</v>
      </c>
      <c r="AP764" s="65" t="s">
        <v>2425</v>
      </c>
      <c r="AQ764" s="66" t="s">
        <v>1739</v>
      </c>
    </row>
    <row r="765" spans="1:43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18" t="str">
        <f>'ORDEN DE CUARENTENA'!AO765</f>
        <v>Ludwigia grandulosa</v>
      </c>
      <c r="AP765" s="65" t="s">
        <v>2426</v>
      </c>
      <c r="AQ765" s="66" t="s">
        <v>1739</v>
      </c>
    </row>
    <row r="766" spans="1:43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18" t="str">
        <f>'ORDEN DE CUARENTENA'!AO766</f>
        <v>Ludwigia inclinata</v>
      </c>
      <c r="AP766" s="65" t="s">
        <v>2427</v>
      </c>
      <c r="AQ766" s="66" t="s">
        <v>1739</v>
      </c>
    </row>
    <row r="767" spans="1:43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5"/>
      <c r="Y767" s="15"/>
      <c r="Z767" s="15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18" t="str">
        <f>'ORDEN DE CUARENTENA'!AO767</f>
        <v>Ludwigia repens</v>
      </c>
      <c r="AP767" s="65" t="s">
        <v>2428</v>
      </c>
      <c r="AQ767" s="66" t="s">
        <v>1739</v>
      </c>
    </row>
    <row r="768" spans="1:43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18" t="str">
        <f>'ORDEN DE CUARENTENA'!AO768</f>
        <v>Micranthemum umbrosum</v>
      </c>
      <c r="AP768" s="65" t="s">
        <v>2429</v>
      </c>
      <c r="AQ768" s="66" t="s">
        <v>1739</v>
      </c>
    </row>
    <row r="769" spans="1:43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O769" s="18" t="str">
        <f>'ORDEN DE CUARENTENA'!AO769</f>
        <v>Myriophyllum aquaticum</v>
      </c>
      <c r="AP769" s="65" t="s">
        <v>2430</v>
      </c>
      <c r="AQ769" s="66" t="s">
        <v>1733</v>
      </c>
    </row>
    <row r="770" spans="1:43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18" t="str">
        <f>'ORDEN DE CUARENTENA'!AO770</f>
        <v>Myriophyllum matogrossense</v>
      </c>
      <c r="AP770" s="65" t="s">
        <v>2431</v>
      </c>
      <c r="AQ770" s="66" t="s">
        <v>1733</v>
      </c>
    </row>
    <row r="771" spans="1:43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O771" s="18" t="str">
        <f>'ORDEN DE CUARENTENA'!AO771</f>
        <v>Nesaea crassicaulis</v>
      </c>
      <c r="AP771" s="65" t="s">
        <v>2432</v>
      </c>
      <c r="AQ771" s="66" t="s">
        <v>1733</v>
      </c>
    </row>
    <row r="772" spans="1:43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18" t="str">
        <f>'ORDEN DE CUARENTENA'!AO772</f>
        <v>Nomaphila corymbosa</v>
      </c>
      <c r="AP772" s="65" t="s">
        <v>2433</v>
      </c>
      <c r="AQ772" s="66" t="s">
        <v>1733</v>
      </c>
    </row>
    <row r="773" spans="1:43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18" t="str">
        <f>'ORDEN DE CUARENTENA'!AO773</f>
        <v>Nymphaea lotus</v>
      </c>
      <c r="AP773" s="65" t="s">
        <v>2434</v>
      </c>
      <c r="AQ773" s="66" t="s">
        <v>1733</v>
      </c>
    </row>
    <row r="774" spans="1:43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18" t="str">
        <f>'ORDEN DE CUARENTENA'!AO774</f>
        <v>Nymphaea mexicana</v>
      </c>
      <c r="AP774" s="65" t="s">
        <v>2435</v>
      </c>
      <c r="AQ774" s="66" t="s">
        <v>1733</v>
      </c>
    </row>
    <row r="775" spans="1:43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18" t="str">
        <f>'ORDEN DE CUARENTENA'!AO775</f>
        <v>Nymphaea pubescens</v>
      </c>
      <c r="AP775" s="65" t="s">
        <v>2436</v>
      </c>
      <c r="AQ775" s="66" t="s">
        <v>1733</v>
      </c>
    </row>
    <row r="776" spans="1:43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18" t="str">
        <f>'ORDEN DE CUARENTENA'!AO776</f>
        <v>Nymphaea rubra</v>
      </c>
      <c r="AP776" s="65" t="s">
        <v>2437</v>
      </c>
      <c r="AQ776" s="66" t="s">
        <v>1733</v>
      </c>
    </row>
    <row r="777" spans="1:43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18" t="str">
        <f>'ORDEN DE CUARENTENA'!AO777</f>
        <v>Nymphaea stellata</v>
      </c>
      <c r="AP777" s="65" t="s">
        <v>2438</v>
      </c>
      <c r="AQ777" s="66" t="s">
        <v>1733</v>
      </c>
    </row>
    <row r="778" spans="1:43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18" t="str">
        <f>'ORDEN DE CUARENTENA'!AO778</f>
        <v>Nymphaea zenkeri</v>
      </c>
      <c r="AP778" s="65" t="s">
        <v>2439</v>
      </c>
      <c r="AQ778" s="66" t="s">
        <v>1733</v>
      </c>
    </row>
    <row r="779" spans="1:43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18" t="str">
        <f>'ORDEN DE CUARENTENA'!AO779</f>
        <v>Phyllanthus fluitans</v>
      </c>
      <c r="AP779" s="65" t="s">
        <v>2440</v>
      </c>
      <c r="AQ779" s="66" t="s">
        <v>1733</v>
      </c>
    </row>
    <row r="780" spans="1:43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18" t="str">
        <f>'ORDEN DE CUARENTENA'!AO780</f>
        <v>Rhizophora mangle</v>
      </c>
      <c r="AP780" s="65" t="s">
        <v>2441</v>
      </c>
      <c r="AQ780" s="66" t="s">
        <v>1733</v>
      </c>
    </row>
    <row r="781" spans="1:43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18" t="str">
        <f>'ORDEN DE CUARENTENA'!AO781</f>
        <v>Rotala macrandra</v>
      </c>
      <c r="AP781" s="65" t="s">
        <v>2442</v>
      </c>
      <c r="AQ781" s="66" t="s">
        <v>1733</v>
      </c>
    </row>
    <row r="782" spans="1:43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18" t="str">
        <f>'ORDEN DE CUARENTENA'!AO782</f>
        <v>Rotala nanjenshan</v>
      </c>
      <c r="AP782" s="65" t="s">
        <v>2443</v>
      </c>
      <c r="AQ782" s="66" t="s">
        <v>1733</v>
      </c>
    </row>
    <row r="783" spans="1:43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18" t="str">
        <f>'ORDEN DE CUARENTENA'!AO783</f>
        <v>Rotala rotundifolia</v>
      </c>
      <c r="AP783" s="65" t="s">
        <v>2444</v>
      </c>
      <c r="AQ783" s="66" t="s">
        <v>1733</v>
      </c>
    </row>
    <row r="784" spans="1:43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18" t="str">
        <f>'ORDEN DE CUARENTENA'!AO784</f>
        <v>Rotala wallichii</v>
      </c>
      <c r="AP784" s="65" t="s">
        <v>2444</v>
      </c>
      <c r="AQ784" s="66" t="s">
        <v>1733</v>
      </c>
    </row>
    <row r="785" spans="1:43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18" t="str">
        <f>'ORDEN DE CUARENTENA'!AO785</f>
        <v>Sagittaria graminea</v>
      </c>
      <c r="AP785" s="65" t="s">
        <v>2445</v>
      </c>
      <c r="AQ785" s="66" t="s">
        <v>1733</v>
      </c>
    </row>
    <row r="786" spans="1:43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18" t="str">
        <f>'ORDEN DE CUARENTENA'!AO786</f>
        <v>Sagittaria subulata</v>
      </c>
      <c r="AP786" s="65" t="s">
        <v>2446</v>
      </c>
      <c r="AQ786" s="66" t="s">
        <v>1733</v>
      </c>
    </row>
    <row r="787" spans="1:43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18" t="str">
        <f>'ORDEN DE CUARENTENA'!AO787</f>
        <v>Sagittaria teres</v>
      </c>
      <c r="AP787" s="65" t="s">
        <v>2447</v>
      </c>
      <c r="AQ787" s="66" t="s">
        <v>1733</v>
      </c>
    </row>
    <row r="788" spans="1:43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18" t="str">
        <f>'ORDEN DE CUARENTENA'!AO788</f>
        <v>Tonina fluviatilis</v>
      </c>
      <c r="AP788" s="65" t="s">
        <v>2448</v>
      </c>
      <c r="AQ788" s="66" t="s">
        <v>1733</v>
      </c>
    </row>
    <row r="789" spans="1:43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18" t="str">
        <f>'ORDEN DE CUARENTENA'!AO789</f>
        <v>Vallisneria americana</v>
      </c>
      <c r="AP789" s="65" t="s">
        <v>2449</v>
      </c>
      <c r="AQ789" s="66" t="s">
        <v>1733</v>
      </c>
    </row>
    <row r="790" spans="1:43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18" t="str">
        <f>'ORDEN DE CUARENTENA'!AO790</f>
        <v>Vallisneria spiralis</v>
      </c>
      <c r="AP790" s="65" t="s">
        <v>2450</v>
      </c>
      <c r="AQ790" s="66" t="s">
        <v>1733</v>
      </c>
    </row>
    <row r="791" spans="1:43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18" t="str">
        <f>'ORDEN DE CUARENTENA'!AO791</f>
        <v>*** Grupo Equinodermos ***</v>
      </c>
      <c r="AP791" s="65" t="s">
        <v>2451</v>
      </c>
      <c r="AQ791" s="66" t="s">
        <v>1733</v>
      </c>
    </row>
    <row r="792" spans="1:43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18" t="str">
        <f>'ORDEN DE CUARENTENA'!AO792</f>
        <v>Diadema setosum</v>
      </c>
      <c r="AP792" s="65" t="s">
        <v>2452</v>
      </c>
      <c r="AQ792" s="66" t="s">
        <v>1733</v>
      </c>
    </row>
    <row r="793" spans="1:43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18" t="str">
        <f>'ORDEN DE CUARENTENA'!AO793</f>
        <v>Echinometra mathaei</v>
      </c>
      <c r="AP793" s="65" t="s">
        <v>2453</v>
      </c>
      <c r="AQ793" s="66" t="s">
        <v>1733</v>
      </c>
    </row>
    <row r="794" spans="1:43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18" t="str">
        <f>'ORDEN DE CUARENTENA'!AO794</f>
        <v>Echinometra viridis</v>
      </c>
      <c r="AP794" s="68" t="s">
        <v>2454</v>
      </c>
      <c r="AQ794" s="66" t="s">
        <v>1733</v>
      </c>
    </row>
    <row r="795" spans="1:43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18" t="str">
        <f>'ORDEN DE CUARENTENA'!AO795</f>
        <v>Eucidaris tribuloides</v>
      </c>
      <c r="AP795" s="65" t="s">
        <v>2455</v>
      </c>
      <c r="AQ795" s="66" t="s">
        <v>1733</v>
      </c>
    </row>
    <row r="796" spans="1:43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18" t="str">
        <f>'ORDEN DE CUARENTENA'!AO796</f>
        <v xml:space="preserve">Linckia guildingii </v>
      </c>
      <c r="AP796" s="65" t="s">
        <v>2456</v>
      </c>
      <c r="AQ796" s="66" t="s">
        <v>1733</v>
      </c>
    </row>
    <row r="797" spans="1:43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18" t="str">
        <f>'ORDEN DE CUARENTENA'!AO797</f>
        <v>Lytechinus variegatus</v>
      </c>
      <c r="AP797" s="65" t="s">
        <v>2457</v>
      </c>
      <c r="AQ797" s="66" t="s">
        <v>1733</v>
      </c>
    </row>
    <row r="798" spans="1:43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18" t="str">
        <f>'ORDEN DE CUARENTENA'!AO798</f>
        <v>Ophioderma brevicaudum</v>
      </c>
      <c r="AP798" s="65" t="s">
        <v>2458</v>
      </c>
      <c r="AQ798" s="66" t="s">
        <v>1733</v>
      </c>
    </row>
    <row r="799" spans="1:43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18" t="str">
        <f>'ORDEN DE CUARENTENA'!AO799</f>
        <v>Oreaster reticulatus</v>
      </c>
      <c r="AP799" s="65" t="s">
        <v>2459</v>
      </c>
      <c r="AQ799" s="66" t="s">
        <v>1739</v>
      </c>
    </row>
    <row r="800" spans="1:43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18" t="str">
        <f>'ORDEN DE CUARENTENA'!AO800</f>
        <v>Tripneustes ventricosus</v>
      </c>
      <c r="AP800" s="65" t="s">
        <v>2460</v>
      </c>
      <c r="AQ800" s="66" t="s">
        <v>1739</v>
      </c>
    </row>
    <row r="801" spans="1:43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O801" s="18" t="str">
        <f>'ORDEN DE CUARENTENA'!AO801</f>
        <v>*** Grupo Poríferos ***</v>
      </c>
      <c r="AP801" s="65" t="s">
        <v>2461</v>
      </c>
      <c r="AQ801" s="66" t="s">
        <v>1739</v>
      </c>
    </row>
    <row r="802" spans="1:43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18" t="str">
        <f>'ORDEN DE CUARENTENA'!AO802</f>
        <v>Agelas sceptrum</v>
      </c>
      <c r="AP802" s="65" t="s">
        <v>2462</v>
      </c>
      <c r="AQ802" s="66" t="s">
        <v>1739</v>
      </c>
    </row>
    <row r="803" spans="1:43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18" t="str">
        <f>'ORDEN DE CUARENTENA'!AO803</f>
        <v>Ectyoplasia ferox</v>
      </c>
      <c r="AP803" s="65" t="s">
        <v>2463</v>
      </c>
      <c r="AQ803" s="66" t="s">
        <v>1739</v>
      </c>
    </row>
    <row r="804" spans="1:43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19"/>
      <c r="AP804" s="65" t="s">
        <v>2464</v>
      </c>
      <c r="AQ804" s="66" t="s">
        <v>1733</v>
      </c>
    </row>
    <row r="805" spans="1:43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65" t="s">
        <v>2465</v>
      </c>
      <c r="AQ805" s="66" t="s">
        <v>1733</v>
      </c>
    </row>
    <row r="806" spans="1:43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65" t="s">
        <v>2466</v>
      </c>
      <c r="AQ806" s="66" t="s">
        <v>1733</v>
      </c>
    </row>
    <row r="807" spans="1:43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65" t="s">
        <v>2467</v>
      </c>
      <c r="AQ807" s="66" t="s">
        <v>1733</v>
      </c>
    </row>
    <row r="808" spans="1:43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65" t="s">
        <v>2468</v>
      </c>
      <c r="AQ808" s="66" t="s">
        <v>1733</v>
      </c>
    </row>
    <row r="809" spans="1:43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65" t="s">
        <v>2469</v>
      </c>
      <c r="AQ809" s="66" t="s">
        <v>1733</v>
      </c>
    </row>
    <row r="810" spans="1:43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65" t="s">
        <v>2470</v>
      </c>
      <c r="AQ810" s="66" t="s">
        <v>1733</v>
      </c>
    </row>
    <row r="811" spans="1:43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65" t="s">
        <v>2471</v>
      </c>
      <c r="AQ811" s="66" t="s">
        <v>1733</v>
      </c>
    </row>
    <row r="812" spans="1:43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65" t="s">
        <v>2472</v>
      </c>
      <c r="AQ812" s="66" t="s">
        <v>1733</v>
      </c>
    </row>
    <row r="813" spans="1:43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65" t="s">
        <v>2473</v>
      </c>
      <c r="AQ813" s="66" t="s">
        <v>1733</v>
      </c>
    </row>
    <row r="814" spans="1:43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68" t="s">
        <v>2474</v>
      </c>
      <c r="AQ814" s="66" t="s">
        <v>1733</v>
      </c>
    </row>
    <row r="815" spans="1:43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65" t="s">
        <v>2475</v>
      </c>
      <c r="AQ815" s="66" t="s">
        <v>1733</v>
      </c>
    </row>
    <row r="816" spans="1:43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P816" s="65" t="s">
        <v>2476</v>
      </c>
      <c r="AQ816" s="66" t="s">
        <v>1733</v>
      </c>
    </row>
    <row r="817" spans="1:43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P817" s="65" t="s">
        <v>2477</v>
      </c>
      <c r="AQ817" s="66" t="s">
        <v>1733</v>
      </c>
    </row>
    <row r="818" spans="1:43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P818" s="65" t="s">
        <v>2478</v>
      </c>
      <c r="AQ818" s="66" t="s">
        <v>1733</v>
      </c>
    </row>
    <row r="819" spans="1:43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P819" s="65" t="s">
        <v>2479</v>
      </c>
      <c r="AQ819" s="66" t="s">
        <v>1733</v>
      </c>
    </row>
    <row r="820" spans="1:43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P820" s="65" t="s">
        <v>2480</v>
      </c>
      <c r="AQ820" s="66" t="s">
        <v>1733</v>
      </c>
    </row>
    <row r="821" spans="1:43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P821" s="65" t="s">
        <v>2481</v>
      </c>
      <c r="AQ821" s="66" t="s">
        <v>1733</v>
      </c>
    </row>
    <row r="822" spans="1:43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P822" s="65" t="s">
        <v>2482</v>
      </c>
      <c r="AQ822" s="66" t="s">
        <v>1733</v>
      </c>
    </row>
    <row r="823" spans="1:43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P823" s="65" t="s">
        <v>2483</v>
      </c>
      <c r="AQ823" s="66" t="s">
        <v>1733</v>
      </c>
    </row>
    <row r="824" spans="1:43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P824" s="65" t="s">
        <v>2484</v>
      </c>
      <c r="AQ824" s="66" t="s">
        <v>1733</v>
      </c>
    </row>
    <row r="825" spans="1:43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P825" s="65" t="s">
        <v>2485</v>
      </c>
      <c r="AQ825" s="66" t="s">
        <v>1733</v>
      </c>
    </row>
    <row r="826" spans="1:43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P826" s="65" t="s">
        <v>2486</v>
      </c>
      <c r="AQ826" s="66" t="s">
        <v>1733</v>
      </c>
    </row>
    <row r="827" spans="1:43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P827" s="65" t="s">
        <v>2487</v>
      </c>
      <c r="AQ827" s="66" t="s">
        <v>1733</v>
      </c>
    </row>
    <row r="828" spans="1:43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P828" s="65" t="s">
        <v>2488</v>
      </c>
      <c r="AQ828" s="66" t="s">
        <v>1733</v>
      </c>
    </row>
    <row r="829" spans="1:43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P829" s="65" t="s">
        <v>2489</v>
      </c>
      <c r="AQ829" s="66" t="s">
        <v>1733</v>
      </c>
    </row>
    <row r="830" spans="1:43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P830" s="65" t="s">
        <v>983</v>
      </c>
      <c r="AQ830" s="66" t="s">
        <v>2133</v>
      </c>
    </row>
    <row r="831" spans="1:43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P831" s="65" t="s">
        <v>984</v>
      </c>
      <c r="AQ831" s="66" t="s">
        <v>2133</v>
      </c>
    </row>
    <row r="832" spans="1:43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P832" s="65" t="s">
        <v>2490</v>
      </c>
      <c r="AQ832" s="66" t="s">
        <v>1733</v>
      </c>
    </row>
    <row r="833" spans="1:43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P833" s="65" t="s">
        <v>2491</v>
      </c>
      <c r="AQ833" s="66" t="s">
        <v>1733</v>
      </c>
    </row>
    <row r="834" spans="1:43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P834" s="65" t="s">
        <v>2492</v>
      </c>
      <c r="AQ834" s="66" t="s">
        <v>1733</v>
      </c>
    </row>
    <row r="835" spans="1:43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P835" s="65" t="s">
        <v>2493</v>
      </c>
      <c r="AQ835" s="66" t="s">
        <v>1733</v>
      </c>
    </row>
    <row r="836" spans="1:43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P836" s="65" t="s">
        <v>2494</v>
      </c>
      <c r="AQ836" s="66" t="s">
        <v>1733</v>
      </c>
    </row>
    <row r="837" spans="1:43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P837" s="65" t="s">
        <v>2495</v>
      </c>
      <c r="AQ837" s="66" t="s">
        <v>1733</v>
      </c>
    </row>
    <row r="838" spans="1:43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P838" s="65" t="s">
        <v>2496</v>
      </c>
      <c r="AQ838" s="66" t="s">
        <v>1733</v>
      </c>
    </row>
    <row r="839" spans="1:43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P839" s="65" t="s">
        <v>2497</v>
      </c>
      <c r="AQ839" s="66" t="s">
        <v>1733</v>
      </c>
    </row>
    <row r="840" spans="1:43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P840" s="65" t="s">
        <v>2498</v>
      </c>
      <c r="AQ840" s="66" t="s">
        <v>1733</v>
      </c>
    </row>
    <row r="841" spans="1:43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P841" s="65" t="s">
        <v>2499</v>
      </c>
      <c r="AQ841" s="66" t="s">
        <v>1733</v>
      </c>
    </row>
    <row r="842" spans="1:43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P842" s="65" t="s">
        <v>2500</v>
      </c>
      <c r="AQ842" s="66" t="s">
        <v>1733</v>
      </c>
    </row>
    <row r="843" spans="1:43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P843" s="65" t="s">
        <v>2501</v>
      </c>
      <c r="AQ843" s="66" t="s">
        <v>1739</v>
      </c>
    </row>
    <row r="844" spans="1:43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P844" s="65" t="s">
        <v>2502</v>
      </c>
      <c r="AQ844" s="66" t="s">
        <v>1739</v>
      </c>
    </row>
    <row r="845" spans="1:43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P845" s="65" t="s">
        <v>2503</v>
      </c>
      <c r="AQ845" s="66" t="s">
        <v>1733</v>
      </c>
    </row>
    <row r="846" spans="1:43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P846" s="65" t="s">
        <v>1041</v>
      </c>
      <c r="AQ846" s="66" t="s">
        <v>1876</v>
      </c>
    </row>
    <row r="847" spans="1:43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P847" s="65" t="s">
        <v>2504</v>
      </c>
      <c r="AQ847" s="66" t="s">
        <v>1733</v>
      </c>
    </row>
    <row r="848" spans="1:43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P848" s="65" t="s">
        <v>2505</v>
      </c>
      <c r="AQ848" s="66" t="s">
        <v>1733</v>
      </c>
    </row>
    <row r="849" spans="1:43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P849" s="65" t="s">
        <v>2506</v>
      </c>
      <c r="AQ849" s="66" t="s">
        <v>1733</v>
      </c>
    </row>
    <row r="850" spans="1:43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P850" s="65" t="s">
        <v>2507</v>
      </c>
      <c r="AQ850" s="66" t="s">
        <v>1733</v>
      </c>
    </row>
    <row r="851" spans="1:43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P851" s="65" t="s">
        <v>2508</v>
      </c>
      <c r="AQ851" s="66" t="s">
        <v>1733</v>
      </c>
    </row>
    <row r="852" spans="1:43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P852" s="65" t="s">
        <v>2509</v>
      </c>
      <c r="AQ852" s="66" t="s">
        <v>1733</v>
      </c>
    </row>
    <row r="853" spans="1:43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P853" s="65" t="s">
        <v>2510</v>
      </c>
      <c r="AQ853" s="66" t="s">
        <v>1733</v>
      </c>
    </row>
    <row r="854" spans="1:43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P854" s="65" t="s">
        <v>2511</v>
      </c>
      <c r="AQ854" s="66" t="s">
        <v>1733</v>
      </c>
    </row>
    <row r="855" spans="1:43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P855" s="65" t="s">
        <v>2512</v>
      </c>
      <c r="AQ855" s="66" t="s">
        <v>1733</v>
      </c>
    </row>
    <row r="856" spans="1:43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P856" s="65" t="s">
        <v>2513</v>
      </c>
      <c r="AQ856" s="66" t="s">
        <v>1733</v>
      </c>
    </row>
    <row r="857" spans="1:43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P857" s="65" t="s">
        <v>2514</v>
      </c>
      <c r="AQ857" s="66" t="s">
        <v>1733</v>
      </c>
    </row>
    <row r="858" spans="1:43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P858" s="65" t="s">
        <v>2515</v>
      </c>
      <c r="AQ858" s="66" t="s">
        <v>1733</v>
      </c>
    </row>
    <row r="859" spans="1:43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P859" s="65" t="s">
        <v>2516</v>
      </c>
      <c r="AQ859" s="66" t="s">
        <v>1733</v>
      </c>
    </row>
    <row r="860" spans="1:43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P860" s="65" t="s">
        <v>2517</v>
      </c>
      <c r="AQ860" s="66" t="s">
        <v>1733</v>
      </c>
    </row>
    <row r="861" spans="1:43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P861" s="65" t="s">
        <v>2518</v>
      </c>
      <c r="AQ861" s="66" t="s">
        <v>1733</v>
      </c>
    </row>
    <row r="862" spans="1:43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P862" s="65" t="s">
        <v>2519</v>
      </c>
      <c r="AQ862" s="66" t="s">
        <v>1733</v>
      </c>
    </row>
    <row r="863" spans="1:43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P863" s="65" t="s">
        <v>2520</v>
      </c>
      <c r="AQ863" s="66" t="s">
        <v>1733</v>
      </c>
    </row>
    <row r="864" spans="1:43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P864" s="65" t="s">
        <v>2521</v>
      </c>
      <c r="AQ864" s="66" t="s">
        <v>1733</v>
      </c>
    </row>
    <row r="865" spans="1:43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P865" s="65" t="s">
        <v>2522</v>
      </c>
      <c r="AQ865" s="66" t="s">
        <v>1733</v>
      </c>
    </row>
    <row r="866" spans="1:43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P866" s="65" t="s">
        <v>2523</v>
      </c>
      <c r="AQ866" s="66" t="s">
        <v>1733</v>
      </c>
    </row>
    <row r="867" spans="1:43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P867" s="65" t="s">
        <v>2524</v>
      </c>
      <c r="AQ867" s="66" t="s">
        <v>1733</v>
      </c>
    </row>
    <row r="868" spans="1:43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P868" s="65" t="s">
        <v>2525</v>
      </c>
      <c r="AQ868" s="66" t="s">
        <v>1733</v>
      </c>
    </row>
    <row r="869" spans="1:43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P869" s="65" t="s">
        <v>2526</v>
      </c>
      <c r="AQ869" s="66" t="s">
        <v>1733</v>
      </c>
    </row>
    <row r="870" spans="1:43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P870" s="65" t="s">
        <v>2527</v>
      </c>
      <c r="AQ870" s="66" t="s">
        <v>1733</v>
      </c>
    </row>
    <row r="871" spans="1:43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P871" s="65" t="s">
        <v>2528</v>
      </c>
      <c r="AQ871" s="66" t="s">
        <v>1733</v>
      </c>
    </row>
    <row r="872" spans="1:43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P872" s="65" t="s">
        <v>2529</v>
      </c>
      <c r="AQ872" s="66" t="s">
        <v>1733</v>
      </c>
    </row>
    <row r="873" spans="1:43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P873" s="65" t="s">
        <v>2530</v>
      </c>
      <c r="AQ873" s="66" t="s">
        <v>1733</v>
      </c>
    </row>
    <row r="874" spans="1:43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P874" s="65" t="s">
        <v>2531</v>
      </c>
      <c r="AQ874" s="66" t="s">
        <v>1733</v>
      </c>
    </row>
    <row r="875" spans="1:43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P875" s="65" t="s">
        <v>2532</v>
      </c>
      <c r="AQ875" s="66" t="s">
        <v>1739</v>
      </c>
    </row>
    <row r="876" spans="1:43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P876" s="65" t="s">
        <v>2533</v>
      </c>
      <c r="AQ876" s="66" t="s">
        <v>1739</v>
      </c>
    </row>
    <row r="877" spans="1:43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P877" s="65" t="s">
        <v>2534</v>
      </c>
      <c r="AQ877" s="66" t="s">
        <v>1739</v>
      </c>
    </row>
    <row r="878" spans="1:43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P878" s="65" t="s">
        <v>2535</v>
      </c>
      <c r="AQ878" s="66" t="s">
        <v>1739</v>
      </c>
    </row>
    <row r="879" spans="1:43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P879" s="65" t="s">
        <v>2536</v>
      </c>
      <c r="AQ879" s="66" t="s">
        <v>1739</v>
      </c>
    </row>
    <row r="880" spans="1:43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P880" s="65" t="s">
        <v>2537</v>
      </c>
      <c r="AQ880" s="66" t="s">
        <v>1733</v>
      </c>
    </row>
    <row r="881" spans="1:43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P881" s="65" t="s">
        <v>2538</v>
      </c>
      <c r="AQ881" s="66" t="s">
        <v>1733</v>
      </c>
    </row>
    <row r="882" spans="1:43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P882" s="65" t="s">
        <v>2539</v>
      </c>
      <c r="AQ882" s="66" t="s">
        <v>1733</v>
      </c>
    </row>
    <row r="883" spans="1:43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P883" s="65" t="s">
        <v>2540</v>
      </c>
      <c r="AQ883" s="66" t="s">
        <v>1733</v>
      </c>
    </row>
    <row r="884" spans="1:43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P884" s="65" t="s">
        <v>2541</v>
      </c>
      <c r="AQ884" s="66" t="s">
        <v>1733</v>
      </c>
    </row>
    <row r="885" spans="1:43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P885" s="65" t="s">
        <v>2542</v>
      </c>
      <c r="AQ885" s="66" t="s">
        <v>1733</v>
      </c>
    </row>
    <row r="886" spans="1:43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P886" s="65" t="s">
        <v>2543</v>
      </c>
      <c r="AQ886" s="66" t="s">
        <v>1733</v>
      </c>
    </row>
    <row r="887" spans="1:43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P887" s="65" t="s">
        <v>2544</v>
      </c>
      <c r="AQ887" s="66" t="s">
        <v>1733</v>
      </c>
    </row>
    <row r="888" spans="1:43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P888" s="65" t="s">
        <v>2545</v>
      </c>
      <c r="AQ888" s="66" t="s">
        <v>1733</v>
      </c>
    </row>
    <row r="889" spans="1:43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P889" s="65" t="s">
        <v>2546</v>
      </c>
      <c r="AQ889" s="66" t="s">
        <v>1733</v>
      </c>
    </row>
    <row r="890" spans="1:43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P890" s="65" t="s">
        <v>2547</v>
      </c>
      <c r="AQ890" s="66" t="s">
        <v>1733</v>
      </c>
    </row>
    <row r="891" spans="1:43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P891" s="65" t="s">
        <v>2548</v>
      </c>
      <c r="AQ891" s="66" t="s">
        <v>1733</v>
      </c>
    </row>
    <row r="892" spans="1:43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P892" s="65" t="s">
        <v>2549</v>
      </c>
      <c r="AQ892" s="66" t="s">
        <v>1733</v>
      </c>
    </row>
    <row r="893" spans="1:43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P893" s="65" t="s">
        <v>2550</v>
      </c>
      <c r="AQ893" s="66" t="s">
        <v>1733</v>
      </c>
    </row>
    <row r="894" spans="1:43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P894" s="65" t="s">
        <v>2551</v>
      </c>
      <c r="AQ894" s="66" t="s">
        <v>1733</v>
      </c>
    </row>
    <row r="895" spans="1:43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P895" s="65" t="s">
        <v>2552</v>
      </c>
      <c r="AQ895" s="66" t="s">
        <v>1733</v>
      </c>
    </row>
    <row r="896" spans="1:43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P896" s="65" t="s">
        <v>2553</v>
      </c>
      <c r="AQ896" s="66" t="s">
        <v>1739</v>
      </c>
    </row>
    <row r="897" spans="1:43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P897" s="65" t="s">
        <v>2554</v>
      </c>
      <c r="AQ897" s="66" t="s">
        <v>1739</v>
      </c>
    </row>
    <row r="898" spans="1:43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P898" s="65" t="s">
        <v>2555</v>
      </c>
      <c r="AQ898" s="66" t="s">
        <v>1739</v>
      </c>
    </row>
    <row r="899" spans="1:43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P899" s="65" t="s">
        <v>2556</v>
      </c>
      <c r="AQ899" s="66" t="s">
        <v>1733</v>
      </c>
    </row>
    <row r="900" spans="1:43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P900" s="65" t="s">
        <v>985</v>
      </c>
      <c r="AQ900" s="66" t="s">
        <v>1876</v>
      </c>
    </row>
    <row r="901" spans="1:43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P901" s="65" t="s">
        <v>986</v>
      </c>
      <c r="AQ901" s="66" t="s">
        <v>1876</v>
      </c>
    </row>
    <row r="902" spans="1:43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P902" s="65" t="s">
        <v>987</v>
      </c>
      <c r="AQ902" s="66" t="s">
        <v>1876</v>
      </c>
    </row>
    <row r="903" spans="1:43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P903" s="65" t="s">
        <v>988</v>
      </c>
      <c r="AQ903" s="66" t="s">
        <v>1876</v>
      </c>
    </row>
    <row r="904" spans="1:43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P904" s="65" t="s">
        <v>1042</v>
      </c>
      <c r="AQ904" s="66" t="s">
        <v>1876</v>
      </c>
    </row>
    <row r="905" spans="1:43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P905" s="65" t="s">
        <v>989</v>
      </c>
      <c r="AQ905" s="66" t="s">
        <v>1827</v>
      </c>
    </row>
    <row r="906" spans="1:43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P906" s="65" t="s">
        <v>2557</v>
      </c>
      <c r="AQ906" s="66" t="s">
        <v>1733</v>
      </c>
    </row>
    <row r="907" spans="1:43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P907" s="65" t="s">
        <v>2558</v>
      </c>
      <c r="AQ907" s="66" t="s">
        <v>1733</v>
      </c>
    </row>
    <row r="908" spans="1:43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P908" s="65" t="s">
        <v>2559</v>
      </c>
      <c r="AQ908" s="66" t="s">
        <v>1733</v>
      </c>
    </row>
    <row r="909" spans="1:43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P909" s="65" t="s">
        <v>2560</v>
      </c>
      <c r="AQ909" s="66" t="s">
        <v>1733</v>
      </c>
    </row>
    <row r="910" spans="1:43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P910" s="65" t="s">
        <v>2561</v>
      </c>
      <c r="AQ910" s="66" t="s">
        <v>1733</v>
      </c>
    </row>
    <row r="911" spans="1:43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P911" s="65" t="s">
        <v>2562</v>
      </c>
      <c r="AQ911" s="66" t="s">
        <v>1733</v>
      </c>
    </row>
    <row r="912" spans="1:43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P912" s="65" t="s">
        <v>2563</v>
      </c>
      <c r="AQ912" s="66" t="s">
        <v>1733</v>
      </c>
    </row>
    <row r="913" spans="1:43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P913" s="65" t="s">
        <v>2564</v>
      </c>
      <c r="AQ913" s="66" t="s">
        <v>1733</v>
      </c>
    </row>
    <row r="914" spans="1:43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P914" s="65" t="s">
        <v>2565</v>
      </c>
      <c r="AQ914" s="66" t="s">
        <v>1733</v>
      </c>
    </row>
    <row r="915" spans="1:43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P915" s="65" t="s">
        <v>2566</v>
      </c>
      <c r="AQ915" s="66" t="s">
        <v>1733</v>
      </c>
    </row>
    <row r="916" spans="1:43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P916" s="65" t="s">
        <v>2567</v>
      </c>
      <c r="AQ916" s="66" t="s">
        <v>1733</v>
      </c>
    </row>
    <row r="917" spans="1:43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P917" s="65" t="s">
        <v>2568</v>
      </c>
      <c r="AQ917" s="66" t="s">
        <v>1733</v>
      </c>
    </row>
    <row r="918" spans="1:43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P918" s="65" t="s">
        <v>2569</v>
      </c>
      <c r="AQ918" s="66" t="s">
        <v>1733</v>
      </c>
    </row>
    <row r="919" spans="1:43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P919" s="65" t="s">
        <v>2570</v>
      </c>
      <c r="AQ919" s="66" t="s">
        <v>1733</v>
      </c>
    </row>
    <row r="920" spans="1:43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P920" s="65" t="s">
        <v>2571</v>
      </c>
      <c r="AQ920" s="66" t="s">
        <v>1733</v>
      </c>
    </row>
    <row r="921" spans="1:43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P921" s="65" t="s">
        <v>2572</v>
      </c>
      <c r="AQ921" s="66" t="s">
        <v>1733</v>
      </c>
    </row>
    <row r="922" spans="1:43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P922" s="65" t="s">
        <v>2573</v>
      </c>
      <c r="AQ922" s="66" t="s">
        <v>1733</v>
      </c>
    </row>
    <row r="923" spans="1:43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P923" s="65" t="s">
        <v>2574</v>
      </c>
      <c r="AQ923" s="66" t="s">
        <v>1733</v>
      </c>
    </row>
    <row r="924" spans="1:43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P924" s="65" t="s">
        <v>2575</v>
      </c>
      <c r="AQ924" s="66" t="s">
        <v>1733</v>
      </c>
    </row>
    <row r="925" spans="1:43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P925" s="65" t="s">
        <v>2576</v>
      </c>
      <c r="AQ925" s="66" t="s">
        <v>1733</v>
      </c>
    </row>
    <row r="926" spans="1:43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P926" s="65" t="s">
        <v>2577</v>
      </c>
      <c r="AQ926" s="66" t="s">
        <v>1733</v>
      </c>
    </row>
    <row r="927" spans="1:43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P927" s="65" t="s">
        <v>2578</v>
      </c>
      <c r="AQ927" s="66" t="s">
        <v>1733</v>
      </c>
    </row>
    <row r="928" spans="1:43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P928" s="65" t="s">
        <v>2579</v>
      </c>
      <c r="AQ928" s="66" t="s">
        <v>1733</v>
      </c>
    </row>
    <row r="929" spans="1:43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P929" s="65" t="s">
        <v>2580</v>
      </c>
      <c r="AQ929" s="66" t="s">
        <v>1733</v>
      </c>
    </row>
    <row r="930" spans="1:43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P930" s="65" t="s">
        <v>2581</v>
      </c>
      <c r="AQ930" s="66" t="s">
        <v>1733</v>
      </c>
    </row>
    <row r="931" spans="1:43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P931" s="65" t="s">
        <v>2582</v>
      </c>
      <c r="AQ931" s="66" t="s">
        <v>1733</v>
      </c>
    </row>
    <row r="932" spans="1:43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P932" s="65" t="s">
        <v>2583</v>
      </c>
      <c r="AQ932" s="66" t="s">
        <v>1733</v>
      </c>
    </row>
    <row r="933" spans="1:43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P933" s="65" t="s">
        <v>2584</v>
      </c>
      <c r="AQ933" s="66" t="s">
        <v>1733</v>
      </c>
    </row>
    <row r="934" spans="1:43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P934" s="65" t="s">
        <v>2585</v>
      </c>
      <c r="AQ934" s="66" t="s">
        <v>1733</v>
      </c>
    </row>
    <row r="935" spans="1:43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P935" s="65" t="s">
        <v>2586</v>
      </c>
      <c r="AQ935" s="66" t="s">
        <v>1733</v>
      </c>
    </row>
    <row r="936" spans="1:43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P936" s="65" t="s">
        <v>2587</v>
      </c>
      <c r="AQ936" s="66" t="s">
        <v>1733</v>
      </c>
    </row>
    <row r="937" spans="1:43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P937" s="65" t="s">
        <v>2588</v>
      </c>
      <c r="AQ937" s="66" t="s">
        <v>1733</v>
      </c>
    </row>
    <row r="938" spans="1:43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P938" s="65" t="s">
        <v>2589</v>
      </c>
      <c r="AQ938" s="66" t="s">
        <v>1733</v>
      </c>
    </row>
    <row r="939" spans="1:43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P939" s="65" t="s">
        <v>2590</v>
      </c>
      <c r="AQ939" s="66" t="s">
        <v>1733</v>
      </c>
    </row>
    <row r="940" spans="1:43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P940" s="65" t="s">
        <v>2591</v>
      </c>
      <c r="AQ940" s="66" t="s">
        <v>1733</v>
      </c>
    </row>
    <row r="941" spans="1:43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P941" s="65" t="s">
        <v>2592</v>
      </c>
      <c r="AQ941" s="66" t="s">
        <v>1733</v>
      </c>
    </row>
    <row r="942" spans="1:43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P942" s="65" t="s">
        <v>2593</v>
      </c>
      <c r="AQ942" s="66" t="s">
        <v>1733</v>
      </c>
    </row>
    <row r="943" spans="1:43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P943" s="65" t="s">
        <v>2594</v>
      </c>
      <c r="AQ943" s="66" t="s">
        <v>1733</v>
      </c>
    </row>
    <row r="944" spans="1:43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P944" s="65" t="s">
        <v>2595</v>
      </c>
      <c r="AQ944" s="66" t="s">
        <v>1733</v>
      </c>
    </row>
    <row r="945" spans="1:43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P945" s="65" t="s">
        <v>2596</v>
      </c>
      <c r="AQ945" s="66" t="s">
        <v>1733</v>
      </c>
    </row>
    <row r="946" spans="1:43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P946" s="65" t="s">
        <v>2597</v>
      </c>
      <c r="AQ946" s="66" t="s">
        <v>1733</v>
      </c>
    </row>
    <row r="947" spans="1:43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P947" s="65" t="s">
        <v>2598</v>
      </c>
      <c r="AQ947" s="66" t="s">
        <v>1733</v>
      </c>
    </row>
    <row r="948" spans="1:43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P948" s="65" t="s">
        <v>2599</v>
      </c>
      <c r="AQ948" s="66" t="s">
        <v>1733</v>
      </c>
    </row>
    <row r="949" spans="1:43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P949" s="65" t="s">
        <v>2600</v>
      </c>
      <c r="AQ949" s="66" t="s">
        <v>1733</v>
      </c>
    </row>
    <row r="950" spans="1:43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P950" s="65" t="s">
        <v>2601</v>
      </c>
      <c r="AQ950" s="66" t="s">
        <v>1733</v>
      </c>
    </row>
    <row r="951" spans="1:43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P951" s="65" t="s">
        <v>2602</v>
      </c>
      <c r="AQ951" s="66" t="s">
        <v>1733</v>
      </c>
    </row>
    <row r="952" spans="1:43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P952" s="65" t="s">
        <v>2603</v>
      </c>
      <c r="AQ952" s="66" t="s">
        <v>1733</v>
      </c>
    </row>
    <row r="953" spans="1:43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P953" s="65" t="s">
        <v>2604</v>
      </c>
      <c r="AQ953" s="66" t="s">
        <v>1733</v>
      </c>
    </row>
    <row r="954" spans="1:43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P954" s="65" t="s">
        <v>2605</v>
      </c>
      <c r="AQ954" s="66" t="s">
        <v>1733</v>
      </c>
    </row>
    <row r="955" spans="1:43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P955" s="65" t="s">
        <v>2606</v>
      </c>
      <c r="AQ955" s="66" t="s">
        <v>1733</v>
      </c>
    </row>
    <row r="956" spans="1:43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P956" s="65" t="s">
        <v>2607</v>
      </c>
      <c r="AQ956" s="66" t="s">
        <v>1733</v>
      </c>
    </row>
    <row r="957" spans="1:43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P957" s="65" t="s">
        <v>2608</v>
      </c>
      <c r="AQ957" s="66" t="s">
        <v>1733</v>
      </c>
    </row>
    <row r="958" spans="1:43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P958" s="65" t="s">
        <v>2609</v>
      </c>
      <c r="AQ958" s="66" t="s">
        <v>1733</v>
      </c>
    </row>
    <row r="959" spans="1:43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P959" s="65" t="s">
        <v>0</v>
      </c>
      <c r="AQ959" s="66" t="s">
        <v>1733</v>
      </c>
    </row>
    <row r="960" spans="1:43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P960" s="65" t="s">
        <v>1</v>
      </c>
      <c r="AQ960" s="66" t="s">
        <v>1733</v>
      </c>
    </row>
    <row r="961" spans="1:43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P961" s="65" t="s">
        <v>2</v>
      </c>
      <c r="AQ961" s="66" t="s">
        <v>1733</v>
      </c>
    </row>
    <row r="962" spans="1:43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P962" s="65" t="s">
        <v>3</v>
      </c>
      <c r="AQ962" s="66" t="s">
        <v>1733</v>
      </c>
    </row>
    <row r="963" spans="1:43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P963" s="65" t="s">
        <v>4</v>
      </c>
      <c r="AQ963" s="66" t="s">
        <v>1733</v>
      </c>
    </row>
    <row r="964" spans="1:43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P964" s="65" t="s">
        <v>5</v>
      </c>
      <c r="AQ964" s="66" t="s">
        <v>1733</v>
      </c>
    </row>
    <row r="965" spans="1:43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P965" s="65" t="s">
        <v>6</v>
      </c>
      <c r="AQ965" s="66" t="s">
        <v>1733</v>
      </c>
    </row>
    <row r="966" spans="1:43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P966" s="65" t="s">
        <v>7</v>
      </c>
      <c r="AQ966" s="66" t="s">
        <v>1733</v>
      </c>
    </row>
    <row r="967" spans="1:43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P967" s="65" t="s">
        <v>8</v>
      </c>
      <c r="AQ967" s="66" t="s">
        <v>1733</v>
      </c>
    </row>
    <row r="968" spans="1:43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P968" s="65" t="s">
        <v>9</v>
      </c>
      <c r="AQ968" s="66" t="s">
        <v>1733</v>
      </c>
    </row>
    <row r="969" spans="1:43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P969" s="65" t="s">
        <v>10</v>
      </c>
      <c r="AQ969" s="66" t="s">
        <v>1733</v>
      </c>
    </row>
    <row r="970" spans="1:43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P970" s="65" t="s">
        <v>11</v>
      </c>
      <c r="AQ970" s="66" t="s">
        <v>1739</v>
      </c>
    </row>
    <row r="971" spans="1:43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P971" s="65" t="s">
        <v>12</v>
      </c>
      <c r="AQ971" s="66" t="s">
        <v>1733</v>
      </c>
    </row>
    <row r="972" spans="1:43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P972" s="65" t="s">
        <v>13</v>
      </c>
      <c r="AQ972" s="66" t="s">
        <v>1733</v>
      </c>
    </row>
    <row r="973" spans="1:43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P973" s="65" t="s">
        <v>14</v>
      </c>
      <c r="AQ973" s="66" t="s">
        <v>1733</v>
      </c>
    </row>
    <row r="974" spans="1:43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P974" s="65" t="s">
        <v>15</v>
      </c>
      <c r="AQ974" s="66" t="s">
        <v>1733</v>
      </c>
    </row>
    <row r="975" spans="1:43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P975" s="65" t="s">
        <v>16</v>
      </c>
      <c r="AQ975" s="66" t="s">
        <v>1733</v>
      </c>
    </row>
    <row r="976" spans="1:43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P976" s="65" t="s">
        <v>17</v>
      </c>
      <c r="AQ976" s="66" t="s">
        <v>1733</v>
      </c>
    </row>
    <row r="977" spans="1:43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P977" s="65" t="s">
        <v>18</v>
      </c>
      <c r="AQ977" s="66" t="s">
        <v>1733</v>
      </c>
    </row>
    <row r="978" spans="1:43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P978" s="65" t="s">
        <v>19</v>
      </c>
      <c r="AQ978" s="66" t="s">
        <v>1733</v>
      </c>
    </row>
    <row r="979" spans="1:43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P979" s="65" t="s">
        <v>20</v>
      </c>
      <c r="AQ979" s="66" t="s">
        <v>1733</v>
      </c>
    </row>
    <row r="980" spans="1:43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P980" s="65" t="s">
        <v>21</v>
      </c>
      <c r="AQ980" s="66" t="s">
        <v>1733</v>
      </c>
    </row>
    <row r="981" spans="1:43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P981" s="65" t="s">
        <v>22</v>
      </c>
      <c r="AQ981" s="66" t="s">
        <v>1733</v>
      </c>
    </row>
    <row r="982" spans="1:43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P982" s="65" t="s">
        <v>23</v>
      </c>
      <c r="AQ982" s="66" t="s">
        <v>1733</v>
      </c>
    </row>
    <row r="983" spans="1:43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P983" s="65" t="s">
        <v>24</v>
      </c>
      <c r="AQ983" s="66" t="s">
        <v>1733</v>
      </c>
    </row>
    <row r="984" spans="1:43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P984" s="65" t="s">
        <v>25</v>
      </c>
      <c r="AQ984" s="66" t="s">
        <v>1733</v>
      </c>
    </row>
    <row r="985" spans="1:43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P985" s="65" t="s">
        <v>26</v>
      </c>
      <c r="AQ985" s="66" t="s">
        <v>1739</v>
      </c>
    </row>
    <row r="986" spans="1:43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P986" s="65" t="s">
        <v>27</v>
      </c>
      <c r="AQ986" s="66" t="s">
        <v>1733</v>
      </c>
    </row>
    <row r="987" spans="1:43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P987" s="65" t="s">
        <v>28</v>
      </c>
      <c r="AQ987" s="66" t="s">
        <v>1733</v>
      </c>
    </row>
    <row r="988" spans="1:43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P988" s="65" t="s">
        <v>29</v>
      </c>
      <c r="AQ988" s="66" t="s">
        <v>1733</v>
      </c>
    </row>
    <row r="989" spans="1:43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P989" s="65" t="s">
        <v>990</v>
      </c>
      <c r="AQ989" s="66" t="s">
        <v>1858</v>
      </c>
    </row>
    <row r="990" spans="1:43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P990" s="65" t="s">
        <v>30</v>
      </c>
      <c r="AQ990" s="66" t="s">
        <v>1733</v>
      </c>
    </row>
    <row r="991" spans="1:43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P991" s="65" t="s">
        <v>31</v>
      </c>
      <c r="AQ991" s="66" t="s">
        <v>1733</v>
      </c>
    </row>
    <row r="992" spans="1:43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P992" s="65" t="s">
        <v>32</v>
      </c>
      <c r="AQ992" s="66" t="s">
        <v>1733</v>
      </c>
    </row>
    <row r="993" spans="1:43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P993" s="65" t="s">
        <v>33</v>
      </c>
      <c r="AQ993" s="66" t="s">
        <v>1733</v>
      </c>
    </row>
    <row r="994" spans="1:43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P994" s="65" t="s">
        <v>991</v>
      </c>
      <c r="AQ994" s="66" t="s">
        <v>1876</v>
      </c>
    </row>
    <row r="995" spans="1:43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P995" s="65" t="s">
        <v>992</v>
      </c>
      <c r="AQ995" s="66" t="s">
        <v>1876</v>
      </c>
    </row>
    <row r="996" spans="1:43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P996" s="65" t="s">
        <v>993</v>
      </c>
      <c r="AQ996" s="66" t="s">
        <v>1876</v>
      </c>
    </row>
    <row r="997" spans="1:43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P997" s="65" t="s">
        <v>994</v>
      </c>
      <c r="AQ997" s="66" t="s">
        <v>1827</v>
      </c>
    </row>
    <row r="998" spans="1:43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P998" s="65" t="s">
        <v>995</v>
      </c>
      <c r="AQ998" s="66" t="s">
        <v>2335</v>
      </c>
    </row>
    <row r="999" spans="1:43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P999" s="65" t="s">
        <v>34</v>
      </c>
      <c r="AQ999" s="66" t="s">
        <v>1733</v>
      </c>
    </row>
    <row r="1000" spans="1:43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P1000" s="65" t="s">
        <v>35</v>
      </c>
      <c r="AQ1000" s="66" t="s">
        <v>1733</v>
      </c>
    </row>
    <row r="1001" spans="1:43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P1001" s="65" t="s">
        <v>36</v>
      </c>
      <c r="AQ1001" s="66" t="s">
        <v>1733</v>
      </c>
    </row>
    <row r="1002" spans="1:43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P1002" s="65" t="s">
        <v>996</v>
      </c>
      <c r="AQ1002" s="66" t="s">
        <v>1858</v>
      </c>
    </row>
    <row r="1003" spans="1:43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P1003" s="65" t="s">
        <v>997</v>
      </c>
      <c r="AQ1003" s="66" t="s">
        <v>1827</v>
      </c>
    </row>
    <row r="1004" spans="1:43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P1004" s="65" t="s">
        <v>37</v>
      </c>
      <c r="AQ1004" s="66" t="s">
        <v>1739</v>
      </c>
    </row>
    <row r="1005" spans="1:43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P1005" s="65" t="s">
        <v>38</v>
      </c>
      <c r="AQ1005" s="66" t="s">
        <v>1733</v>
      </c>
    </row>
    <row r="1006" spans="1:43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P1006" s="65" t="s">
        <v>39</v>
      </c>
      <c r="AQ1006" s="66" t="s">
        <v>1733</v>
      </c>
    </row>
    <row r="1007" spans="1:43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P1007" s="65" t="s">
        <v>40</v>
      </c>
      <c r="AQ1007" s="66" t="s">
        <v>1739</v>
      </c>
    </row>
    <row r="1008" spans="1:43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P1008" s="65" t="s">
        <v>41</v>
      </c>
      <c r="AQ1008" s="66" t="s">
        <v>1739</v>
      </c>
    </row>
    <row r="1009" spans="1:43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P1009" s="65" t="s">
        <v>42</v>
      </c>
      <c r="AQ1009" s="66" t="s">
        <v>1739</v>
      </c>
    </row>
    <row r="1010" spans="1:43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P1010" s="65" t="s">
        <v>43</v>
      </c>
      <c r="AQ1010" s="66" t="s">
        <v>1739</v>
      </c>
    </row>
    <row r="1011" spans="1:43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P1011" s="65" t="s">
        <v>44</v>
      </c>
      <c r="AQ1011" s="66" t="s">
        <v>1739</v>
      </c>
    </row>
    <row r="1012" spans="1:43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P1012" s="65" t="s">
        <v>45</v>
      </c>
      <c r="AQ1012" s="66" t="s">
        <v>1733</v>
      </c>
    </row>
    <row r="1013" spans="1:43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P1013" s="65" t="s">
        <v>46</v>
      </c>
      <c r="AQ1013" s="66" t="s">
        <v>1733</v>
      </c>
    </row>
    <row r="1014" spans="1:43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P1014" s="65" t="s">
        <v>998</v>
      </c>
      <c r="AQ1014" s="66" t="s">
        <v>1876</v>
      </c>
    </row>
    <row r="1015" spans="1:43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P1015" s="65" t="s">
        <v>999</v>
      </c>
      <c r="AQ1015" s="66" t="s">
        <v>1876</v>
      </c>
    </row>
    <row r="1016" spans="1:43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P1016" s="65" t="s">
        <v>1043</v>
      </c>
      <c r="AQ1016" s="66" t="s">
        <v>1876</v>
      </c>
    </row>
    <row r="1017" spans="1:43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P1017" s="65" t="s">
        <v>1044</v>
      </c>
      <c r="AQ1017" s="66" t="s">
        <v>1876</v>
      </c>
    </row>
    <row r="1018" spans="1:43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P1018" s="65" t="s">
        <v>47</v>
      </c>
      <c r="AQ1018" s="66" t="s">
        <v>1733</v>
      </c>
    </row>
    <row r="1019" spans="1:43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P1019" s="65" t="s">
        <v>48</v>
      </c>
      <c r="AQ1019" s="66" t="s">
        <v>1733</v>
      </c>
    </row>
    <row r="1020" spans="1:43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P1020" s="65" t="s">
        <v>1000</v>
      </c>
      <c r="AQ1020" s="66" t="s">
        <v>1827</v>
      </c>
    </row>
    <row r="1021" spans="1:43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P1021" s="65" t="s">
        <v>1001</v>
      </c>
      <c r="AQ1021" s="66" t="s">
        <v>1827</v>
      </c>
    </row>
    <row r="1022" spans="1:43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P1022" s="65" t="s">
        <v>1002</v>
      </c>
      <c r="AQ1022" s="66" t="s">
        <v>1827</v>
      </c>
    </row>
    <row r="1023" spans="1:43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P1023" s="65" t="s">
        <v>1003</v>
      </c>
      <c r="AQ1023" s="66" t="s">
        <v>1827</v>
      </c>
    </row>
    <row r="1024" spans="1:43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P1024" s="65" t="s">
        <v>1004</v>
      </c>
      <c r="AQ1024" s="66" t="s">
        <v>2335</v>
      </c>
    </row>
    <row r="1025" spans="1:43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P1025" s="65" t="s">
        <v>49</v>
      </c>
      <c r="AQ1025" s="66" t="s">
        <v>1733</v>
      </c>
    </row>
    <row r="1026" spans="1:43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P1026" s="65" t="s">
        <v>1005</v>
      </c>
      <c r="AQ1026" s="66" t="s">
        <v>1827</v>
      </c>
    </row>
    <row r="1027" spans="1:43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P1027" s="65" t="s">
        <v>1006</v>
      </c>
      <c r="AQ1027" s="66" t="s">
        <v>1827</v>
      </c>
    </row>
    <row r="1028" spans="1:43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P1028" s="65" t="s">
        <v>1045</v>
      </c>
      <c r="AQ1028" s="66" t="s">
        <v>1827</v>
      </c>
    </row>
    <row r="1029" spans="1:43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P1029" s="65" t="s">
        <v>1007</v>
      </c>
      <c r="AQ1029" s="66" t="s">
        <v>1827</v>
      </c>
    </row>
    <row r="1030" spans="1:43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P1030" s="65" t="s">
        <v>50</v>
      </c>
      <c r="AQ1030" s="66" t="s">
        <v>1733</v>
      </c>
    </row>
    <row r="1031" spans="1:43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P1031" s="65" t="s">
        <v>51</v>
      </c>
      <c r="AQ1031" s="66" t="s">
        <v>1733</v>
      </c>
    </row>
    <row r="1032" spans="1:43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P1032" s="65" t="s">
        <v>52</v>
      </c>
      <c r="AQ1032" s="66" t="s">
        <v>1733</v>
      </c>
    </row>
    <row r="1033" spans="1:43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P1033" s="65" t="s">
        <v>53</v>
      </c>
      <c r="AQ1033" s="66" t="s">
        <v>1733</v>
      </c>
    </row>
    <row r="1034" spans="1:43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P1034" s="65" t="s">
        <v>54</v>
      </c>
      <c r="AQ1034" s="66" t="s">
        <v>1733</v>
      </c>
    </row>
    <row r="1035" spans="1:43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P1035" s="65" t="s">
        <v>55</v>
      </c>
      <c r="AQ1035" s="66" t="s">
        <v>1733</v>
      </c>
    </row>
    <row r="1036" spans="1:43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P1036" s="65" t="s">
        <v>56</v>
      </c>
      <c r="AQ1036" s="66" t="s">
        <v>1733</v>
      </c>
    </row>
    <row r="1037" spans="1:43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P1037" s="65" t="s">
        <v>1046</v>
      </c>
      <c r="AQ1037" s="66" t="s">
        <v>1858</v>
      </c>
    </row>
    <row r="1038" spans="1:43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P1038" s="65" t="s">
        <v>57</v>
      </c>
      <c r="AQ1038" s="66" t="s">
        <v>1733</v>
      </c>
    </row>
    <row r="1039" spans="1:43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P1039" s="65" t="s">
        <v>58</v>
      </c>
      <c r="AQ1039" s="66" t="s">
        <v>1733</v>
      </c>
    </row>
    <row r="1040" spans="1:43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P1040" s="65" t="s">
        <v>59</v>
      </c>
      <c r="AQ1040" s="66" t="s">
        <v>1733</v>
      </c>
    </row>
    <row r="1041" spans="1:43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P1041" s="65" t="s">
        <v>60</v>
      </c>
      <c r="AQ1041" s="66" t="s">
        <v>1733</v>
      </c>
    </row>
    <row r="1042" spans="1:43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P1042" s="65" t="s">
        <v>61</v>
      </c>
      <c r="AQ1042" s="66" t="s">
        <v>1733</v>
      </c>
    </row>
    <row r="1043" spans="1:43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P1043" s="65" t="s">
        <v>62</v>
      </c>
      <c r="AQ1043" s="66" t="s">
        <v>1733</v>
      </c>
    </row>
    <row r="1044" spans="1:43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P1044" s="65" t="s">
        <v>63</v>
      </c>
      <c r="AQ1044" s="66" t="s">
        <v>1733</v>
      </c>
    </row>
    <row r="1045" spans="1:43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P1045" s="65" t="s">
        <v>64</v>
      </c>
      <c r="AQ1045" s="66" t="s">
        <v>1733</v>
      </c>
    </row>
    <row r="1046" spans="1:43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P1046" s="65" t="s">
        <v>65</v>
      </c>
      <c r="AQ1046" s="66" t="s">
        <v>1733</v>
      </c>
    </row>
    <row r="1047" spans="1:43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P1047" s="65" t="s">
        <v>66</v>
      </c>
      <c r="AQ1047" s="66" t="s">
        <v>1733</v>
      </c>
    </row>
    <row r="1048" spans="1:43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P1048" s="65" t="s">
        <v>67</v>
      </c>
      <c r="AQ1048" s="66" t="s">
        <v>1733</v>
      </c>
    </row>
    <row r="1049" spans="1:43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P1049" s="65" t="s">
        <v>68</v>
      </c>
      <c r="AQ1049" s="66" t="s">
        <v>1733</v>
      </c>
    </row>
    <row r="1050" spans="1:43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P1050" s="65" t="s">
        <v>69</v>
      </c>
      <c r="AQ1050" s="66" t="s">
        <v>1733</v>
      </c>
    </row>
    <row r="1051" spans="1:43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P1051" s="65" t="s">
        <v>70</v>
      </c>
      <c r="AQ1051" s="66" t="s">
        <v>1733</v>
      </c>
    </row>
    <row r="1052" spans="1:43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P1052" s="65" t="s">
        <v>71</v>
      </c>
      <c r="AQ1052" s="66" t="s">
        <v>1733</v>
      </c>
    </row>
    <row r="1053" spans="1:43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P1053" s="65" t="s">
        <v>72</v>
      </c>
      <c r="AQ1053" s="66" t="s">
        <v>1733</v>
      </c>
    </row>
    <row r="1054" spans="1:43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P1054" s="65" t="s">
        <v>73</v>
      </c>
      <c r="AQ1054" s="66" t="s">
        <v>1733</v>
      </c>
    </row>
    <row r="1055" spans="1:43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P1055" s="65" t="s">
        <v>74</v>
      </c>
      <c r="AQ1055" s="66" t="s">
        <v>1733</v>
      </c>
    </row>
    <row r="1056" spans="1:43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P1056" s="65" t="s">
        <v>75</v>
      </c>
      <c r="AQ1056" s="66" t="s">
        <v>1733</v>
      </c>
    </row>
    <row r="1057" spans="1:43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P1057" s="65" t="s">
        <v>76</v>
      </c>
      <c r="AQ1057" s="66" t="s">
        <v>1733</v>
      </c>
    </row>
    <row r="1058" spans="1:43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P1058" s="65" t="s">
        <v>77</v>
      </c>
      <c r="AQ1058" s="66" t="s">
        <v>1733</v>
      </c>
    </row>
    <row r="1059" spans="1:43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P1059" s="65" t="s">
        <v>78</v>
      </c>
      <c r="AQ1059" s="66" t="s">
        <v>1733</v>
      </c>
    </row>
    <row r="1060" spans="1:43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P1060" s="65" t="s">
        <v>79</v>
      </c>
      <c r="AQ1060" s="66" t="s">
        <v>1733</v>
      </c>
    </row>
    <row r="1061" spans="1:43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P1061" s="65" t="s">
        <v>80</v>
      </c>
      <c r="AQ1061" s="66" t="s">
        <v>1733</v>
      </c>
    </row>
    <row r="1062" spans="1:43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P1062" s="65" t="s">
        <v>81</v>
      </c>
      <c r="AQ1062" s="66" t="s">
        <v>1733</v>
      </c>
    </row>
    <row r="1063" spans="1:43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P1063" s="65" t="s">
        <v>82</v>
      </c>
      <c r="AQ1063" s="66" t="s">
        <v>1733</v>
      </c>
    </row>
    <row r="1064" spans="1:43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P1064" s="65" t="s">
        <v>83</v>
      </c>
      <c r="AQ1064" s="66" t="s">
        <v>1733</v>
      </c>
    </row>
    <row r="1065" spans="1:43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P1065" s="65" t="s">
        <v>84</v>
      </c>
      <c r="AQ1065" s="66" t="s">
        <v>1733</v>
      </c>
    </row>
    <row r="1066" spans="1:43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P1066" s="65" t="s">
        <v>85</v>
      </c>
      <c r="AQ1066" s="66" t="s">
        <v>1733</v>
      </c>
    </row>
    <row r="1067" spans="1:43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P1067" s="65" t="s">
        <v>86</v>
      </c>
      <c r="AQ1067" s="66" t="s">
        <v>1739</v>
      </c>
    </row>
    <row r="1068" spans="1:43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P1068" s="65" t="s">
        <v>87</v>
      </c>
      <c r="AQ1068" s="66" t="s">
        <v>1733</v>
      </c>
    </row>
    <row r="1069" spans="1:43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P1069" s="65" t="s">
        <v>88</v>
      </c>
      <c r="AQ1069" s="66" t="s">
        <v>1733</v>
      </c>
    </row>
    <row r="1070" spans="1:43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P1070" s="65" t="s">
        <v>89</v>
      </c>
      <c r="AQ1070" s="66" t="s">
        <v>1733</v>
      </c>
    </row>
    <row r="1071" spans="1:43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P1071" s="65" t="s">
        <v>90</v>
      </c>
      <c r="AQ1071" s="66" t="s">
        <v>1733</v>
      </c>
    </row>
    <row r="1072" spans="1:43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P1072" s="65" t="s">
        <v>91</v>
      </c>
      <c r="AQ1072" s="66" t="s">
        <v>1733</v>
      </c>
    </row>
    <row r="1073" spans="1:43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P1073" s="65" t="s">
        <v>1008</v>
      </c>
      <c r="AQ1073" s="66" t="s">
        <v>1876</v>
      </c>
    </row>
    <row r="1074" spans="1:43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P1074" s="65" t="s">
        <v>92</v>
      </c>
      <c r="AQ1074" s="66" t="s">
        <v>1733</v>
      </c>
    </row>
    <row r="1075" spans="1:43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P1075" s="65" t="s">
        <v>93</v>
      </c>
      <c r="AQ1075" s="66" t="s">
        <v>1733</v>
      </c>
    </row>
    <row r="1076" spans="1:43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P1076" s="65" t="s">
        <v>94</v>
      </c>
      <c r="AQ1076" s="66" t="s">
        <v>1733</v>
      </c>
    </row>
    <row r="1077" spans="1:43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P1077" s="65" t="s">
        <v>95</v>
      </c>
      <c r="AQ1077" s="66" t="s">
        <v>1733</v>
      </c>
    </row>
    <row r="1078" spans="1:43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P1078" s="65" t="s">
        <v>96</v>
      </c>
      <c r="AQ1078" s="66" t="s">
        <v>1733</v>
      </c>
    </row>
    <row r="1079" spans="1:43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P1079" s="65" t="s">
        <v>97</v>
      </c>
      <c r="AQ1079" s="66" t="s">
        <v>1739</v>
      </c>
    </row>
    <row r="1080" spans="1:43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P1080" s="65" t="s">
        <v>98</v>
      </c>
      <c r="AQ1080" s="66" t="s">
        <v>1739</v>
      </c>
    </row>
    <row r="1081" spans="1:43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P1081" s="65" t="s">
        <v>99</v>
      </c>
      <c r="AQ1081" s="66" t="s">
        <v>1733</v>
      </c>
    </row>
    <row r="1082" spans="1:43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P1082" s="65" t="s">
        <v>100</v>
      </c>
      <c r="AQ1082" s="66" t="s">
        <v>1733</v>
      </c>
    </row>
    <row r="1083" spans="1:43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P1083" s="65" t="s">
        <v>101</v>
      </c>
      <c r="AQ1083" s="66" t="s">
        <v>1733</v>
      </c>
    </row>
    <row r="1084" spans="1:43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P1084" s="65" t="s">
        <v>102</v>
      </c>
      <c r="AQ1084" s="66" t="s">
        <v>1733</v>
      </c>
    </row>
    <row r="1085" spans="1:43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P1085" s="65" t="s">
        <v>103</v>
      </c>
      <c r="AQ1085" s="66" t="s">
        <v>1733</v>
      </c>
    </row>
    <row r="1086" spans="1:43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P1086" s="65" t="s">
        <v>104</v>
      </c>
      <c r="AQ1086" s="66" t="s">
        <v>1733</v>
      </c>
    </row>
    <row r="1087" spans="1:43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P1087" s="65" t="s">
        <v>105</v>
      </c>
      <c r="AQ1087" s="66" t="s">
        <v>1733</v>
      </c>
    </row>
    <row r="1088" spans="1:43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P1088" s="65" t="s">
        <v>106</v>
      </c>
      <c r="AQ1088" s="66" t="s">
        <v>1733</v>
      </c>
    </row>
    <row r="1089" spans="1:43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P1089" s="65" t="s">
        <v>107</v>
      </c>
      <c r="AQ1089" s="66" t="s">
        <v>1733</v>
      </c>
    </row>
    <row r="1090" spans="1:43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P1090" s="65" t="s">
        <v>108</v>
      </c>
      <c r="AQ1090" s="66" t="s">
        <v>1733</v>
      </c>
    </row>
    <row r="1091" spans="1:43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P1091" s="65" t="s">
        <v>109</v>
      </c>
      <c r="AQ1091" s="66" t="s">
        <v>1733</v>
      </c>
    </row>
    <row r="1092" spans="1:43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P1092" s="65" t="s">
        <v>110</v>
      </c>
      <c r="AQ1092" s="66" t="s">
        <v>1733</v>
      </c>
    </row>
    <row r="1093" spans="1:43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P1093" s="65" t="s">
        <v>111</v>
      </c>
      <c r="AQ1093" s="66" t="s">
        <v>1733</v>
      </c>
    </row>
    <row r="1094" spans="1:43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P1094" s="65" t="s">
        <v>112</v>
      </c>
      <c r="AQ1094" s="66" t="s">
        <v>1739</v>
      </c>
    </row>
    <row r="1095" spans="1:43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P1095" s="65" t="s">
        <v>113</v>
      </c>
      <c r="AQ1095" s="66" t="s">
        <v>1739</v>
      </c>
    </row>
    <row r="1096" spans="1:43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P1096" s="65" t="s">
        <v>114</v>
      </c>
      <c r="AQ1096" s="66" t="s">
        <v>1739</v>
      </c>
    </row>
    <row r="1097" spans="1:43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P1097" s="65" t="s">
        <v>115</v>
      </c>
      <c r="AQ1097" s="66" t="s">
        <v>1739</v>
      </c>
    </row>
    <row r="1098" spans="1:43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P1098" s="65" t="s">
        <v>116</v>
      </c>
      <c r="AQ1098" s="66" t="s">
        <v>1739</v>
      </c>
    </row>
    <row r="1099" spans="1:43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P1099" s="65" t="s">
        <v>117</v>
      </c>
      <c r="AQ1099" s="66" t="s">
        <v>1739</v>
      </c>
    </row>
    <row r="1100" spans="1:43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P1100" s="65" t="s">
        <v>118</v>
      </c>
      <c r="AQ1100" s="66" t="s">
        <v>1739</v>
      </c>
    </row>
    <row r="1101" spans="1:43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P1101" s="65" t="s">
        <v>119</v>
      </c>
      <c r="AQ1101" s="66" t="s">
        <v>1739</v>
      </c>
    </row>
    <row r="1102" spans="1:43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P1102" s="65" t="s">
        <v>120</v>
      </c>
      <c r="AQ1102" s="66" t="s">
        <v>1739</v>
      </c>
    </row>
    <row r="1103" spans="1:43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P1103" s="65" t="s">
        <v>121</v>
      </c>
      <c r="AQ1103" s="66" t="s">
        <v>1739</v>
      </c>
    </row>
    <row r="1104" spans="1:43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P1104" s="65" t="s">
        <v>122</v>
      </c>
      <c r="AQ1104" s="66" t="s">
        <v>1739</v>
      </c>
    </row>
    <row r="1105" spans="1:43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P1105" s="65" t="s">
        <v>123</v>
      </c>
      <c r="AQ1105" s="66" t="s">
        <v>1739</v>
      </c>
    </row>
    <row r="1106" spans="1:43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P1106" s="65" t="s">
        <v>124</v>
      </c>
      <c r="AQ1106" s="66" t="s">
        <v>1739</v>
      </c>
    </row>
    <row r="1107" spans="1:43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P1107" s="65" t="s">
        <v>125</v>
      </c>
      <c r="AQ1107" s="66" t="s">
        <v>1739</v>
      </c>
    </row>
    <row r="1108" spans="1:43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P1108" s="65" t="s">
        <v>126</v>
      </c>
      <c r="AQ1108" s="66" t="s">
        <v>1739</v>
      </c>
    </row>
    <row r="1109" spans="1:43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P1109" s="65" t="s">
        <v>127</v>
      </c>
      <c r="AQ1109" s="66" t="s">
        <v>1739</v>
      </c>
    </row>
    <row r="1110" spans="1:43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P1110" s="65" t="s">
        <v>128</v>
      </c>
      <c r="AQ1110" s="66" t="s">
        <v>1739</v>
      </c>
    </row>
    <row r="1111" spans="1:43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P1111" s="65" t="s">
        <v>129</v>
      </c>
      <c r="AQ1111" s="66" t="s">
        <v>1739</v>
      </c>
    </row>
    <row r="1112" spans="1:43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P1112" s="65" t="s">
        <v>130</v>
      </c>
      <c r="AQ1112" s="66" t="s">
        <v>1739</v>
      </c>
    </row>
    <row r="1113" spans="1:43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P1113" s="65" t="s">
        <v>131</v>
      </c>
      <c r="AQ1113" s="66" t="s">
        <v>1739</v>
      </c>
    </row>
    <row r="1114" spans="1:43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P1114" s="65" t="s">
        <v>132</v>
      </c>
      <c r="AQ1114" s="66" t="s">
        <v>1739</v>
      </c>
    </row>
    <row r="1115" spans="1:43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P1115" s="65" t="s">
        <v>133</v>
      </c>
      <c r="AQ1115" s="66" t="s">
        <v>1739</v>
      </c>
    </row>
    <row r="1116" spans="1:43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P1116" s="65" t="s">
        <v>134</v>
      </c>
      <c r="AQ1116" s="66" t="s">
        <v>1733</v>
      </c>
    </row>
    <row r="1117" spans="1:43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P1117" s="65" t="s">
        <v>135</v>
      </c>
      <c r="AQ1117" s="66" t="s">
        <v>1733</v>
      </c>
    </row>
    <row r="1118" spans="1:43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P1118" s="65" t="s">
        <v>136</v>
      </c>
      <c r="AQ1118" s="66" t="s">
        <v>1733</v>
      </c>
    </row>
    <row r="1119" spans="1:43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P1119" s="65" t="s">
        <v>137</v>
      </c>
      <c r="AQ1119" s="66" t="s">
        <v>1733</v>
      </c>
    </row>
    <row r="1120" spans="1:43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P1120" s="65" t="s">
        <v>138</v>
      </c>
      <c r="AQ1120" s="66" t="s">
        <v>1733</v>
      </c>
    </row>
    <row r="1121" spans="1:43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P1121" s="65" t="s">
        <v>139</v>
      </c>
      <c r="AQ1121" s="66" t="s">
        <v>1733</v>
      </c>
    </row>
    <row r="1122" spans="1:43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P1122" s="65" t="s">
        <v>140</v>
      </c>
      <c r="AQ1122" s="66" t="s">
        <v>1733</v>
      </c>
    </row>
    <row r="1123" spans="1:43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P1123" s="65" t="s">
        <v>141</v>
      </c>
      <c r="AQ1123" s="66" t="s">
        <v>1733</v>
      </c>
    </row>
    <row r="1124" spans="1:43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P1124" s="65" t="s">
        <v>1047</v>
      </c>
      <c r="AQ1124" s="66" t="s">
        <v>1876</v>
      </c>
    </row>
    <row r="1125" spans="1:43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P1125" s="65" t="s">
        <v>1009</v>
      </c>
      <c r="AQ1125" s="66" t="s">
        <v>1876</v>
      </c>
    </row>
    <row r="1126" spans="1:43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P1126" s="65" t="s">
        <v>142</v>
      </c>
      <c r="AQ1126" s="66" t="s">
        <v>1733</v>
      </c>
    </row>
    <row r="1127" spans="1:43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P1127" s="65" t="s">
        <v>143</v>
      </c>
      <c r="AQ1127" s="66" t="s">
        <v>1733</v>
      </c>
    </row>
    <row r="1128" spans="1:43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P1128" s="65" t="s">
        <v>144</v>
      </c>
      <c r="AQ1128" s="66" t="s">
        <v>1733</v>
      </c>
    </row>
    <row r="1129" spans="1:43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P1129" s="65" t="s">
        <v>145</v>
      </c>
      <c r="AQ1129" s="66" t="s">
        <v>1733</v>
      </c>
    </row>
    <row r="1130" spans="1:43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P1130" s="65" t="s">
        <v>146</v>
      </c>
      <c r="AQ1130" s="66" t="s">
        <v>1733</v>
      </c>
    </row>
    <row r="1131" spans="1:43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P1131" s="65" t="s">
        <v>147</v>
      </c>
      <c r="AQ1131" s="66" t="s">
        <v>1733</v>
      </c>
    </row>
    <row r="1132" spans="1:43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P1132" s="65" t="s">
        <v>148</v>
      </c>
      <c r="AQ1132" s="66" t="s">
        <v>1733</v>
      </c>
    </row>
    <row r="1133" spans="1:43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P1133" s="65" t="s">
        <v>149</v>
      </c>
      <c r="AQ1133" s="66" t="s">
        <v>1733</v>
      </c>
    </row>
    <row r="1134" spans="1:43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P1134" s="65" t="s">
        <v>150</v>
      </c>
      <c r="AQ1134" s="66" t="s">
        <v>1733</v>
      </c>
    </row>
    <row r="1135" spans="1:43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P1135" s="65" t="s">
        <v>151</v>
      </c>
      <c r="AQ1135" s="66" t="s">
        <v>1733</v>
      </c>
    </row>
    <row r="1136" spans="1:43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P1136" s="65" t="s">
        <v>152</v>
      </c>
      <c r="AQ1136" s="66" t="s">
        <v>1733</v>
      </c>
    </row>
    <row r="1137" spans="1:43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P1137" s="65" t="s">
        <v>153</v>
      </c>
      <c r="AQ1137" s="66" t="s">
        <v>1733</v>
      </c>
    </row>
    <row r="1138" spans="1:43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P1138" s="65" t="s">
        <v>154</v>
      </c>
      <c r="AQ1138" s="66" t="s">
        <v>1733</v>
      </c>
    </row>
    <row r="1139" spans="1:43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P1139" s="65" t="s">
        <v>155</v>
      </c>
      <c r="AQ1139" s="66" t="s">
        <v>1733</v>
      </c>
    </row>
    <row r="1140" spans="1:43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P1140" s="65" t="s">
        <v>156</v>
      </c>
      <c r="AQ1140" s="66" t="s">
        <v>1733</v>
      </c>
    </row>
    <row r="1141" spans="1:43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P1141" s="65" t="s">
        <v>157</v>
      </c>
      <c r="AQ1141" s="66" t="s">
        <v>1733</v>
      </c>
    </row>
    <row r="1142" spans="1:43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P1142" s="65" t="s">
        <v>158</v>
      </c>
      <c r="AQ1142" s="66" t="s">
        <v>1733</v>
      </c>
    </row>
    <row r="1143" spans="1:43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P1143" s="65" t="s">
        <v>159</v>
      </c>
      <c r="AQ1143" s="66" t="s">
        <v>1733</v>
      </c>
    </row>
    <row r="1144" spans="1:43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P1144" s="65" t="s">
        <v>160</v>
      </c>
      <c r="AQ1144" s="66" t="s">
        <v>1733</v>
      </c>
    </row>
    <row r="1145" spans="1:43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P1145" s="65" t="s">
        <v>161</v>
      </c>
      <c r="AQ1145" s="66" t="s">
        <v>1733</v>
      </c>
    </row>
    <row r="1146" spans="1:43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P1146" s="65" t="s">
        <v>162</v>
      </c>
      <c r="AQ1146" s="66" t="s">
        <v>1733</v>
      </c>
    </row>
    <row r="1147" spans="1:43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P1147" s="65" t="s">
        <v>163</v>
      </c>
      <c r="AQ1147" s="66" t="s">
        <v>1733</v>
      </c>
    </row>
    <row r="1148" spans="1:43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P1148" s="65" t="s">
        <v>164</v>
      </c>
      <c r="AQ1148" s="66" t="s">
        <v>1733</v>
      </c>
    </row>
    <row r="1149" spans="1:43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P1149" s="65" t="s">
        <v>165</v>
      </c>
      <c r="AQ1149" s="66" t="s">
        <v>1733</v>
      </c>
    </row>
    <row r="1150" spans="1:43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P1150" s="65" t="s">
        <v>166</v>
      </c>
      <c r="AQ1150" s="66" t="s">
        <v>1733</v>
      </c>
    </row>
    <row r="1151" spans="1:43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P1151" s="65" t="s">
        <v>167</v>
      </c>
      <c r="AQ1151" s="66" t="s">
        <v>1733</v>
      </c>
    </row>
    <row r="1152" spans="1:43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P1152" s="65" t="s">
        <v>168</v>
      </c>
      <c r="AQ1152" s="66" t="s">
        <v>1733</v>
      </c>
    </row>
    <row r="1153" spans="1:43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P1153" s="65" t="s">
        <v>169</v>
      </c>
      <c r="AQ1153" s="66" t="s">
        <v>1733</v>
      </c>
    </row>
    <row r="1154" spans="1:43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P1154" s="65" t="s">
        <v>170</v>
      </c>
      <c r="AQ1154" s="66" t="s">
        <v>1739</v>
      </c>
    </row>
    <row r="1155" spans="1:43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P1155" s="65" t="s">
        <v>1010</v>
      </c>
      <c r="AQ1155" s="66" t="s">
        <v>1827</v>
      </c>
    </row>
    <row r="1156" spans="1:43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P1156" s="65" t="s">
        <v>171</v>
      </c>
      <c r="AQ1156" s="66" t="s">
        <v>1733</v>
      </c>
    </row>
    <row r="1157" spans="1:43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P1157" s="65" t="s">
        <v>172</v>
      </c>
      <c r="AQ1157" s="66" t="s">
        <v>1733</v>
      </c>
    </row>
    <row r="1158" spans="1:43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P1158" s="65" t="s">
        <v>173</v>
      </c>
      <c r="AQ1158" s="66" t="s">
        <v>1733</v>
      </c>
    </row>
    <row r="1159" spans="1:43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P1159" s="65" t="s">
        <v>174</v>
      </c>
      <c r="AQ1159" s="66" t="s">
        <v>1733</v>
      </c>
    </row>
    <row r="1160" spans="1:43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P1160" s="65" t="s">
        <v>175</v>
      </c>
      <c r="AQ1160" s="66" t="s">
        <v>1733</v>
      </c>
    </row>
    <row r="1161" spans="1:43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P1161" s="65" t="s">
        <v>176</v>
      </c>
      <c r="AQ1161" s="66" t="s">
        <v>1733</v>
      </c>
    </row>
    <row r="1162" spans="1:43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P1162" s="65" t="s">
        <v>177</v>
      </c>
      <c r="AQ1162" s="66" t="s">
        <v>1733</v>
      </c>
    </row>
    <row r="1163" spans="1:43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P1163" s="65" t="s">
        <v>178</v>
      </c>
      <c r="AQ1163" s="66" t="s">
        <v>1733</v>
      </c>
    </row>
    <row r="1164" spans="1:43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P1164" s="65" t="s">
        <v>179</v>
      </c>
      <c r="AQ1164" s="66" t="s">
        <v>1733</v>
      </c>
    </row>
    <row r="1165" spans="1:43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P1165" s="65" t="s">
        <v>180</v>
      </c>
      <c r="AQ1165" s="66" t="s">
        <v>1733</v>
      </c>
    </row>
    <row r="1166" spans="1:43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P1166" s="65" t="s">
        <v>181</v>
      </c>
      <c r="AQ1166" s="66" t="s">
        <v>1733</v>
      </c>
    </row>
    <row r="1167" spans="1:43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P1167" s="65" t="s">
        <v>182</v>
      </c>
      <c r="AQ1167" s="66" t="s">
        <v>1733</v>
      </c>
    </row>
    <row r="1168" spans="1:43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P1168" s="65" t="s">
        <v>183</v>
      </c>
      <c r="AQ1168" s="66" t="s">
        <v>1733</v>
      </c>
    </row>
    <row r="1169" spans="1:43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P1169" s="65" t="s">
        <v>184</v>
      </c>
      <c r="AQ1169" s="66" t="s">
        <v>1733</v>
      </c>
    </row>
    <row r="1170" spans="1:43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P1170" s="65" t="s">
        <v>185</v>
      </c>
      <c r="AQ1170" s="66" t="s">
        <v>1733</v>
      </c>
    </row>
    <row r="1171" spans="1:43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P1171" s="65" t="s">
        <v>186</v>
      </c>
      <c r="AQ1171" s="66" t="s">
        <v>1733</v>
      </c>
    </row>
    <row r="1172" spans="1:43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P1172" s="65" t="s">
        <v>187</v>
      </c>
      <c r="AQ1172" s="66" t="s">
        <v>1733</v>
      </c>
    </row>
    <row r="1173" spans="1:43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P1173" s="65" t="s">
        <v>188</v>
      </c>
      <c r="AQ1173" s="66" t="s">
        <v>1733</v>
      </c>
    </row>
    <row r="1174" spans="1:43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P1174" s="65" t="s">
        <v>189</v>
      </c>
      <c r="AQ1174" s="66" t="s">
        <v>1733</v>
      </c>
    </row>
    <row r="1175" spans="1:43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P1175" s="65" t="s">
        <v>190</v>
      </c>
      <c r="AQ1175" s="66" t="s">
        <v>1733</v>
      </c>
    </row>
    <row r="1176" spans="1:43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P1176" s="65" t="s">
        <v>1011</v>
      </c>
      <c r="AQ1176" s="66" t="s">
        <v>1876</v>
      </c>
    </row>
    <row r="1177" spans="1:43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P1177" s="65" t="s">
        <v>191</v>
      </c>
      <c r="AQ1177" s="66" t="s">
        <v>1733</v>
      </c>
    </row>
    <row r="1178" spans="1:43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P1178" s="65" t="s">
        <v>192</v>
      </c>
      <c r="AQ1178" s="66" t="s">
        <v>1733</v>
      </c>
    </row>
    <row r="1179" spans="1:43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P1179" s="65" t="s">
        <v>193</v>
      </c>
      <c r="AQ1179" s="66" t="s">
        <v>1733</v>
      </c>
    </row>
    <row r="1180" spans="1:43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P1180" s="65" t="s">
        <v>194</v>
      </c>
      <c r="AQ1180" s="66" t="s">
        <v>1733</v>
      </c>
    </row>
    <row r="1181" spans="1:43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P1181" s="65" t="s">
        <v>195</v>
      </c>
      <c r="AQ1181" s="66" t="s">
        <v>1739</v>
      </c>
    </row>
    <row r="1182" spans="1:43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P1182" s="65" t="s">
        <v>1012</v>
      </c>
      <c r="AQ1182" s="66" t="s">
        <v>1876</v>
      </c>
    </row>
    <row r="1183" spans="1:43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P1183" s="65" t="s">
        <v>196</v>
      </c>
      <c r="AQ1183" s="66" t="s">
        <v>1733</v>
      </c>
    </row>
    <row r="1184" spans="1:43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P1184" s="65" t="s">
        <v>197</v>
      </c>
      <c r="AQ1184" s="66" t="s">
        <v>1733</v>
      </c>
    </row>
    <row r="1185" spans="1:43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P1185" s="65" t="s">
        <v>198</v>
      </c>
      <c r="AQ1185" s="66" t="s">
        <v>1733</v>
      </c>
    </row>
    <row r="1186" spans="1:43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P1186" s="65" t="s">
        <v>199</v>
      </c>
      <c r="AQ1186" s="66" t="s">
        <v>1733</v>
      </c>
    </row>
    <row r="1187" spans="1:43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P1187" s="65" t="s">
        <v>200</v>
      </c>
      <c r="AQ1187" s="66" t="s">
        <v>1733</v>
      </c>
    </row>
    <row r="1188" spans="1:43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P1188" s="65" t="s">
        <v>201</v>
      </c>
      <c r="AQ1188" s="66" t="s">
        <v>1733</v>
      </c>
    </row>
    <row r="1189" spans="1:43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P1189" s="65" t="s">
        <v>202</v>
      </c>
      <c r="AQ1189" s="66" t="s">
        <v>1733</v>
      </c>
    </row>
    <row r="1190" spans="1:43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P1190" s="65" t="s">
        <v>203</v>
      </c>
      <c r="AQ1190" s="66" t="s">
        <v>1733</v>
      </c>
    </row>
    <row r="1191" spans="1:43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P1191" s="65" t="s">
        <v>204</v>
      </c>
      <c r="AQ1191" s="66" t="s">
        <v>1733</v>
      </c>
    </row>
    <row r="1192" spans="1:43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P1192" s="65" t="s">
        <v>205</v>
      </c>
      <c r="AQ1192" s="66" t="s">
        <v>1733</v>
      </c>
    </row>
    <row r="1193" spans="1:43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P1193" s="65" t="s">
        <v>206</v>
      </c>
      <c r="AQ1193" s="66" t="s">
        <v>1733</v>
      </c>
    </row>
    <row r="1194" spans="1:43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P1194" s="65" t="s">
        <v>207</v>
      </c>
      <c r="AQ1194" s="66" t="s">
        <v>1733</v>
      </c>
    </row>
    <row r="1195" spans="1:43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P1195" s="65" t="s">
        <v>208</v>
      </c>
      <c r="AQ1195" s="66" t="s">
        <v>1733</v>
      </c>
    </row>
    <row r="1196" spans="1:43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P1196" s="65" t="s">
        <v>209</v>
      </c>
      <c r="AQ1196" s="66" t="s">
        <v>1733</v>
      </c>
    </row>
    <row r="1197" spans="1:43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P1197" s="65" t="s">
        <v>210</v>
      </c>
      <c r="AQ1197" s="66" t="s">
        <v>1733</v>
      </c>
    </row>
    <row r="1198" spans="1:43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P1198" s="65" t="s">
        <v>211</v>
      </c>
      <c r="AQ1198" s="66" t="s">
        <v>1733</v>
      </c>
    </row>
    <row r="1199" spans="1:43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P1199" s="65" t="s">
        <v>212</v>
      </c>
      <c r="AQ1199" s="66" t="s">
        <v>1733</v>
      </c>
    </row>
    <row r="1200" spans="1:43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P1200" s="65" t="s">
        <v>1048</v>
      </c>
      <c r="AQ1200" s="66" t="s">
        <v>1876</v>
      </c>
    </row>
    <row r="1201" spans="1:43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P1201" s="65" t="s">
        <v>1013</v>
      </c>
      <c r="AQ1201" s="66" t="s">
        <v>1876</v>
      </c>
    </row>
    <row r="1202" spans="1:43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P1202" s="65" t="s">
        <v>1014</v>
      </c>
      <c r="AQ1202" s="66" t="s">
        <v>1876</v>
      </c>
    </row>
    <row r="1203" spans="1:43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P1203" s="65" t="s">
        <v>1015</v>
      </c>
      <c r="AQ1203" s="66" t="s">
        <v>1876</v>
      </c>
    </row>
    <row r="1204" spans="1:43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P1204" s="65" t="s">
        <v>1016</v>
      </c>
      <c r="AQ1204" s="66" t="s">
        <v>1876</v>
      </c>
    </row>
    <row r="1205" spans="1:43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P1205" s="65" t="s">
        <v>1017</v>
      </c>
      <c r="AQ1205" s="66" t="s">
        <v>1876</v>
      </c>
    </row>
    <row r="1206" spans="1:43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P1206" s="65" t="s">
        <v>1049</v>
      </c>
      <c r="AQ1206" s="66" t="s">
        <v>1858</v>
      </c>
    </row>
    <row r="1207" spans="1:43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P1207" s="65" t="s">
        <v>1050</v>
      </c>
      <c r="AQ1207" s="66" t="s">
        <v>1858</v>
      </c>
    </row>
    <row r="1208" spans="1:43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P1208" s="65" t="s">
        <v>213</v>
      </c>
      <c r="AQ1208" s="66" t="s">
        <v>1733</v>
      </c>
    </row>
    <row r="1209" spans="1:43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P1209" s="65" t="s">
        <v>214</v>
      </c>
      <c r="AQ1209" s="66" t="s">
        <v>1733</v>
      </c>
    </row>
    <row r="1210" spans="1:43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P1210" s="65" t="s">
        <v>215</v>
      </c>
      <c r="AQ1210" s="66" t="s">
        <v>1733</v>
      </c>
    </row>
    <row r="1211" spans="1:43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P1211" s="65" t="s">
        <v>1018</v>
      </c>
      <c r="AQ1211" s="66" t="s">
        <v>2335</v>
      </c>
    </row>
    <row r="1212" spans="1:43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P1212" s="65" t="s">
        <v>216</v>
      </c>
      <c r="AQ1212" s="66" t="s">
        <v>1733</v>
      </c>
    </row>
    <row r="1213" spans="1:43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P1213" s="65" t="s">
        <v>217</v>
      </c>
      <c r="AQ1213" s="66" t="s">
        <v>1733</v>
      </c>
    </row>
    <row r="1214" spans="1:43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P1214" s="65" t="s">
        <v>218</v>
      </c>
      <c r="AQ1214" s="66" t="s">
        <v>1733</v>
      </c>
    </row>
    <row r="1215" spans="1:43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P1215" s="65" t="s">
        <v>219</v>
      </c>
      <c r="AQ1215" s="66" t="s">
        <v>1733</v>
      </c>
    </row>
    <row r="1216" spans="1:43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15"/>
      <c r="Y1216" s="15"/>
      <c r="Z1216" s="15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P1216" s="65" t="s">
        <v>220</v>
      </c>
      <c r="AQ1216" s="66" t="s">
        <v>1733</v>
      </c>
    </row>
    <row r="1217" spans="1:43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P1217" s="65" t="s">
        <v>221</v>
      </c>
      <c r="AQ1217" s="66" t="s">
        <v>1733</v>
      </c>
    </row>
    <row r="1218" spans="1:43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P1218" s="65" t="s">
        <v>222</v>
      </c>
      <c r="AQ1218" s="66" t="s">
        <v>1733</v>
      </c>
    </row>
    <row r="1219" spans="1:43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P1219" s="65" t="s">
        <v>223</v>
      </c>
      <c r="AQ1219" s="66" t="s">
        <v>1733</v>
      </c>
    </row>
    <row r="1220" spans="1:43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P1220" s="65" t="s">
        <v>224</v>
      </c>
      <c r="AQ1220" s="66" t="s">
        <v>1733</v>
      </c>
    </row>
    <row r="1221" spans="1:43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P1221" s="65" t="s">
        <v>225</v>
      </c>
      <c r="AQ1221" s="66" t="s">
        <v>1733</v>
      </c>
    </row>
    <row r="1222" spans="1:43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P1222" s="65" t="s">
        <v>226</v>
      </c>
      <c r="AQ1222" s="66" t="s">
        <v>1733</v>
      </c>
    </row>
    <row r="1223" spans="1:43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P1223" s="65" t="s">
        <v>1019</v>
      </c>
      <c r="AQ1223" s="66" t="s">
        <v>2335</v>
      </c>
    </row>
    <row r="1224" spans="1:43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P1224" s="65" t="s">
        <v>227</v>
      </c>
      <c r="AQ1224" s="66" t="s">
        <v>1733</v>
      </c>
    </row>
    <row r="1225" spans="1:43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P1225" s="65" t="s">
        <v>228</v>
      </c>
      <c r="AQ1225" s="66" t="s">
        <v>1733</v>
      </c>
    </row>
    <row r="1226" spans="1:43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P1226" s="65" t="s">
        <v>229</v>
      </c>
      <c r="AQ1226" s="66" t="s">
        <v>1733</v>
      </c>
    </row>
    <row r="1227" spans="1:43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P1227" s="65" t="s">
        <v>230</v>
      </c>
      <c r="AQ1227" s="66" t="s">
        <v>1733</v>
      </c>
    </row>
    <row r="1228" spans="1:43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P1228" s="65" t="s">
        <v>231</v>
      </c>
      <c r="AQ1228" s="66" t="s">
        <v>1733</v>
      </c>
    </row>
    <row r="1229" spans="1:43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P1229" s="65" t="s">
        <v>232</v>
      </c>
      <c r="AQ1229" s="66" t="s">
        <v>1733</v>
      </c>
    </row>
    <row r="1230" spans="1:43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P1230" s="65" t="s">
        <v>233</v>
      </c>
      <c r="AQ1230" s="66" t="s">
        <v>1733</v>
      </c>
    </row>
    <row r="1231" spans="1:43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P1231" s="65" t="s">
        <v>234</v>
      </c>
      <c r="AQ1231" s="66" t="s">
        <v>1733</v>
      </c>
    </row>
    <row r="1232" spans="1:43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P1232" s="65" t="s">
        <v>235</v>
      </c>
      <c r="AQ1232" s="66" t="s">
        <v>1733</v>
      </c>
    </row>
    <row r="1233" spans="1:43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P1233" s="65" t="s">
        <v>236</v>
      </c>
      <c r="AQ1233" s="66" t="s">
        <v>1733</v>
      </c>
    </row>
    <row r="1234" spans="1:43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P1234" s="65" t="s">
        <v>237</v>
      </c>
      <c r="AQ1234" s="66" t="s">
        <v>1733</v>
      </c>
    </row>
    <row r="1235" spans="1:43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P1235" s="65" t="s">
        <v>238</v>
      </c>
      <c r="AQ1235" s="66" t="s">
        <v>1733</v>
      </c>
    </row>
    <row r="1236" spans="1:43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P1236" s="65" t="s">
        <v>239</v>
      </c>
      <c r="AQ1236" s="66" t="s">
        <v>1733</v>
      </c>
    </row>
    <row r="1237" spans="1:43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P1237" s="65" t="s">
        <v>240</v>
      </c>
      <c r="AQ1237" s="66" t="s">
        <v>1733</v>
      </c>
    </row>
    <row r="1238" spans="1:43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P1238" s="65" t="s">
        <v>241</v>
      </c>
      <c r="AQ1238" s="66" t="s">
        <v>1739</v>
      </c>
    </row>
    <row r="1239" spans="1:43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P1239" s="65" t="s">
        <v>242</v>
      </c>
      <c r="AQ1239" s="66" t="s">
        <v>1733</v>
      </c>
    </row>
    <row r="1240" spans="1:43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P1240" s="65" t="s">
        <v>243</v>
      </c>
      <c r="AQ1240" s="66" t="s">
        <v>1733</v>
      </c>
    </row>
    <row r="1241" spans="1:43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P1241" s="65" t="s">
        <v>244</v>
      </c>
      <c r="AQ1241" s="66" t="s">
        <v>1733</v>
      </c>
    </row>
    <row r="1242" spans="1:43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P1242" s="65" t="s">
        <v>1020</v>
      </c>
      <c r="AQ1242" s="66" t="s">
        <v>1827</v>
      </c>
    </row>
    <row r="1243" spans="1:43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P1243" s="65" t="s">
        <v>1021</v>
      </c>
      <c r="AQ1243" s="66" t="s">
        <v>1827</v>
      </c>
    </row>
    <row r="1244" spans="1:43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P1244" s="65" t="s">
        <v>245</v>
      </c>
      <c r="AQ1244" s="66" t="s">
        <v>1739</v>
      </c>
    </row>
    <row r="1245" spans="1:43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P1245" s="65" t="s">
        <v>246</v>
      </c>
      <c r="AQ1245" s="66" t="s">
        <v>1739</v>
      </c>
    </row>
    <row r="1246" spans="1:43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P1246" s="65" t="s">
        <v>247</v>
      </c>
      <c r="AQ1246" s="66" t="s">
        <v>1739</v>
      </c>
    </row>
    <row r="1247" spans="1:43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P1247" s="65" t="s">
        <v>248</v>
      </c>
      <c r="AQ1247" s="66" t="s">
        <v>1733</v>
      </c>
    </row>
    <row r="1248" spans="1:43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P1248" s="65" t="s">
        <v>249</v>
      </c>
      <c r="AQ1248" s="66" t="s">
        <v>1733</v>
      </c>
    </row>
    <row r="1249" spans="1:43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P1249" s="65" t="s">
        <v>250</v>
      </c>
      <c r="AQ1249" s="66" t="s">
        <v>1733</v>
      </c>
    </row>
    <row r="1250" spans="1:43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P1250" s="65" t="s">
        <v>251</v>
      </c>
      <c r="AQ1250" s="66" t="s">
        <v>1733</v>
      </c>
    </row>
    <row r="1251" spans="1:43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P1251" s="65" t="s">
        <v>252</v>
      </c>
      <c r="AQ1251" s="66" t="s">
        <v>1733</v>
      </c>
    </row>
    <row r="1252" spans="1:43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P1252" s="65" t="s">
        <v>253</v>
      </c>
      <c r="AQ1252" s="66" t="s">
        <v>1733</v>
      </c>
    </row>
    <row r="1253" spans="1:43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P1253" s="65" t="s">
        <v>254</v>
      </c>
      <c r="AQ1253" s="66" t="s">
        <v>1733</v>
      </c>
    </row>
    <row r="1254" spans="1:43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P1254" s="65" t="s">
        <v>255</v>
      </c>
      <c r="AQ1254" s="66" t="s">
        <v>1733</v>
      </c>
    </row>
    <row r="1255" spans="1:43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P1255" s="65" t="s">
        <v>256</v>
      </c>
      <c r="AQ1255" s="66" t="s">
        <v>1733</v>
      </c>
    </row>
    <row r="1256" spans="1:43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P1256" s="65" t="s">
        <v>257</v>
      </c>
      <c r="AQ1256" s="66" t="s">
        <v>1733</v>
      </c>
    </row>
    <row r="1257" spans="1:43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P1257" s="65" t="s">
        <v>258</v>
      </c>
      <c r="AQ1257" s="66" t="s">
        <v>1733</v>
      </c>
    </row>
    <row r="1258" spans="1:43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P1258" s="65" t="s">
        <v>259</v>
      </c>
      <c r="AQ1258" s="66" t="s">
        <v>1733</v>
      </c>
    </row>
    <row r="1259" spans="1:43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P1259" s="65" t="s">
        <v>260</v>
      </c>
      <c r="AQ1259" s="66" t="s">
        <v>1733</v>
      </c>
    </row>
    <row r="1260" spans="1:43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P1260" s="65" t="s">
        <v>261</v>
      </c>
      <c r="AQ1260" s="66" t="s">
        <v>1733</v>
      </c>
    </row>
    <row r="1261" spans="1:43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P1261" s="65" t="s">
        <v>262</v>
      </c>
      <c r="AQ1261" s="66" t="s">
        <v>1733</v>
      </c>
    </row>
    <row r="1262" spans="1:43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P1262" s="65" t="s">
        <v>263</v>
      </c>
      <c r="AQ1262" s="66" t="s">
        <v>1733</v>
      </c>
    </row>
    <row r="1263" spans="1:43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P1263" s="65" t="s">
        <v>264</v>
      </c>
      <c r="AQ1263" s="66" t="s">
        <v>1733</v>
      </c>
    </row>
    <row r="1264" spans="1:43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P1264" s="65" t="s">
        <v>265</v>
      </c>
      <c r="AQ1264" s="66" t="s">
        <v>1733</v>
      </c>
    </row>
    <row r="1265" spans="1:43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P1265" s="65" t="s">
        <v>266</v>
      </c>
      <c r="AQ1265" s="66" t="s">
        <v>1733</v>
      </c>
    </row>
    <row r="1266" spans="1:43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P1266" s="65" t="s">
        <v>267</v>
      </c>
      <c r="AQ1266" s="66" t="s">
        <v>1733</v>
      </c>
    </row>
    <row r="1267" spans="1:43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P1267" s="65" t="s">
        <v>268</v>
      </c>
      <c r="AQ1267" s="66" t="s">
        <v>1733</v>
      </c>
    </row>
    <row r="1268" spans="1:43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P1268" s="65" t="s">
        <v>269</v>
      </c>
      <c r="AQ1268" s="66" t="s">
        <v>1733</v>
      </c>
    </row>
    <row r="1269" spans="1:43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P1269" s="65" t="s">
        <v>270</v>
      </c>
      <c r="AQ1269" s="66" t="s">
        <v>1733</v>
      </c>
    </row>
    <row r="1270" spans="1:43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P1270" s="68" t="s">
        <v>271</v>
      </c>
      <c r="AQ1270" s="66" t="s">
        <v>1733</v>
      </c>
    </row>
    <row r="1271" spans="1:43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P1271" s="65" t="s">
        <v>272</v>
      </c>
      <c r="AQ1271" s="66" t="s">
        <v>1733</v>
      </c>
    </row>
    <row r="1272" spans="1:43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P1272" s="65" t="s">
        <v>273</v>
      </c>
      <c r="AQ1272" s="66" t="s">
        <v>1733</v>
      </c>
    </row>
    <row r="1273" spans="1:43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P1273" s="65" t="s">
        <v>274</v>
      </c>
      <c r="AQ1273" s="66" t="s">
        <v>1733</v>
      </c>
    </row>
    <row r="1274" spans="1:43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P1274" s="65" t="s">
        <v>275</v>
      </c>
      <c r="AQ1274" s="66" t="s">
        <v>1733</v>
      </c>
    </row>
    <row r="1275" spans="1:43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P1275" s="65" t="s">
        <v>276</v>
      </c>
      <c r="AQ1275" s="66" t="s">
        <v>1733</v>
      </c>
    </row>
    <row r="1276" spans="1:43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P1276" s="65" t="s">
        <v>277</v>
      </c>
      <c r="AQ1276" s="66" t="s">
        <v>1733</v>
      </c>
    </row>
    <row r="1277" spans="1:43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P1277" s="65" t="s">
        <v>278</v>
      </c>
      <c r="AQ1277" s="66" t="s">
        <v>1733</v>
      </c>
    </row>
    <row r="1278" spans="1:43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P1278" s="65" t="s">
        <v>279</v>
      </c>
      <c r="AQ1278" s="66" t="s">
        <v>1733</v>
      </c>
    </row>
    <row r="1279" spans="1:43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P1279" s="65" t="s">
        <v>280</v>
      </c>
      <c r="AQ1279" s="66" t="s">
        <v>1733</v>
      </c>
    </row>
    <row r="1280" spans="1:43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P1280" s="65" t="s">
        <v>281</v>
      </c>
      <c r="AQ1280" s="66" t="s">
        <v>1739</v>
      </c>
    </row>
    <row r="1281" spans="1:43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P1281" s="65" t="s">
        <v>282</v>
      </c>
      <c r="AQ1281" s="66" t="s">
        <v>1739</v>
      </c>
    </row>
    <row r="1282" spans="1:43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P1282" s="65" t="s">
        <v>283</v>
      </c>
      <c r="AQ1282" s="66" t="s">
        <v>1733</v>
      </c>
    </row>
    <row r="1283" spans="1:43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P1283" s="65" t="s">
        <v>284</v>
      </c>
      <c r="AQ1283" s="66" t="s">
        <v>1733</v>
      </c>
    </row>
    <row r="1284" spans="1:43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P1284" s="65" t="s">
        <v>285</v>
      </c>
      <c r="AQ1284" s="66" t="s">
        <v>1733</v>
      </c>
    </row>
    <row r="1285" spans="1:43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P1285" s="65" t="s">
        <v>286</v>
      </c>
      <c r="AQ1285" s="66" t="s">
        <v>1739</v>
      </c>
    </row>
    <row r="1286" spans="1:43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P1286" s="65" t="s">
        <v>287</v>
      </c>
      <c r="AQ1286" s="66" t="s">
        <v>1739</v>
      </c>
    </row>
    <row r="1287" spans="1:43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P1287" s="65" t="s">
        <v>288</v>
      </c>
      <c r="AQ1287" s="66" t="s">
        <v>1739</v>
      </c>
    </row>
    <row r="1288" spans="1:43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P1288" s="65" t="s">
        <v>289</v>
      </c>
      <c r="AQ1288" s="66" t="s">
        <v>1733</v>
      </c>
    </row>
    <row r="1289" spans="1:43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P1289" s="65" t="s">
        <v>290</v>
      </c>
      <c r="AQ1289" s="66" t="s">
        <v>1733</v>
      </c>
    </row>
    <row r="1290" spans="1:43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P1290" s="65" t="s">
        <v>291</v>
      </c>
      <c r="AQ1290" s="66" t="s">
        <v>1733</v>
      </c>
    </row>
    <row r="1291" spans="1:43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P1291" s="65" t="s">
        <v>292</v>
      </c>
      <c r="AQ1291" s="66" t="s">
        <v>1733</v>
      </c>
    </row>
    <row r="1292" spans="1:43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P1292" s="65" t="s">
        <v>1022</v>
      </c>
      <c r="AQ1292" s="66" t="s">
        <v>2133</v>
      </c>
    </row>
    <row r="1293" spans="1:43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P1293" s="65" t="s">
        <v>1023</v>
      </c>
      <c r="AQ1293" s="66" t="s">
        <v>1827</v>
      </c>
    </row>
    <row r="1294" spans="1:43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P1294" s="65" t="s">
        <v>1024</v>
      </c>
      <c r="AQ1294" s="66" t="s">
        <v>1827</v>
      </c>
    </row>
    <row r="1295" spans="1:43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P1295" s="65" t="s">
        <v>1025</v>
      </c>
      <c r="AQ1295" s="66" t="s">
        <v>1827</v>
      </c>
    </row>
    <row r="1296" spans="1:43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P1296" s="65" t="s">
        <v>293</v>
      </c>
      <c r="AQ1296" s="66" t="s">
        <v>1733</v>
      </c>
    </row>
    <row r="1297" spans="1:43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P1297" s="65" t="s">
        <v>294</v>
      </c>
      <c r="AQ1297" s="66" t="s">
        <v>1733</v>
      </c>
    </row>
    <row r="1298" spans="1:43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P1298" s="65" t="s">
        <v>295</v>
      </c>
      <c r="AQ1298" s="66" t="s">
        <v>1733</v>
      </c>
    </row>
    <row r="1299" spans="1:43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P1299" s="65" t="s">
        <v>296</v>
      </c>
      <c r="AQ1299" s="66" t="s">
        <v>1733</v>
      </c>
    </row>
    <row r="1300" spans="1:43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P1300" s="65" t="s">
        <v>297</v>
      </c>
      <c r="AQ1300" s="66" t="s">
        <v>1733</v>
      </c>
    </row>
    <row r="1301" spans="1:43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P1301" s="65" t="s">
        <v>298</v>
      </c>
      <c r="AQ1301" s="66" t="s">
        <v>1733</v>
      </c>
    </row>
    <row r="1302" spans="1:43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P1302" s="65" t="s">
        <v>299</v>
      </c>
      <c r="AQ1302" s="66" t="s">
        <v>1733</v>
      </c>
    </row>
    <row r="1303" spans="1:43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P1303" s="65" t="s">
        <v>300</v>
      </c>
      <c r="AQ1303" s="66" t="s">
        <v>1733</v>
      </c>
    </row>
    <row r="1304" spans="1:43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P1304" s="65" t="s">
        <v>301</v>
      </c>
      <c r="AQ1304" s="66" t="s">
        <v>1733</v>
      </c>
    </row>
    <row r="1305" spans="1:43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P1305" s="65" t="s">
        <v>302</v>
      </c>
      <c r="AQ1305" s="66" t="s">
        <v>1733</v>
      </c>
    </row>
    <row r="1306" spans="1:43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P1306" s="65" t="s">
        <v>303</v>
      </c>
      <c r="AQ1306" s="66" t="s">
        <v>1733</v>
      </c>
    </row>
    <row r="1307" spans="1:43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P1307" s="65" t="s">
        <v>304</v>
      </c>
      <c r="AQ1307" s="66" t="s">
        <v>1733</v>
      </c>
    </row>
    <row r="1308" spans="1:43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P1308" s="65" t="s">
        <v>305</v>
      </c>
      <c r="AQ1308" s="66" t="s">
        <v>1733</v>
      </c>
    </row>
    <row r="1309" spans="1:43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P1309" s="65" t="s">
        <v>1051</v>
      </c>
      <c r="AQ1309" s="66" t="s">
        <v>1876</v>
      </c>
    </row>
    <row r="1310" spans="1:43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P1310" s="65" t="s">
        <v>306</v>
      </c>
      <c r="AQ1310" s="66" t="s">
        <v>1739</v>
      </c>
    </row>
    <row r="1311" spans="1:43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P1311" s="65" t="s">
        <v>307</v>
      </c>
      <c r="AQ1311" s="66" t="s">
        <v>1739</v>
      </c>
    </row>
    <row r="1312" spans="1:43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P1312" s="65" t="s">
        <v>308</v>
      </c>
      <c r="AQ1312" s="66" t="s">
        <v>1733</v>
      </c>
    </row>
    <row r="1313" spans="1:43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P1313" s="65" t="s">
        <v>309</v>
      </c>
      <c r="AQ1313" s="66" t="s">
        <v>1733</v>
      </c>
    </row>
    <row r="1314" spans="1:43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P1314" s="65" t="s">
        <v>310</v>
      </c>
      <c r="AQ1314" s="66" t="s">
        <v>1733</v>
      </c>
    </row>
    <row r="1315" spans="1:43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P1315" s="65" t="s">
        <v>311</v>
      </c>
      <c r="AQ1315" s="66" t="s">
        <v>1733</v>
      </c>
    </row>
    <row r="1316" spans="1:43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P1316" s="65" t="s">
        <v>312</v>
      </c>
      <c r="AQ1316" s="66" t="s">
        <v>1733</v>
      </c>
    </row>
    <row r="1317" spans="1:43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P1317" s="65" t="s">
        <v>313</v>
      </c>
      <c r="AQ1317" s="66" t="s">
        <v>1733</v>
      </c>
    </row>
    <row r="1318" spans="1:43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P1318" s="65" t="s">
        <v>314</v>
      </c>
      <c r="AQ1318" s="66" t="s">
        <v>1733</v>
      </c>
    </row>
    <row r="1319" spans="1:43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P1319" s="65" t="s">
        <v>315</v>
      </c>
      <c r="AQ1319" s="66" t="s">
        <v>1733</v>
      </c>
    </row>
    <row r="1320" spans="1:43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P1320" s="65" t="s">
        <v>316</v>
      </c>
      <c r="AQ1320" s="66" t="s">
        <v>1733</v>
      </c>
    </row>
    <row r="1321" spans="1:43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P1321" s="65" t="s">
        <v>317</v>
      </c>
      <c r="AQ1321" s="66" t="s">
        <v>1733</v>
      </c>
    </row>
    <row r="1322" spans="1:43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P1322" s="65" t="s">
        <v>318</v>
      </c>
      <c r="AQ1322" s="66" t="s">
        <v>1733</v>
      </c>
    </row>
    <row r="1323" spans="1:43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P1323" s="65" t="s">
        <v>319</v>
      </c>
      <c r="AQ1323" s="66" t="s">
        <v>1733</v>
      </c>
    </row>
    <row r="1324" spans="1:43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P1324" s="65" t="s">
        <v>320</v>
      </c>
      <c r="AQ1324" s="66" t="s">
        <v>1733</v>
      </c>
    </row>
    <row r="1325" spans="1:43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P1325" s="65" t="s">
        <v>321</v>
      </c>
      <c r="AQ1325" s="66" t="s">
        <v>1733</v>
      </c>
    </row>
    <row r="1326" spans="1:43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P1326" s="65" t="s">
        <v>322</v>
      </c>
      <c r="AQ1326" s="66" t="s">
        <v>1733</v>
      </c>
    </row>
    <row r="1327" spans="1:43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P1327" s="65" t="s">
        <v>323</v>
      </c>
      <c r="AQ1327" s="66" t="s">
        <v>1733</v>
      </c>
    </row>
    <row r="1328" spans="1:43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P1328" s="65" t="s">
        <v>324</v>
      </c>
      <c r="AQ1328" s="66" t="s">
        <v>1733</v>
      </c>
    </row>
    <row r="1329" spans="1:43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P1329" s="65" t="s">
        <v>325</v>
      </c>
      <c r="AQ1329" s="66" t="s">
        <v>1733</v>
      </c>
    </row>
    <row r="1330" spans="1:43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P1330" s="65" t="s">
        <v>326</v>
      </c>
      <c r="AQ1330" s="66" t="s">
        <v>1733</v>
      </c>
    </row>
    <row r="1331" spans="1:43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P1331" s="65" t="s">
        <v>327</v>
      </c>
      <c r="AQ1331" s="66" t="s">
        <v>1739</v>
      </c>
    </row>
    <row r="1332" spans="1:43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P1332" s="65" t="s">
        <v>328</v>
      </c>
      <c r="AQ1332" s="66" t="s">
        <v>1739</v>
      </c>
    </row>
    <row r="1333" spans="1:43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P1333" s="65" t="s">
        <v>329</v>
      </c>
      <c r="AQ1333" s="66" t="s">
        <v>1733</v>
      </c>
    </row>
    <row r="1334" spans="1:43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P1334" s="65" t="s">
        <v>330</v>
      </c>
      <c r="AQ1334" s="66" t="s">
        <v>1739</v>
      </c>
    </row>
    <row r="1335" spans="1:43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P1335" s="65" t="s">
        <v>331</v>
      </c>
      <c r="AQ1335" s="66" t="s">
        <v>1739</v>
      </c>
    </row>
    <row r="1336" spans="1:43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P1336" s="65" t="s">
        <v>332</v>
      </c>
      <c r="AQ1336" s="66" t="s">
        <v>1733</v>
      </c>
    </row>
    <row r="1337" spans="1:43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P1337" s="65" t="s">
        <v>333</v>
      </c>
      <c r="AQ1337" s="66" t="s">
        <v>1739</v>
      </c>
    </row>
    <row r="1338" spans="1:43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P1338" s="65" t="s">
        <v>334</v>
      </c>
      <c r="AQ1338" s="66" t="s">
        <v>1739</v>
      </c>
    </row>
    <row r="1339" spans="1:43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P1339" s="65" t="s">
        <v>335</v>
      </c>
      <c r="AQ1339" s="66" t="s">
        <v>1739</v>
      </c>
    </row>
    <row r="1340" spans="1:43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P1340" s="65" t="s">
        <v>336</v>
      </c>
      <c r="AQ1340" s="66" t="s">
        <v>1733</v>
      </c>
    </row>
    <row r="1341" spans="1:43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P1341" s="65" t="s">
        <v>337</v>
      </c>
      <c r="AQ1341" s="66" t="s">
        <v>1733</v>
      </c>
    </row>
    <row r="1342" spans="1:43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P1342" s="65" t="s">
        <v>338</v>
      </c>
      <c r="AQ1342" s="66" t="s">
        <v>1733</v>
      </c>
    </row>
    <row r="1343" spans="1:43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P1343" s="65" t="s">
        <v>339</v>
      </c>
      <c r="AQ1343" s="66" t="s">
        <v>1733</v>
      </c>
    </row>
    <row r="1344" spans="1:43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P1344" s="65" t="s">
        <v>340</v>
      </c>
      <c r="AQ1344" s="66" t="s">
        <v>1733</v>
      </c>
    </row>
    <row r="1345" spans="1:43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P1345" s="65" t="s">
        <v>341</v>
      </c>
      <c r="AQ1345" s="66" t="s">
        <v>1733</v>
      </c>
    </row>
    <row r="1346" spans="1:43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P1346" s="65" t="s">
        <v>342</v>
      </c>
      <c r="AQ1346" s="66" t="s">
        <v>1733</v>
      </c>
    </row>
    <row r="1347" spans="1:43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P1347" s="65" t="s">
        <v>343</v>
      </c>
      <c r="AQ1347" s="66" t="s">
        <v>1733</v>
      </c>
    </row>
    <row r="1348" spans="1:43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P1348" s="65" t="s">
        <v>344</v>
      </c>
      <c r="AQ1348" s="66" t="s">
        <v>1733</v>
      </c>
    </row>
    <row r="1349" spans="1:43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P1349" s="65" t="s">
        <v>345</v>
      </c>
      <c r="AQ1349" s="66" t="s">
        <v>1733</v>
      </c>
    </row>
    <row r="1350" spans="1:43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P1350" s="65" t="s">
        <v>346</v>
      </c>
      <c r="AQ1350" s="66" t="s">
        <v>1733</v>
      </c>
    </row>
    <row r="1351" spans="1:43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P1351" s="65" t="s">
        <v>347</v>
      </c>
      <c r="AQ1351" s="66" t="s">
        <v>1733</v>
      </c>
    </row>
    <row r="1352" spans="1:43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P1352" s="65" t="s">
        <v>348</v>
      </c>
      <c r="AQ1352" s="66" t="s">
        <v>1733</v>
      </c>
    </row>
    <row r="1353" spans="1:43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P1353" s="65" t="s">
        <v>349</v>
      </c>
      <c r="AQ1353" s="66" t="s">
        <v>1733</v>
      </c>
    </row>
    <row r="1354" spans="1:43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P1354" s="65" t="s">
        <v>350</v>
      </c>
      <c r="AQ1354" s="66" t="s">
        <v>1733</v>
      </c>
    </row>
    <row r="1355" spans="1:43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P1355" s="65" t="s">
        <v>351</v>
      </c>
      <c r="AQ1355" s="66" t="s">
        <v>1733</v>
      </c>
    </row>
    <row r="1356" spans="1:43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P1356" s="65" t="s">
        <v>352</v>
      </c>
      <c r="AQ1356" s="66" t="s">
        <v>1733</v>
      </c>
    </row>
    <row r="1357" spans="1:43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P1357" s="65" t="s">
        <v>353</v>
      </c>
      <c r="AQ1357" s="66" t="s">
        <v>1733</v>
      </c>
    </row>
    <row r="1358" spans="1:43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P1358" s="65" t="s">
        <v>354</v>
      </c>
      <c r="AQ1358" s="66" t="s">
        <v>1733</v>
      </c>
    </row>
    <row r="1359" spans="1:43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P1359" s="65" t="s">
        <v>1026</v>
      </c>
      <c r="AQ1359" s="66" t="s">
        <v>1858</v>
      </c>
    </row>
    <row r="1360" spans="1:43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P1360" s="65" t="s">
        <v>1052</v>
      </c>
      <c r="AQ1360" s="66" t="s">
        <v>1858</v>
      </c>
    </row>
    <row r="1361" spans="1:43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P1361" s="65" t="s">
        <v>1053</v>
      </c>
      <c r="AQ1361" s="66" t="s">
        <v>1858</v>
      </c>
    </row>
    <row r="1362" spans="1:43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P1362" s="65" t="s">
        <v>355</v>
      </c>
      <c r="AQ1362" s="66" t="s">
        <v>1733</v>
      </c>
    </row>
    <row r="1363" spans="1:43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P1363" s="65" t="s">
        <v>356</v>
      </c>
      <c r="AQ1363" s="66" t="s">
        <v>1733</v>
      </c>
    </row>
    <row r="1364" spans="1:43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P1364" s="65" t="s">
        <v>357</v>
      </c>
      <c r="AQ1364" s="66" t="s">
        <v>1733</v>
      </c>
    </row>
    <row r="1365" spans="1:43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P1365" s="65" t="s">
        <v>358</v>
      </c>
      <c r="AQ1365" s="66" t="s">
        <v>1733</v>
      </c>
    </row>
    <row r="1366" spans="1:43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P1366" s="65" t="s">
        <v>359</v>
      </c>
      <c r="AQ1366" s="66" t="s">
        <v>1733</v>
      </c>
    </row>
    <row r="1367" spans="1:43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P1367" s="65" t="s">
        <v>360</v>
      </c>
      <c r="AQ1367" s="66" t="s">
        <v>1739</v>
      </c>
    </row>
    <row r="1368" spans="1:43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P1368" s="65" t="s">
        <v>361</v>
      </c>
      <c r="AQ1368" s="66" t="s">
        <v>1739</v>
      </c>
    </row>
    <row r="1369" spans="1:43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P1369" s="65" t="s">
        <v>362</v>
      </c>
      <c r="AQ1369" s="66" t="s">
        <v>1739</v>
      </c>
    </row>
    <row r="1370" spans="1:43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P1370" s="65" t="s">
        <v>363</v>
      </c>
      <c r="AQ1370" s="66" t="s">
        <v>1739</v>
      </c>
    </row>
    <row r="1371" spans="1:43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P1371" s="65" t="s">
        <v>364</v>
      </c>
      <c r="AQ1371" s="66" t="s">
        <v>1739</v>
      </c>
    </row>
    <row r="1372" spans="1:43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P1372" s="65" t="s">
        <v>365</v>
      </c>
      <c r="AQ1372" s="66" t="s">
        <v>1739</v>
      </c>
    </row>
    <row r="1373" spans="1:43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P1373" s="65" t="s">
        <v>366</v>
      </c>
      <c r="AQ1373" s="66" t="s">
        <v>1739</v>
      </c>
    </row>
    <row r="1374" spans="1:43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P1374" s="65" t="s">
        <v>367</v>
      </c>
      <c r="AQ1374" s="66" t="s">
        <v>1739</v>
      </c>
    </row>
    <row r="1375" spans="1:43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P1375" s="65" t="s">
        <v>368</v>
      </c>
      <c r="AQ1375" s="66" t="s">
        <v>1739</v>
      </c>
    </row>
    <row r="1376" spans="1:43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P1376" s="65" t="s">
        <v>369</v>
      </c>
      <c r="AQ1376" s="66" t="s">
        <v>1739</v>
      </c>
    </row>
    <row r="1377" spans="1:43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P1377" s="65" t="s">
        <v>370</v>
      </c>
      <c r="AQ1377" s="66" t="s">
        <v>1739</v>
      </c>
    </row>
    <row r="1378" spans="1:43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P1378" s="65" t="s">
        <v>371</v>
      </c>
      <c r="AQ1378" s="66" t="s">
        <v>1739</v>
      </c>
    </row>
    <row r="1379" spans="1:43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P1379" s="65" t="s">
        <v>372</v>
      </c>
      <c r="AQ1379" s="66" t="s">
        <v>1739</v>
      </c>
    </row>
    <row r="1380" spans="1:43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P1380" s="65" t="s">
        <v>373</v>
      </c>
      <c r="AQ1380" s="66" t="s">
        <v>1733</v>
      </c>
    </row>
    <row r="1381" spans="1:43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P1381" s="65" t="s">
        <v>374</v>
      </c>
      <c r="AQ1381" s="66" t="s">
        <v>1733</v>
      </c>
    </row>
    <row r="1382" spans="1:43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P1382" s="65" t="s">
        <v>375</v>
      </c>
      <c r="AQ1382" s="66" t="s">
        <v>1733</v>
      </c>
    </row>
    <row r="1383" spans="1:43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P1383" s="65" t="s">
        <v>376</v>
      </c>
      <c r="AQ1383" s="66" t="s">
        <v>1733</v>
      </c>
    </row>
    <row r="1384" spans="1:43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P1384" s="65" t="s">
        <v>377</v>
      </c>
      <c r="AQ1384" s="66" t="s">
        <v>1733</v>
      </c>
    </row>
    <row r="1385" spans="1:43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P1385" s="65" t="s">
        <v>378</v>
      </c>
      <c r="AQ1385" s="66" t="s">
        <v>1733</v>
      </c>
    </row>
    <row r="1386" spans="1:43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P1386" s="65" t="s">
        <v>379</v>
      </c>
      <c r="AQ1386" s="66" t="s">
        <v>1733</v>
      </c>
    </row>
    <row r="1387" spans="1:43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P1387" s="65" t="s">
        <v>380</v>
      </c>
      <c r="AQ1387" s="66" t="s">
        <v>1733</v>
      </c>
    </row>
    <row r="1388" spans="1:43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P1388" s="65" t="s">
        <v>381</v>
      </c>
      <c r="AQ1388" s="66" t="s">
        <v>1733</v>
      </c>
    </row>
    <row r="1389" spans="1:43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P1389" s="65" t="s">
        <v>382</v>
      </c>
      <c r="AQ1389" s="66" t="s">
        <v>1733</v>
      </c>
    </row>
    <row r="1390" spans="1:43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P1390" s="65" t="s">
        <v>383</v>
      </c>
      <c r="AQ1390" s="66" t="s">
        <v>1733</v>
      </c>
    </row>
    <row r="1391" spans="1:43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P1391" s="65" t="s">
        <v>384</v>
      </c>
      <c r="AQ1391" s="66" t="s">
        <v>1733</v>
      </c>
    </row>
    <row r="1392" spans="1:43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P1392" s="65" t="s">
        <v>1027</v>
      </c>
      <c r="AQ1392" s="66" t="s">
        <v>385</v>
      </c>
    </row>
    <row r="1393" spans="1:43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P1393" s="65" t="s">
        <v>386</v>
      </c>
      <c r="AQ1393" s="66" t="s">
        <v>1733</v>
      </c>
    </row>
    <row r="1394" spans="1:43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P1394" s="65" t="s">
        <v>387</v>
      </c>
      <c r="AQ1394" s="66" t="s">
        <v>1733</v>
      </c>
    </row>
    <row r="1395" spans="1:43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P1395" s="65" t="s">
        <v>388</v>
      </c>
      <c r="AQ1395" s="66" t="s">
        <v>1733</v>
      </c>
    </row>
    <row r="1396" spans="1:43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P1396" s="65" t="s">
        <v>389</v>
      </c>
      <c r="AQ1396" s="66" t="s">
        <v>1733</v>
      </c>
    </row>
    <row r="1397" spans="1:43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P1397" s="65" t="s">
        <v>390</v>
      </c>
      <c r="AQ1397" s="66" t="s">
        <v>1733</v>
      </c>
    </row>
    <row r="1398" spans="1:43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P1398" s="65" t="s">
        <v>391</v>
      </c>
      <c r="AQ1398" s="66" t="s">
        <v>1733</v>
      </c>
    </row>
    <row r="1399" spans="1:43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P1399" s="65" t="s">
        <v>392</v>
      </c>
      <c r="AQ1399" s="66" t="s">
        <v>1733</v>
      </c>
    </row>
    <row r="1400" spans="1:43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P1400" s="65" t="s">
        <v>393</v>
      </c>
      <c r="AQ1400" s="66" t="s">
        <v>1733</v>
      </c>
    </row>
    <row r="1401" spans="1:43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P1401" s="65" t="s">
        <v>394</v>
      </c>
      <c r="AQ1401" s="66" t="s">
        <v>1733</v>
      </c>
    </row>
    <row r="1402" spans="1:43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P1402" s="65" t="s">
        <v>395</v>
      </c>
      <c r="AQ1402" s="66" t="s">
        <v>1733</v>
      </c>
    </row>
    <row r="1403" spans="1:43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P1403" s="65" t="s">
        <v>396</v>
      </c>
      <c r="AQ1403" s="66" t="s">
        <v>1733</v>
      </c>
    </row>
    <row r="1404" spans="1:43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P1404" s="65" t="s">
        <v>397</v>
      </c>
      <c r="AQ1404" s="66" t="s">
        <v>1733</v>
      </c>
    </row>
    <row r="1405" spans="1:43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P1405" s="65" t="s">
        <v>398</v>
      </c>
      <c r="AQ1405" s="66" t="s">
        <v>1733</v>
      </c>
    </row>
    <row r="1406" spans="1:43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P1406" s="65" t="s">
        <v>399</v>
      </c>
      <c r="AQ1406" s="66" t="s">
        <v>1733</v>
      </c>
    </row>
    <row r="1407" spans="1:43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P1407" s="65" t="s">
        <v>400</v>
      </c>
      <c r="AQ1407" s="66" t="s">
        <v>1733</v>
      </c>
    </row>
    <row r="1408" spans="1:43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P1408" s="65" t="s">
        <v>401</v>
      </c>
      <c r="AQ1408" s="66" t="s">
        <v>1733</v>
      </c>
    </row>
    <row r="1409" spans="1:43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P1409" s="65" t="s">
        <v>402</v>
      </c>
      <c r="AQ1409" s="66" t="s">
        <v>1733</v>
      </c>
    </row>
    <row r="1410" spans="1:43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P1410" s="65" t="s">
        <v>403</v>
      </c>
      <c r="AQ1410" s="66" t="s">
        <v>1733</v>
      </c>
    </row>
    <row r="1411" spans="1:43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P1411" s="65" t="s">
        <v>404</v>
      </c>
      <c r="AQ1411" s="66" t="s">
        <v>1733</v>
      </c>
    </row>
    <row r="1412" spans="1:43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P1412" s="65" t="s">
        <v>405</v>
      </c>
      <c r="AQ1412" s="66" t="s">
        <v>1733</v>
      </c>
    </row>
    <row r="1413" spans="1:43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P1413" s="65" t="s">
        <v>406</v>
      </c>
      <c r="AQ1413" s="66" t="s">
        <v>1733</v>
      </c>
    </row>
    <row r="1414" spans="1:43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P1414" s="65" t="s">
        <v>407</v>
      </c>
      <c r="AQ1414" s="66" t="s">
        <v>1739</v>
      </c>
    </row>
    <row r="1415" spans="1:43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P1415" s="65" t="s">
        <v>408</v>
      </c>
      <c r="AQ1415" s="66" t="s">
        <v>1733</v>
      </c>
    </row>
    <row r="1416" spans="1:43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P1416" s="65" t="s">
        <v>409</v>
      </c>
      <c r="AQ1416" s="66" t="s">
        <v>1733</v>
      </c>
    </row>
    <row r="1417" spans="1:43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P1417" s="65" t="s">
        <v>410</v>
      </c>
      <c r="AQ1417" s="66" t="s">
        <v>1733</v>
      </c>
    </row>
    <row r="1418" spans="1:43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P1418" s="65" t="s">
        <v>411</v>
      </c>
      <c r="AQ1418" s="66" t="s">
        <v>1733</v>
      </c>
    </row>
    <row r="1419" spans="1:43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P1419" s="65" t="s">
        <v>412</v>
      </c>
      <c r="AQ1419" s="66" t="s">
        <v>1733</v>
      </c>
    </row>
    <row r="1420" spans="1:43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P1420" s="65" t="s">
        <v>413</v>
      </c>
      <c r="AQ1420" s="66" t="s">
        <v>1733</v>
      </c>
    </row>
    <row r="1421" spans="1:43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P1421" s="65" t="s">
        <v>414</v>
      </c>
      <c r="AQ1421" s="66" t="s">
        <v>1733</v>
      </c>
    </row>
    <row r="1422" spans="1:43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P1422" s="65" t="s">
        <v>415</v>
      </c>
      <c r="AQ1422" s="66" t="s">
        <v>1733</v>
      </c>
    </row>
    <row r="1423" spans="1:43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P1423" s="65" t="s">
        <v>416</v>
      </c>
      <c r="AQ1423" s="66" t="s">
        <v>1733</v>
      </c>
    </row>
    <row r="1424" spans="1:43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P1424" s="65" t="s">
        <v>417</v>
      </c>
      <c r="AQ1424" s="66" t="s">
        <v>1733</v>
      </c>
    </row>
    <row r="1425" spans="1:43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P1425" s="65" t="s">
        <v>418</v>
      </c>
      <c r="AQ1425" s="66" t="s">
        <v>1733</v>
      </c>
    </row>
    <row r="1426" spans="1:43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P1426" s="65" t="s">
        <v>419</v>
      </c>
      <c r="AQ1426" s="66" t="s">
        <v>1733</v>
      </c>
    </row>
    <row r="1427" spans="1:43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P1427" s="65" t="s">
        <v>420</v>
      </c>
      <c r="AQ1427" s="66" t="s">
        <v>1733</v>
      </c>
    </row>
    <row r="1428" spans="1:43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15"/>
      <c r="Y1428" s="15"/>
      <c r="Z1428" s="15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P1428" s="65" t="s">
        <v>421</v>
      </c>
      <c r="AQ1428" s="66" t="s">
        <v>1733</v>
      </c>
    </row>
    <row r="1429" spans="1:43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P1429" s="65" t="s">
        <v>422</v>
      </c>
      <c r="AQ1429" s="66" t="s">
        <v>1733</v>
      </c>
    </row>
    <row r="1430" spans="1:43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P1430" s="65" t="s">
        <v>423</v>
      </c>
      <c r="AQ1430" s="66" t="s">
        <v>1733</v>
      </c>
    </row>
    <row r="1431" spans="1:43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P1431" s="65" t="s">
        <v>424</v>
      </c>
      <c r="AQ1431" s="66" t="s">
        <v>1733</v>
      </c>
    </row>
    <row r="1432" spans="1:43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P1432" s="65" t="s">
        <v>425</v>
      </c>
      <c r="AQ1432" s="66" t="s">
        <v>1733</v>
      </c>
    </row>
    <row r="1433" spans="1:43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P1433" s="65" t="s">
        <v>426</v>
      </c>
      <c r="AQ1433" s="66" t="s">
        <v>1733</v>
      </c>
    </row>
    <row r="1434" spans="1:43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P1434" s="65" t="s">
        <v>427</v>
      </c>
      <c r="AQ1434" s="66" t="s">
        <v>1733</v>
      </c>
    </row>
    <row r="1435" spans="1:43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P1435" s="65" t="s">
        <v>428</v>
      </c>
      <c r="AQ1435" s="66" t="s">
        <v>1733</v>
      </c>
    </row>
    <row r="1436" spans="1:43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P1436" s="65" t="s">
        <v>429</v>
      </c>
      <c r="AQ1436" s="66" t="s">
        <v>1733</v>
      </c>
    </row>
    <row r="1437" spans="1:43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P1437" s="65" t="s">
        <v>430</v>
      </c>
      <c r="AQ1437" s="66" t="s">
        <v>1733</v>
      </c>
    </row>
    <row r="1438" spans="1:43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P1438" s="65" t="s">
        <v>431</v>
      </c>
      <c r="AQ1438" s="66" t="s">
        <v>1733</v>
      </c>
    </row>
    <row r="1439" spans="1:43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P1439" s="65" t="s">
        <v>432</v>
      </c>
      <c r="AQ1439" s="66" t="s">
        <v>1733</v>
      </c>
    </row>
    <row r="1440" spans="1:43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P1440" s="65" t="s">
        <v>433</v>
      </c>
      <c r="AQ1440" s="66" t="s">
        <v>1733</v>
      </c>
    </row>
    <row r="1441" spans="1:43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P1441" s="65" t="s">
        <v>434</v>
      </c>
      <c r="AQ1441" s="66" t="s">
        <v>1733</v>
      </c>
    </row>
    <row r="1442" spans="1:43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P1442" s="65" t="s">
        <v>435</v>
      </c>
      <c r="AQ1442" s="66" t="s">
        <v>1733</v>
      </c>
    </row>
    <row r="1443" spans="1:43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P1443" s="65" t="s">
        <v>436</v>
      </c>
      <c r="AQ1443" s="66" t="s">
        <v>1739</v>
      </c>
    </row>
    <row r="1444" spans="1:43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P1444" s="65" t="s">
        <v>437</v>
      </c>
      <c r="AQ1444" s="66" t="s">
        <v>1739</v>
      </c>
    </row>
    <row r="1445" spans="1:43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P1445" s="65" t="s">
        <v>438</v>
      </c>
      <c r="AQ1445" s="66" t="s">
        <v>1739</v>
      </c>
    </row>
    <row r="1446" spans="1:43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P1446" s="65" t="s">
        <v>439</v>
      </c>
      <c r="AQ1446" s="66" t="s">
        <v>1733</v>
      </c>
    </row>
    <row r="1447" spans="1:43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P1447" s="65" t="s">
        <v>440</v>
      </c>
      <c r="AQ1447" s="66" t="s">
        <v>1733</v>
      </c>
    </row>
    <row r="1448" spans="1:43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P1448" s="65" t="s">
        <v>441</v>
      </c>
      <c r="AQ1448" s="66" t="s">
        <v>1733</v>
      </c>
    </row>
    <row r="1449" spans="1:43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P1449" s="65" t="s">
        <v>442</v>
      </c>
      <c r="AQ1449" s="66" t="s">
        <v>1733</v>
      </c>
    </row>
    <row r="1450" spans="1:43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P1450" s="65" t="s">
        <v>443</v>
      </c>
      <c r="AQ1450" s="66" t="s">
        <v>1733</v>
      </c>
    </row>
    <row r="1451" spans="1:43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15"/>
      <c r="Y1451" s="15"/>
      <c r="Z1451" s="15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P1451" s="65" t="s">
        <v>444</v>
      </c>
      <c r="AQ1451" s="66" t="s">
        <v>1733</v>
      </c>
    </row>
    <row r="1452" spans="1:43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P1452" s="65" t="s">
        <v>445</v>
      </c>
      <c r="AQ1452" s="66" t="s">
        <v>1733</v>
      </c>
    </row>
    <row r="1453" spans="1:43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P1453" s="65" t="s">
        <v>446</v>
      </c>
      <c r="AQ1453" s="66" t="s">
        <v>1733</v>
      </c>
    </row>
    <row r="1454" spans="1:43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P1454" s="65" t="s">
        <v>447</v>
      </c>
      <c r="AQ1454" s="66" t="s">
        <v>1733</v>
      </c>
    </row>
    <row r="1455" spans="1:43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P1455" s="65" t="s">
        <v>448</v>
      </c>
      <c r="AQ1455" s="66" t="s">
        <v>1733</v>
      </c>
    </row>
    <row r="1456" spans="1:43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P1456" s="65" t="s">
        <v>449</v>
      </c>
      <c r="AQ1456" s="66" t="s">
        <v>1733</v>
      </c>
    </row>
    <row r="1457" spans="1:43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P1457" s="65" t="s">
        <v>450</v>
      </c>
      <c r="AQ1457" s="66" t="s">
        <v>1733</v>
      </c>
    </row>
    <row r="1458" spans="1:43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P1458" s="65" t="s">
        <v>451</v>
      </c>
      <c r="AQ1458" s="66" t="s">
        <v>1733</v>
      </c>
    </row>
    <row r="1459" spans="1:43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P1459" s="65" t="s">
        <v>452</v>
      </c>
      <c r="AQ1459" s="66" t="s">
        <v>1733</v>
      </c>
    </row>
    <row r="1460" spans="1:43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P1460" s="65" t="s">
        <v>453</v>
      </c>
      <c r="AQ1460" s="66" t="s">
        <v>1733</v>
      </c>
    </row>
    <row r="1461" spans="1:43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P1461" s="65" t="s">
        <v>454</v>
      </c>
      <c r="AQ1461" s="66" t="s">
        <v>1733</v>
      </c>
    </row>
    <row r="1462" spans="1:43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P1462" s="65" t="s">
        <v>455</v>
      </c>
      <c r="AQ1462" s="66" t="s">
        <v>1739</v>
      </c>
    </row>
    <row r="1463" spans="1:43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P1463" s="65" t="s">
        <v>456</v>
      </c>
      <c r="AQ1463" s="66" t="s">
        <v>1739</v>
      </c>
    </row>
    <row r="1464" spans="1:43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P1464" s="65" t="s">
        <v>457</v>
      </c>
      <c r="AQ1464" s="66" t="s">
        <v>1739</v>
      </c>
    </row>
    <row r="1465" spans="1:43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P1465" s="65" t="s">
        <v>458</v>
      </c>
      <c r="AQ1465" s="66" t="s">
        <v>1733</v>
      </c>
    </row>
    <row r="1466" spans="1:43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P1466" s="65" t="s">
        <v>459</v>
      </c>
      <c r="AQ1466" s="66" t="s">
        <v>1733</v>
      </c>
    </row>
    <row r="1467" spans="1:43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P1467" s="65" t="s">
        <v>460</v>
      </c>
      <c r="AQ1467" s="66" t="s">
        <v>1733</v>
      </c>
    </row>
    <row r="1468" spans="1:43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P1468" s="65" t="s">
        <v>461</v>
      </c>
      <c r="AQ1468" s="66" t="s">
        <v>1733</v>
      </c>
    </row>
    <row r="1469" spans="1:43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P1469" s="65" t="s">
        <v>462</v>
      </c>
      <c r="AQ1469" s="66" t="s">
        <v>1733</v>
      </c>
    </row>
    <row r="1470" spans="1:43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P1470" s="65" t="s">
        <v>463</v>
      </c>
      <c r="AQ1470" s="66" t="s">
        <v>1733</v>
      </c>
    </row>
    <row r="1471" spans="1:43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P1471" s="65" t="s">
        <v>464</v>
      </c>
      <c r="AQ1471" s="66" t="s">
        <v>1733</v>
      </c>
    </row>
    <row r="1472" spans="1:43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P1472" s="65" t="s">
        <v>465</v>
      </c>
      <c r="AQ1472" s="66" t="s">
        <v>1733</v>
      </c>
    </row>
    <row r="1473" spans="1:43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P1473" s="65" t="s">
        <v>466</v>
      </c>
      <c r="AQ1473" s="66" t="s">
        <v>1733</v>
      </c>
    </row>
    <row r="1474" spans="1:43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P1474" s="65" t="s">
        <v>467</v>
      </c>
      <c r="AQ1474" s="66" t="s">
        <v>1733</v>
      </c>
    </row>
    <row r="1475" spans="1:43" ht="15" customHeight="1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P1475" s="65" t="s">
        <v>468</v>
      </c>
      <c r="AQ1475" s="66" t="s">
        <v>1733</v>
      </c>
    </row>
    <row r="1476" spans="1:43" ht="15" customHeight="1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P1476" s="65" t="s">
        <v>469</v>
      </c>
      <c r="AQ1476" s="66" t="s">
        <v>1733</v>
      </c>
    </row>
    <row r="1477" spans="1:43" ht="15" customHeight="1">
      <c r="A1477" s="9"/>
      <c r="U1477" s="9"/>
      <c r="V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P1477" s="65" t="s">
        <v>470</v>
      </c>
      <c r="AQ1477" s="66" t="s">
        <v>1733</v>
      </c>
    </row>
    <row r="1478" spans="1:43" ht="15" customHeight="1">
      <c r="A1478" s="9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P1478" s="65" t="s">
        <v>471</v>
      </c>
      <c r="AQ1478" s="66" t="s">
        <v>1733</v>
      </c>
    </row>
    <row r="1479" spans="1:43" ht="15" customHeight="1">
      <c r="A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P1479" s="65" t="s">
        <v>472</v>
      </c>
      <c r="AQ1479" s="66" t="s">
        <v>1733</v>
      </c>
    </row>
    <row r="1480" spans="1:43" ht="15" customHeight="1">
      <c r="A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P1480" s="65" t="s">
        <v>473</v>
      </c>
      <c r="AQ1480" s="66" t="s">
        <v>1733</v>
      </c>
    </row>
    <row r="1481" spans="1:43" ht="15" customHeight="1">
      <c r="A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P1481" s="65" t="s">
        <v>474</v>
      </c>
      <c r="AQ1481" s="66" t="s">
        <v>1733</v>
      </c>
    </row>
    <row r="1482" spans="1:43" ht="15" customHeight="1">
      <c r="A1482" s="9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P1482" s="65" t="s">
        <v>475</v>
      </c>
      <c r="AQ1482" s="66" t="s">
        <v>1733</v>
      </c>
    </row>
    <row r="1483" spans="1:43" ht="15" customHeight="1">
      <c r="A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P1483" s="65" t="s">
        <v>476</v>
      </c>
      <c r="AQ1483" s="66" t="s">
        <v>1733</v>
      </c>
    </row>
    <row r="1484" spans="1:43" ht="15" customHeight="1">
      <c r="A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P1484" s="65" t="s">
        <v>477</v>
      </c>
      <c r="AQ1484" s="66" t="s">
        <v>1733</v>
      </c>
    </row>
    <row r="1485" spans="1:43" ht="15" customHeight="1">
      <c r="A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P1485" s="68" t="s">
        <v>478</v>
      </c>
      <c r="AQ1485" s="66" t="s">
        <v>1733</v>
      </c>
    </row>
    <row r="1486" spans="1:43" ht="15" customHeight="1">
      <c r="A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P1486" s="65" t="s">
        <v>479</v>
      </c>
      <c r="AQ1486" s="66" t="s">
        <v>1733</v>
      </c>
    </row>
    <row r="1487" spans="1:43" ht="15" customHeight="1">
      <c r="A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P1487" s="65" t="s">
        <v>480</v>
      </c>
      <c r="AQ1487" s="66" t="s">
        <v>1733</v>
      </c>
    </row>
    <row r="1488" spans="1:43" ht="15" customHeight="1">
      <c r="A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P1488" s="65" t="s">
        <v>481</v>
      </c>
      <c r="AQ1488" s="66" t="s">
        <v>1733</v>
      </c>
    </row>
    <row r="1489" spans="1:43" ht="15" customHeight="1">
      <c r="A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P1489" s="65" t="s">
        <v>482</v>
      </c>
      <c r="AQ1489" s="66" t="s">
        <v>1733</v>
      </c>
    </row>
    <row r="1490" spans="1:43" ht="15" customHeight="1">
      <c r="A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P1490" s="65" t="s">
        <v>483</v>
      </c>
      <c r="AQ1490" s="66" t="s">
        <v>1733</v>
      </c>
    </row>
    <row r="1491" spans="1:43" ht="15" customHeight="1">
      <c r="A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P1491" s="65" t="s">
        <v>484</v>
      </c>
      <c r="AQ1491" s="66" t="s">
        <v>1733</v>
      </c>
    </row>
    <row r="1492" spans="1:43" ht="15" customHeight="1">
      <c r="A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P1492" s="65" t="s">
        <v>485</v>
      </c>
      <c r="AQ1492" s="66" t="s">
        <v>1733</v>
      </c>
    </row>
    <row r="1493" spans="1:43" ht="15" customHeight="1">
      <c r="A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P1493" s="65" t="s">
        <v>486</v>
      </c>
      <c r="AQ1493" s="66" t="s">
        <v>1733</v>
      </c>
    </row>
    <row r="1494" spans="1:43" ht="15" customHeight="1">
      <c r="A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P1494" s="65" t="s">
        <v>487</v>
      </c>
      <c r="AQ1494" s="66" t="s">
        <v>1733</v>
      </c>
    </row>
    <row r="1495" spans="1:43" ht="15" customHeight="1">
      <c r="A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P1495" s="65" t="s">
        <v>488</v>
      </c>
      <c r="AQ1495" s="66" t="s">
        <v>1733</v>
      </c>
    </row>
    <row r="1496" spans="1:43" ht="15" customHeight="1">
      <c r="A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P1496" s="65" t="s">
        <v>489</v>
      </c>
      <c r="AQ1496" s="66" t="s">
        <v>1733</v>
      </c>
    </row>
    <row r="1497" spans="1:43" ht="15" customHeight="1">
      <c r="A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P1497" s="65" t="s">
        <v>490</v>
      </c>
      <c r="AQ1497" s="66" t="s">
        <v>1733</v>
      </c>
    </row>
    <row r="1498" spans="1:43" ht="15" customHeight="1">
      <c r="A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P1498" s="65" t="s">
        <v>491</v>
      </c>
      <c r="AQ1498" s="66" t="s">
        <v>1733</v>
      </c>
    </row>
    <row r="1499" spans="1:43" ht="15" customHeight="1">
      <c r="A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P1499" s="65" t="s">
        <v>492</v>
      </c>
      <c r="AQ1499" s="66" t="s">
        <v>1733</v>
      </c>
    </row>
    <row r="1500" spans="1:43" ht="15" customHeight="1">
      <c r="A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P1500" s="65" t="s">
        <v>493</v>
      </c>
      <c r="AQ1500" s="66" t="s">
        <v>1733</v>
      </c>
    </row>
    <row r="1501" spans="1:43" ht="15" customHeight="1">
      <c r="A1501" s="9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P1501" s="65" t="s">
        <v>494</v>
      </c>
      <c r="AQ1501" s="66" t="s">
        <v>1733</v>
      </c>
    </row>
    <row r="1502" spans="1:43" ht="15" customHeight="1">
      <c r="A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P1502" s="65" t="s">
        <v>495</v>
      </c>
      <c r="AQ1502" s="66" t="s">
        <v>1733</v>
      </c>
    </row>
    <row r="1503" spans="1:43" ht="15" customHeight="1">
      <c r="A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P1503" s="65" t="s">
        <v>496</v>
      </c>
      <c r="AQ1503" s="66" t="s">
        <v>1733</v>
      </c>
    </row>
    <row r="1504" spans="1:43" ht="15" customHeight="1">
      <c r="A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P1504" s="65" t="s">
        <v>497</v>
      </c>
      <c r="AQ1504" s="66" t="s">
        <v>1733</v>
      </c>
    </row>
    <row r="1505" spans="1:43" ht="15" customHeight="1">
      <c r="A1505" s="9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P1505" s="65" t="s">
        <v>498</v>
      </c>
      <c r="AQ1505" s="66" t="s">
        <v>1733</v>
      </c>
    </row>
    <row r="1506" spans="1:43" ht="15" customHeight="1">
      <c r="A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P1506" s="65" t="s">
        <v>499</v>
      </c>
      <c r="AQ1506" s="66" t="s">
        <v>1733</v>
      </c>
    </row>
    <row r="1507" spans="1:43" ht="15" customHeight="1">
      <c r="A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P1507" s="65" t="s">
        <v>500</v>
      </c>
      <c r="AQ1507" s="66" t="s">
        <v>1733</v>
      </c>
    </row>
    <row r="1508" spans="1:43" ht="15" customHeight="1">
      <c r="A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P1508" s="68" t="s">
        <v>501</v>
      </c>
      <c r="AQ1508" s="66" t="s">
        <v>1733</v>
      </c>
    </row>
    <row r="1509" spans="1:43" ht="15" customHeight="1">
      <c r="A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P1509" s="65" t="s">
        <v>502</v>
      </c>
      <c r="AQ1509" s="66" t="s">
        <v>1733</v>
      </c>
    </row>
    <row r="1510" spans="1:43" ht="15" customHeight="1">
      <c r="A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P1510" s="65" t="s">
        <v>503</v>
      </c>
      <c r="AQ1510" s="66" t="s">
        <v>1733</v>
      </c>
    </row>
    <row r="1511" spans="1:43" ht="15" customHeight="1">
      <c r="A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P1511" s="65" t="s">
        <v>895</v>
      </c>
      <c r="AQ1511" s="66" t="s">
        <v>1876</v>
      </c>
    </row>
    <row r="1512" spans="1:43" ht="15" customHeight="1">
      <c r="A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P1512" s="65" t="s">
        <v>504</v>
      </c>
      <c r="AQ1512" s="66" t="s">
        <v>1739</v>
      </c>
    </row>
    <row r="1513" spans="1:43" ht="15" customHeight="1">
      <c r="A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P1513" s="65" t="s">
        <v>505</v>
      </c>
      <c r="AQ1513" s="66" t="s">
        <v>1739</v>
      </c>
    </row>
    <row r="1514" spans="1:43" ht="15" customHeight="1">
      <c r="A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P1514" s="65" t="s">
        <v>506</v>
      </c>
      <c r="AQ1514" s="66" t="s">
        <v>1733</v>
      </c>
    </row>
    <row r="1515" spans="1:43" ht="15" customHeight="1">
      <c r="A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P1515" s="65" t="s">
        <v>507</v>
      </c>
      <c r="AQ1515" s="66" t="s">
        <v>1733</v>
      </c>
    </row>
    <row r="1516" spans="1:43" ht="15" customHeight="1">
      <c r="A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P1516" s="65" t="s">
        <v>508</v>
      </c>
      <c r="AQ1516" s="66" t="s">
        <v>1733</v>
      </c>
    </row>
    <row r="1517" spans="1:43" ht="15" customHeight="1">
      <c r="A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P1517" s="65" t="s">
        <v>509</v>
      </c>
      <c r="AQ1517" s="66" t="s">
        <v>1733</v>
      </c>
    </row>
    <row r="1518" spans="1:43" ht="15" customHeight="1">
      <c r="A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P1518" s="65" t="s">
        <v>510</v>
      </c>
      <c r="AQ1518" s="66" t="s">
        <v>1733</v>
      </c>
    </row>
    <row r="1519" spans="1:43" ht="15" customHeight="1">
      <c r="A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P1519" s="65" t="s">
        <v>896</v>
      </c>
      <c r="AQ1519" s="66" t="s">
        <v>1876</v>
      </c>
    </row>
    <row r="1520" spans="1:43" ht="15" customHeight="1">
      <c r="A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P1520" s="65" t="s">
        <v>1054</v>
      </c>
      <c r="AQ1520" s="66" t="s">
        <v>1876</v>
      </c>
    </row>
    <row r="1521" spans="1:43" ht="15" customHeight="1">
      <c r="A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P1521" s="65" t="s">
        <v>1055</v>
      </c>
      <c r="AQ1521" s="66" t="s">
        <v>1876</v>
      </c>
    </row>
    <row r="1522" spans="1:43" ht="15" customHeight="1">
      <c r="A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P1522" s="65" t="s">
        <v>1056</v>
      </c>
      <c r="AQ1522" s="66" t="s">
        <v>1876</v>
      </c>
    </row>
    <row r="1523" spans="1:43" ht="15" customHeight="1">
      <c r="A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P1523" s="65" t="s">
        <v>897</v>
      </c>
      <c r="AQ1523" s="66" t="s">
        <v>385</v>
      </c>
    </row>
    <row r="1524" spans="1:43" ht="15" customHeight="1">
      <c r="A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P1524" s="65" t="s">
        <v>898</v>
      </c>
      <c r="AQ1524" s="66" t="s">
        <v>385</v>
      </c>
    </row>
    <row r="1525" spans="1:43" ht="15" customHeight="1">
      <c r="A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P1525" s="65" t="s">
        <v>899</v>
      </c>
      <c r="AQ1525" s="66" t="s">
        <v>1876</v>
      </c>
    </row>
    <row r="1526" spans="1:43" ht="15" customHeight="1">
      <c r="A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P1526" s="65" t="s">
        <v>1057</v>
      </c>
      <c r="AQ1526" s="66" t="s">
        <v>1876</v>
      </c>
    </row>
    <row r="1527" spans="1:43" ht="15" customHeight="1">
      <c r="A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P1527" s="65" t="s">
        <v>900</v>
      </c>
      <c r="AQ1527" s="66" t="s">
        <v>1876</v>
      </c>
    </row>
    <row r="1528" spans="1:43" ht="15" customHeight="1">
      <c r="A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P1528" s="65" t="s">
        <v>511</v>
      </c>
      <c r="AQ1528" s="66" t="s">
        <v>1733</v>
      </c>
    </row>
    <row r="1529" spans="1:43" ht="15" customHeight="1">
      <c r="A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P1529" s="65" t="s">
        <v>512</v>
      </c>
      <c r="AQ1529" s="66" t="s">
        <v>1739</v>
      </c>
    </row>
    <row r="1530" spans="1:43" ht="15" customHeight="1">
      <c r="A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P1530" s="65" t="s">
        <v>513</v>
      </c>
      <c r="AQ1530" s="66" t="s">
        <v>1739</v>
      </c>
    </row>
    <row r="1531" spans="1:43" ht="15" customHeight="1">
      <c r="A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P1531" s="65" t="s">
        <v>514</v>
      </c>
      <c r="AQ1531" s="66" t="s">
        <v>1739</v>
      </c>
    </row>
    <row r="1532" spans="1:43" ht="15" customHeight="1">
      <c r="A1532" s="9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P1532" s="65" t="s">
        <v>515</v>
      </c>
      <c r="AQ1532" s="66" t="s">
        <v>1739</v>
      </c>
    </row>
    <row r="1533" spans="1:43" ht="15" customHeight="1">
      <c r="A1533" s="9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P1533" s="65" t="s">
        <v>516</v>
      </c>
      <c r="AQ1533" s="66" t="s">
        <v>1739</v>
      </c>
    </row>
    <row r="1534" spans="1:43" ht="15" customHeight="1">
      <c r="A1534" s="9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P1534" s="65" t="s">
        <v>517</v>
      </c>
      <c r="AQ1534" s="66" t="s">
        <v>1733</v>
      </c>
    </row>
    <row r="1535" spans="1:43" ht="15" customHeight="1">
      <c r="A1535" s="9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P1535" s="65" t="s">
        <v>518</v>
      </c>
      <c r="AQ1535" s="66" t="s">
        <v>1733</v>
      </c>
    </row>
    <row r="1536" spans="1:43" ht="15" customHeight="1">
      <c r="A1536" s="9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P1536" s="65" t="s">
        <v>901</v>
      </c>
      <c r="AQ1536" s="66" t="s">
        <v>1827</v>
      </c>
    </row>
    <row r="1537" spans="1:43" ht="15" customHeight="1">
      <c r="A1537" s="9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P1537" s="65" t="s">
        <v>519</v>
      </c>
      <c r="AQ1537" s="66" t="s">
        <v>1733</v>
      </c>
    </row>
    <row r="1538" spans="1:43" ht="15" customHeight="1">
      <c r="A1538" s="9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P1538" s="65" t="s">
        <v>520</v>
      </c>
      <c r="AQ1538" s="66" t="s">
        <v>1733</v>
      </c>
    </row>
    <row r="1539" spans="1:43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P1539" s="65" t="s">
        <v>521</v>
      </c>
      <c r="AQ1539" s="66" t="s">
        <v>1733</v>
      </c>
    </row>
    <row r="1540" spans="1:43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P1540" s="65" t="s">
        <v>522</v>
      </c>
      <c r="AQ1540" s="66" t="s">
        <v>1733</v>
      </c>
    </row>
    <row r="1541" spans="1:43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P1541" s="65" t="s">
        <v>523</v>
      </c>
      <c r="AQ1541" s="66" t="s">
        <v>1733</v>
      </c>
    </row>
    <row r="1542" spans="1:43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P1542" s="65" t="s">
        <v>524</v>
      </c>
      <c r="AQ1542" s="66" t="s">
        <v>1733</v>
      </c>
    </row>
    <row r="1543" spans="1:43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P1543" s="65" t="s">
        <v>525</v>
      </c>
      <c r="AQ1543" s="66" t="s">
        <v>1733</v>
      </c>
    </row>
    <row r="1544" spans="1:43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P1544" s="65" t="s">
        <v>526</v>
      </c>
      <c r="AQ1544" s="66" t="s">
        <v>1733</v>
      </c>
    </row>
    <row r="1545" spans="1:43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P1545" s="65" t="s">
        <v>527</v>
      </c>
      <c r="AQ1545" s="66" t="s">
        <v>1733</v>
      </c>
    </row>
    <row r="1546" spans="1:43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P1546" s="65" t="s">
        <v>528</v>
      </c>
      <c r="AQ1546" s="66" t="s">
        <v>1733</v>
      </c>
    </row>
    <row r="1547" spans="1:43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P1547" s="65" t="s">
        <v>529</v>
      </c>
      <c r="AQ1547" s="66" t="s">
        <v>1733</v>
      </c>
    </row>
    <row r="1548" spans="1:43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P1548" s="65" t="s">
        <v>530</v>
      </c>
      <c r="AQ1548" s="66" t="s">
        <v>1733</v>
      </c>
    </row>
    <row r="1549" spans="1:43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P1549" s="65" t="s">
        <v>531</v>
      </c>
      <c r="AQ1549" s="66" t="s">
        <v>1739</v>
      </c>
    </row>
    <row r="1550" spans="1:43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P1550" s="65" t="s">
        <v>532</v>
      </c>
      <c r="AQ1550" s="66" t="s">
        <v>1739</v>
      </c>
    </row>
    <row r="1551" spans="1:43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P1551" s="65" t="s">
        <v>533</v>
      </c>
      <c r="AQ1551" s="66" t="s">
        <v>1739</v>
      </c>
    </row>
    <row r="1552" spans="1:43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P1552" s="65" t="s">
        <v>534</v>
      </c>
      <c r="AQ1552" s="66" t="s">
        <v>1733</v>
      </c>
    </row>
    <row r="1553" spans="24:43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P1553" s="65" t="s">
        <v>535</v>
      </c>
      <c r="AQ1553" s="66" t="s">
        <v>1733</v>
      </c>
    </row>
    <row r="1554" spans="24:43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P1554" s="65" t="s">
        <v>536</v>
      </c>
      <c r="AQ1554" s="66" t="s">
        <v>1733</v>
      </c>
    </row>
    <row r="1555" spans="24:43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P1555" s="65" t="s">
        <v>537</v>
      </c>
      <c r="AQ1555" s="66" t="s">
        <v>1733</v>
      </c>
    </row>
    <row r="1556" spans="24:43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P1556" s="65" t="s">
        <v>538</v>
      </c>
      <c r="AQ1556" s="66" t="s">
        <v>1739</v>
      </c>
    </row>
    <row r="1557" spans="24:43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P1557" s="65" t="s">
        <v>539</v>
      </c>
      <c r="AQ1557" s="66" t="s">
        <v>1739</v>
      </c>
    </row>
    <row r="1558" spans="24:43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P1558" s="65" t="s">
        <v>540</v>
      </c>
      <c r="AQ1558" s="66" t="s">
        <v>1733</v>
      </c>
    </row>
    <row r="1559" spans="24:43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P1559" s="65" t="s">
        <v>541</v>
      </c>
      <c r="AQ1559" s="66" t="s">
        <v>1733</v>
      </c>
    </row>
    <row r="1560" spans="24:43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P1560" s="65" t="s">
        <v>542</v>
      </c>
      <c r="AQ1560" s="66" t="s">
        <v>1733</v>
      </c>
    </row>
    <row r="1561" spans="24:43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P1561" s="65" t="s">
        <v>543</v>
      </c>
      <c r="AQ1561" s="66" t="s">
        <v>1733</v>
      </c>
    </row>
    <row r="1562" spans="24:43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P1562" s="65" t="s">
        <v>544</v>
      </c>
      <c r="AQ1562" s="66" t="s">
        <v>1733</v>
      </c>
    </row>
    <row r="1563" spans="24:43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P1563" s="65" t="s">
        <v>545</v>
      </c>
      <c r="AQ1563" s="66" t="s">
        <v>1733</v>
      </c>
    </row>
    <row r="1564" spans="24:43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P1564" s="65" t="s">
        <v>546</v>
      </c>
      <c r="AQ1564" s="66" t="s">
        <v>1733</v>
      </c>
    </row>
    <row r="1565" spans="24:43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P1565" s="65" t="s">
        <v>547</v>
      </c>
      <c r="AQ1565" s="66" t="s">
        <v>1733</v>
      </c>
    </row>
    <row r="1566" spans="24:43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P1566" s="65" t="s">
        <v>548</v>
      </c>
      <c r="AQ1566" s="66" t="s">
        <v>1733</v>
      </c>
    </row>
    <row r="1567" spans="24:43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P1567" s="65" t="s">
        <v>549</v>
      </c>
      <c r="AQ1567" s="66" t="s">
        <v>1733</v>
      </c>
    </row>
    <row r="1568" spans="24:43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P1568" s="65" t="s">
        <v>550</v>
      </c>
      <c r="AQ1568" s="66" t="s">
        <v>1733</v>
      </c>
    </row>
    <row r="1569" spans="24:43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P1569" s="65" t="s">
        <v>551</v>
      </c>
      <c r="AQ1569" s="66" t="s">
        <v>1733</v>
      </c>
    </row>
    <row r="1570" spans="24:43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P1570" s="65" t="s">
        <v>552</v>
      </c>
      <c r="AQ1570" s="66" t="s">
        <v>1733</v>
      </c>
    </row>
    <row r="1571" spans="24:43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P1571" s="65" t="s">
        <v>553</v>
      </c>
      <c r="AQ1571" s="66" t="s">
        <v>1739</v>
      </c>
    </row>
    <row r="1572" spans="24:43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P1572" s="65" t="s">
        <v>554</v>
      </c>
      <c r="AQ1572" s="66" t="s">
        <v>1739</v>
      </c>
    </row>
    <row r="1573" spans="24:43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P1573" s="65" t="s">
        <v>555</v>
      </c>
      <c r="AQ1573" s="66" t="s">
        <v>1739</v>
      </c>
    </row>
    <row r="1574" spans="24:43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P1574" s="65" t="s">
        <v>556</v>
      </c>
      <c r="AQ1574" s="66" t="s">
        <v>1739</v>
      </c>
    </row>
    <row r="1575" spans="24:43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P1575" s="65" t="s">
        <v>557</v>
      </c>
      <c r="AQ1575" s="66" t="s">
        <v>1739</v>
      </c>
    </row>
    <row r="1576" spans="24:43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P1576" s="65" t="s">
        <v>558</v>
      </c>
      <c r="AQ1576" s="66" t="s">
        <v>1733</v>
      </c>
    </row>
    <row r="1577" spans="24:43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P1577" s="65" t="s">
        <v>559</v>
      </c>
      <c r="AQ1577" s="66" t="s">
        <v>1733</v>
      </c>
    </row>
    <row r="1578" spans="24:43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P1578" s="65" t="s">
        <v>560</v>
      </c>
      <c r="AQ1578" s="66" t="s">
        <v>1733</v>
      </c>
    </row>
    <row r="1579" spans="24:43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P1579" s="65" t="s">
        <v>561</v>
      </c>
      <c r="AQ1579" s="66" t="s">
        <v>1733</v>
      </c>
    </row>
    <row r="1580" spans="24:43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P1580" s="65" t="s">
        <v>562</v>
      </c>
      <c r="AQ1580" s="66" t="s">
        <v>1733</v>
      </c>
    </row>
    <row r="1581" spans="24:43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P1581" s="65" t="s">
        <v>563</v>
      </c>
      <c r="AQ1581" s="66" t="s">
        <v>1733</v>
      </c>
    </row>
    <row r="1582" spans="24:43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P1582" s="65" t="s">
        <v>564</v>
      </c>
      <c r="AQ1582" s="66" t="s">
        <v>1733</v>
      </c>
    </row>
    <row r="1583" spans="24:43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P1583" s="65" t="s">
        <v>565</v>
      </c>
      <c r="AQ1583" s="66" t="s">
        <v>1733</v>
      </c>
    </row>
    <row r="1584" spans="24:43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P1584" s="65" t="s">
        <v>902</v>
      </c>
      <c r="AQ1584" s="66" t="s">
        <v>385</v>
      </c>
    </row>
    <row r="1585" spans="24:43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P1585" s="65" t="s">
        <v>566</v>
      </c>
      <c r="AQ1585" s="66" t="s">
        <v>1733</v>
      </c>
    </row>
    <row r="1586" spans="24:43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P1586" s="65" t="s">
        <v>567</v>
      </c>
      <c r="AQ1586" s="66" t="s">
        <v>1733</v>
      </c>
    </row>
    <row r="1587" spans="24:43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P1587" s="65" t="s">
        <v>568</v>
      </c>
      <c r="AQ1587" s="66" t="s">
        <v>1733</v>
      </c>
    </row>
    <row r="1588" spans="24:43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P1588" s="65" t="s">
        <v>569</v>
      </c>
      <c r="AQ1588" s="66" t="s">
        <v>1733</v>
      </c>
    </row>
    <row r="1589" spans="24:43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P1589" s="65" t="s">
        <v>570</v>
      </c>
      <c r="AQ1589" s="66" t="s">
        <v>1733</v>
      </c>
    </row>
    <row r="1590" spans="24:43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P1590" s="65" t="s">
        <v>571</v>
      </c>
      <c r="AQ1590" s="66" t="s">
        <v>1733</v>
      </c>
    </row>
    <row r="1591" spans="24:43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P1591" s="65" t="s">
        <v>572</v>
      </c>
      <c r="AQ1591" s="66" t="s">
        <v>1733</v>
      </c>
    </row>
    <row r="1592" spans="24:43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P1592" s="65" t="s">
        <v>573</v>
      </c>
      <c r="AQ1592" s="66" t="s">
        <v>1733</v>
      </c>
    </row>
    <row r="1593" spans="24:43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P1593" s="65" t="s">
        <v>574</v>
      </c>
      <c r="AQ1593" s="66" t="s">
        <v>1733</v>
      </c>
    </row>
    <row r="1594" spans="24:43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P1594" s="65" t="s">
        <v>903</v>
      </c>
      <c r="AQ1594" s="66" t="s">
        <v>1827</v>
      </c>
    </row>
    <row r="1595" spans="24:43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P1595" s="65" t="s">
        <v>904</v>
      </c>
      <c r="AQ1595" s="66" t="s">
        <v>1827</v>
      </c>
    </row>
    <row r="1596" spans="24:43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P1596" s="65" t="s">
        <v>905</v>
      </c>
      <c r="AQ1596" s="66" t="s">
        <v>1827</v>
      </c>
    </row>
    <row r="1597" spans="24:43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P1597" s="65" t="s">
        <v>906</v>
      </c>
      <c r="AQ1597" s="66" t="s">
        <v>1827</v>
      </c>
    </row>
    <row r="1598" spans="24:43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P1598" s="65" t="s">
        <v>575</v>
      </c>
      <c r="AQ1598" s="66" t="s">
        <v>1733</v>
      </c>
    </row>
    <row r="1599" spans="24:43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P1599" s="65" t="s">
        <v>576</v>
      </c>
      <c r="AQ1599" s="66" t="s">
        <v>1739</v>
      </c>
    </row>
    <row r="1600" spans="24:43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P1600" s="65" t="s">
        <v>577</v>
      </c>
      <c r="AQ1600" s="66" t="s">
        <v>1739</v>
      </c>
    </row>
    <row r="1601" spans="24:43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P1601" s="65" t="s">
        <v>578</v>
      </c>
      <c r="AQ1601" s="66" t="s">
        <v>1739</v>
      </c>
    </row>
    <row r="1602" spans="24:43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P1602" s="65" t="s">
        <v>579</v>
      </c>
      <c r="AQ1602" s="66" t="s">
        <v>1739</v>
      </c>
    </row>
    <row r="1603" spans="24:43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P1603" s="65" t="s">
        <v>580</v>
      </c>
      <c r="AQ1603" s="66" t="s">
        <v>1733</v>
      </c>
    </row>
    <row r="1604" spans="24:43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P1604" s="65" t="s">
        <v>581</v>
      </c>
      <c r="AQ1604" s="66" t="s">
        <v>1733</v>
      </c>
    </row>
    <row r="1605" spans="24:43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P1605" s="65" t="s">
        <v>582</v>
      </c>
      <c r="AQ1605" s="66" t="s">
        <v>1733</v>
      </c>
    </row>
    <row r="1606" spans="24:43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P1606" s="65" t="s">
        <v>583</v>
      </c>
      <c r="AQ1606" s="66" t="s">
        <v>1733</v>
      </c>
    </row>
    <row r="1607" spans="24:43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P1607" s="65" t="s">
        <v>584</v>
      </c>
      <c r="AQ1607" s="66" t="s">
        <v>1739</v>
      </c>
    </row>
    <row r="1608" spans="24:43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P1608" s="65" t="s">
        <v>585</v>
      </c>
      <c r="AQ1608" s="66" t="s">
        <v>1739</v>
      </c>
    </row>
    <row r="1609" spans="24:43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P1609" s="65" t="s">
        <v>586</v>
      </c>
      <c r="AQ1609" s="66" t="s">
        <v>1733</v>
      </c>
    </row>
    <row r="1610" spans="24:43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P1610" s="65" t="s">
        <v>587</v>
      </c>
      <c r="AQ1610" s="66" t="s">
        <v>1733</v>
      </c>
    </row>
    <row r="1611" spans="24:43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P1611" s="65" t="s">
        <v>588</v>
      </c>
      <c r="AQ1611" s="66" t="s">
        <v>1739</v>
      </c>
    </row>
    <row r="1612" spans="24:43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P1612" s="65" t="s">
        <v>589</v>
      </c>
      <c r="AQ1612" s="66" t="s">
        <v>1733</v>
      </c>
    </row>
    <row r="1613" spans="24:43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P1613" s="65" t="s">
        <v>590</v>
      </c>
      <c r="AQ1613" s="66" t="s">
        <v>1733</v>
      </c>
    </row>
    <row r="1614" spans="24:43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P1614" s="65" t="s">
        <v>591</v>
      </c>
      <c r="AQ1614" s="66" t="s">
        <v>1733</v>
      </c>
    </row>
    <row r="1615" spans="24:43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P1615" s="65" t="s">
        <v>592</v>
      </c>
      <c r="AQ1615" s="66" t="s">
        <v>1733</v>
      </c>
    </row>
    <row r="1616" spans="24:43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P1616" s="65" t="s">
        <v>593</v>
      </c>
      <c r="AQ1616" s="66" t="s">
        <v>1733</v>
      </c>
    </row>
    <row r="1617" spans="24:43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P1617" s="65" t="s">
        <v>594</v>
      </c>
      <c r="AQ1617" s="66" t="s">
        <v>1733</v>
      </c>
    </row>
    <row r="1618" spans="24:43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P1618" s="65" t="s">
        <v>595</v>
      </c>
      <c r="AQ1618" s="66" t="s">
        <v>1733</v>
      </c>
    </row>
    <row r="1619" spans="24:43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P1619" s="65" t="s">
        <v>596</v>
      </c>
      <c r="AQ1619" s="66" t="s">
        <v>1733</v>
      </c>
    </row>
    <row r="1620" spans="24:43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P1620" s="65" t="s">
        <v>597</v>
      </c>
      <c r="AQ1620" s="66" t="s">
        <v>1733</v>
      </c>
    </row>
    <row r="1621" spans="24:43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P1621" s="65" t="s">
        <v>598</v>
      </c>
      <c r="AQ1621" s="66" t="s">
        <v>1733</v>
      </c>
    </row>
    <row r="1622" spans="24:43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P1622" s="65" t="s">
        <v>599</v>
      </c>
      <c r="AQ1622" s="66" t="s">
        <v>1733</v>
      </c>
    </row>
    <row r="1623" spans="24:43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P1623" s="65" t="s">
        <v>600</v>
      </c>
      <c r="AQ1623" s="66" t="s">
        <v>1733</v>
      </c>
    </row>
    <row r="1624" spans="24:43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P1624" s="65" t="s">
        <v>601</v>
      </c>
      <c r="AQ1624" s="66" t="s">
        <v>1733</v>
      </c>
    </row>
    <row r="1625" spans="24:43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P1625" s="65" t="s">
        <v>602</v>
      </c>
      <c r="AQ1625" s="66" t="s">
        <v>1733</v>
      </c>
    </row>
    <row r="1626" spans="24:43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P1626" s="65" t="s">
        <v>603</v>
      </c>
      <c r="AQ1626" s="66" t="s">
        <v>1733</v>
      </c>
    </row>
    <row r="1627" spans="24:43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P1627" s="65" t="s">
        <v>604</v>
      </c>
      <c r="AQ1627" s="66" t="s">
        <v>1733</v>
      </c>
    </row>
    <row r="1628" spans="24:43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P1628" s="65" t="s">
        <v>605</v>
      </c>
      <c r="AQ1628" s="66" t="s">
        <v>1733</v>
      </c>
    </row>
    <row r="1629" spans="24:43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P1629" s="65" t="s">
        <v>606</v>
      </c>
      <c r="AQ1629" s="66" t="s">
        <v>1733</v>
      </c>
    </row>
    <row r="1630" spans="24:43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P1630" s="65" t="s">
        <v>607</v>
      </c>
      <c r="AQ1630" s="66" t="s">
        <v>1733</v>
      </c>
    </row>
    <row r="1631" spans="24:43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P1631" s="65" t="s">
        <v>608</v>
      </c>
      <c r="AQ1631" s="66" t="s">
        <v>1733</v>
      </c>
    </row>
    <row r="1632" spans="24:43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P1632" s="65" t="s">
        <v>609</v>
      </c>
      <c r="AQ1632" s="66" t="s">
        <v>1733</v>
      </c>
    </row>
    <row r="1633" spans="24:43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P1633" s="65" t="s">
        <v>610</v>
      </c>
      <c r="AQ1633" s="66" t="s">
        <v>1733</v>
      </c>
    </row>
    <row r="1634" spans="24:43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P1634" s="65" t="s">
        <v>611</v>
      </c>
      <c r="AQ1634" s="66" t="s">
        <v>1733</v>
      </c>
    </row>
    <row r="1635" spans="24:43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P1635" s="65" t="s">
        <v>612</v>
      </c>
      <c r="AQ1635" s="66" t="s">
        <v>1733</v>
      </c>
    </row>
    <row r="1636" spans="24:43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P1636" s="65" t="s">
        <v>613</v>
      </c>
      <c r="AQ1636" s="66" t="s">
        <v>1733</v>
      </c>
    </row>
    <row r="1637" spans="24:43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P1637" s="65" t="s">
        <v>614</v>
      </c>
      <c r="AQ1637" s="66" t="s">
        <v>1733</v>
      </c>
    </row>
    <row r="1638" spans="24:43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P1638" s="65" t="s">
        <v>615</v>
      </c>
      <c r="AQ1638" s="66" t="s">
        <v>1733</v>
      </c>
    </row>
    <row r="1639" spans="24:43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P1639" s="65" t="s">
        <v>616</v>
      </c>
      <c r="AQ1639" s="66" t="s">
        <v>1733</v>
      </c>
    </row>
    <row r="1640" spans="24:43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P1640" s="65" t="s">
        <v>617</v>
      </c>
      <c r="AQ1640" s="66" t="s">
        <v>1733</v>
      </c>
    </row>
    <row r="1641" spans="24:43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P1641" s="65" t="s">
        <v>618</v>
      </c>
      <c r="AQ1641" s="66" t="s">
        <v>1733</v>
      </c>
    </row>
    <row r="1642" spans="24:43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P1642" s="65" t="s">
        <v>619</v>
      </c>
      <c r="AQ1642" s="66" t="s">
        <v>1733</v>
      </c>
    </row>
    <row r="1643" spans="24:43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P1643" s="65" t="s">
        <v>620</v>
      </c>
      <c r="AQ1643" s="66" t="s">
        <v>1733</v>
      </c>
    </row>
    <row r="1644" spans="24:43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P1644" s="65" t="s">
        <v>621</v>
      </c>
      <c r="AQ1644" s="66" t="s">
        <v>1733</v>
      </c>
    </row>
    <row r="1645" spans="24:43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P1645" s="65" t="s">
        <v>622</v>
      </c>
      <c r="AQ1645" s="66" t="s">
        <v>1733</v>
      </c>
    </row>
    <row r="1646" spans="24:43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P1646" s="65" t="s">
        <v>623</v>
      </c>
      <c r="AQ1646" s="66" t="s">
        <v>1733</v>
      </c>
    </row>
    <row r="1647" spans="24:43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P1647" s="65" t="s">
        <v>624</v>
      </c>
      <c r="AQ1647" s="66" t="s">
        <v>1733</v>
      </c>
    </row>
    <row r="1648" spans="24:43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P1648" s="65" t="s">
        <v>625</v>
      </c>
      <c r="AQ1648" s="66" t="s">
        <v>1733</v>
      </c>
    </row>
    <row r="1649" spans="24:43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P1649" s="65" t="s">
        <v>626</v>
      </c>
      <c r="AQ1649" s="66" t="s">
        <v>1733</v>
      </c>
    </row>
    <row r="1650" spans="24:43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P1650" s="65" t="s">
        <v>627</v>
      </c>
      <c r="AQ1650" s="66" t="s">
        <v>1733</v>
      </c>
    </row>
    <row r="1651" spans="24:43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P1651" s="65" t="s">
        <v>628</v>
      </c>
      <c r="AQ1651" s="66" t="s">
        <v>1733</v>
      </c>
    </row>
    <row r="1652" spans="24:43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P1652" s="65" t="s">
        <v>629</v>
      </c>
      <c r="AQ1652" s="66" t="s">
        <v>1733</v>
      </c>
    </row>
    <row r="1653" spans="24:43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P1653" s="65" t="s">
        <v>630</v>
      </c>
      <c r="AQ1653" s="66" t="s">
        <v>1733</v>
      </c>
    </row>
    <row r="1654" spans="24:43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P1654" s="65" t="s">
        <v>631</v>
      </c>
      <c r="AQ1654" s="66" t="s">
        <v>1733</v>
      </c>
    </row>
    <row r="1655" spans="24:43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P1655" s="65" t="s">
        <v>632</v>
      </c>
      <c r="AQ1655" s="66" t="s">
        <v>1733</v>
      </c>
    </row>
    <row r="1656" spans="24:43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P1656" s="65" t="s">
        <v>633</v>
      </c>
      <c r="AQ1656" s="66" t="s">
        <v>1733</v>
      </c>
    </row>
    <row r="1657" spans="24:43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P1657" s="65" t="s">
        <v>634</v>
      </c>
      <c r="AQ1657" s="66" t="s">
        <v>1733</v>
      </c>
    </row>
    <row r="1658" spans="24:43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P1658" s="65" t="s">
        <v>635</v>
      </c>
      <c r="AQ1658" s="66" t="s">
        <v>1733</v>
      </c>
    </row>
    <row r="1659" spans="24:43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P1659" s="65" t="s">
        <v>636</v>
      </c>
      <c r="AQ1659" s="66" t="s">
        <v>1733</v>
      </c>
    </row>
    <row r="1660" spans="24:43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P1660" s="65" t="s">
        <v>907</v>
      </c>
      <c r="AQ1660" s="66" t="s">
        <v>1827</v>
      </c>
    </row>
    <row r="1661" spans="24:43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P1661" s="65" t="s">
        <v>637</v>
      </c>
      <c r="AQ1661" s="66" t="s">
        <v>1733</v>
      </c>
    </row>
    <row r="1662" spans="24:43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P1662" s="65" t="s">
        <v>638</v>
      </c>
      <c r="AQ1662" s="66" t="s">
        <v>1733</v>
      </c>
    </row>
    <row r="1663" spans="24:43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P1663" s="65" t="s">
        <v>639</v>
      </c>
      <c r="AQ1663" s="66" t="s">
        <v>1733</v>
      </c>
    </row>
    <row r="1664" spans="24:43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P1664" s="65" t="s">
        <v>640</v>
      </c>
      <c r="AQ1664" s="66" t="s">
        <v>1733</v>
      </c>
    </row>
    <row r="1665" spans="24:43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P1665" s="65" t="s">
        <v>1058</v>
      </c>
      <c r="AQ1665" s="66" t="s">
        <v>1876</v>
      </c>
    </row>
    <row r="1666" spans="24:43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P1666" s="65" t="s">
        <v>641</v>
      </c>
      <c r="AQ1666" s="66" t="s">
        <v>1733</v>
      </c>
    </row>
    <row r="1667" spans="24:43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P1667" s="65" t="s">
        <v>642</v>
      </c>
      <c r="AQ1667" s="66" t="s">
        <v>1733</v>
      </c>
    </row>
    <row r="1668" spans="24:43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P1668" s="65" t="s">
        <v>643</v>
      </c>
      <c r="AQ1668" s="66" t="s">
        <v>1739</v>
      </c>
    </row>
    <row r="1669" spans="24:43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P1669" s="65" t="s">
        <v>644</v>
      </c>
      <c r="AQ1669" s="66" t="s">
        <v>1733</v>
      </c>
    </row>
    <row r="1670" spans="24:43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P1670" s="65" t="s">
        <v>645</v>
      </c>
      <c r="AQ1670" s="66" t="s">
        <v>1733</v>
      </c>
    </row>
    <row r="1671" spans="24:43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P1671" s="65" t="s">
        <v>646</v>
      </c>
      <c r="AQ1671" s="66" t="s">
        <v>1733</v>
      </c>
    </row>
    <row r="1672" spans="24:43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P1672" s="65" t="s">
        <v>647</v>
      </c>
      <c r="AQ1672" s="66" t="s">
        <v>1733</v>
      </c>
    </row>
    <row r="1673" spans="24:43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P1673" s="65" t="s">
        <v>648</v>
      </c>
      <c r="AQ1673" s="66" t="s">
        <v>1733</v>
      </c>
    </row>
    <row r="1674" spans="24:43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P1674" s="65" t="s">
        <v>649</v>
      </c>
      <c r="AQ1674" s="66" t="s">
        <v>1733</v>
      </c>
    </row>
    <row r="1675" spans="24:43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P1675" s="65" t="s">
        <v>650</v>
      </c>
      <c r="AQ1675" s="66" t="s">
        <v>1733</v>
      </c>
    </row>
    <row r="1676" spans="24:43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P1676" s="65" t="s">
        <v>651</v>
      </c>
      <c r="AQ1676" s="66" t="s">
        <v>1733</v>
      </c>
    </row>
    <row r="1677" spans="24:43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P1677" s="65" t="s">
        <v>908</v>
      </c>
      <c r="AQ1677" s="66" t="s">
        <v>1858</v>
      </c>
    </row>
    <row r="1678" spans="24:43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P1678" s="65" t="s">
        <v>909</v>
      </c>
      <c r="AQ1678" s="66" t="s">
        <v>1858</v>
      </c>
    </row>
    <row r="1679" spans="24:43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P1679" s="65" t="s">
        <v>910</v>
      </c>
      <c r="AQ1679" s="66" t="s">
        <v>1858</v>
      </c>
    </row>
    <row r="1680" spans="24:43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P1680" s="65" t="s">
        <v>911</v>
      </c>
      <c r="AQ1680" s="66" t="s">
        <v>1858</v>
      </c>
    </row>
    <row r="1681" spans="24:43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P1681" s="65" t="s">
        <v>912</v>
      </c>
      <c r="AQ1681" s="66" t="s">
        <v>1858</v>
      </c>
    </row>
    <row r="1682" spans="24:43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P1682" s="65" t="s">
        <v>652</v>
      </c>
      <c r="AQ1682" s="66" t="s">
        <v>1733</v>
      </c>
    </row>
    <row r="1683" spans="24:43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P1683" s="65" t="s">
        <v>653</v>
      </c>
      <c r="AQ1683" s="66" t="s">
        <v>1733</v>
      </c>
    </row>
    <row r="1684" spans="24:43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P1684" s="65" t="s">
        <v>654</v>
      </c>
      <c r="AQ1684" s="66" t="s">
        <v>1733</v>
      </c>
    </row>
    <row r="1685" spans="24:43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P1685" s="65" t="s">
        <v>655</v>
      </c>
      <c r="AQ1685" s="66" t="s">
        <v>1733</v>
      </c>
    </row>
    <row r="1686" spans="24:43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P1686" s="65" t="s">
        <v>656</v>
      </c>
      <c r="AQ1686" s="66" t="s">
        <v>1733</v>
      </c>
    </row>
    <row r="1687" spans="24:43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P1687" s="65" t="s">
        <v>913</v>
      </c>
      <c r="AQ1687" s="66" t="s">
        <v>2335</v>
      </c>
    </row>
    <row r="1688" spans="24:43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P1688" s="65" t="s">
        <v>657</v>
      </c>
      <c r="AQ1688" s="66" t="s">
        <v>1733</v>
      </c>
    </row>
    <row r="1689" spans="24:43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P1689" s="65" t="s">
        <v>658</v>
      </c>
      <c r="AQ1689" s="66" t="s">
        <v>1733</v>
      </c>
    </row>
    <row r="1690" spans="24:43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P1690" s="65" t="s">
        <v>659</v>
      </c>
      <c r="AQ1690" s="66" t="s">
        <v>1733</v>
      </c>
    </row>
    <row r="1691" spans="24:43" ht="15" customHeight="1"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P1691" s="65" t="s">
        <v>660</v>
      </c>
      <c r="AQ1691" s="66" t="s">
        <v>1733</v>
      </c>
    </row>
    <row r="1692" spans="24:43" ht="15" customHeight="1"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P1692" s="65" t="s">
        <v>661</v>
      </c>
      <c r="AQ1692" s="66" t="s">
        <v>1739</v>
      </c>
    </row>
    <row r="1693" spans="24:43" ht="15" customHeight="1"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P1693" s="65" t="s">
        <v>662</v>
      </c>
      <c r="AQ1693" s="66" t="s">
        <v>1739</v>
      </c>
    </row>
    <row r="1694" spans="24:43" ht="15" customHeight="1"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P1694" s="65" t="s">
        <v>663</v>
      </c>
      <c r="AQ1694" s="66" t="s">
        <v>1739</v>
      </c>
    </row>
    <row r="1695" spans="24:43" ht="15" customHeight="1"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P1695" s="65" t="s">
        <v>664</v>
      </c>
      <c r="AQ1695" s="66" t="s">
        <v>1739</v>
      </c>
    </row>
    <row r="1696" spans="24:43" ht="15" customHeight="1"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P1696" s="65" t="s">
        <v>665</v>
      </c>
      <c r="AQ1696" s="66" t="s">
        <v>1739</v>
      </c>
    </row>
    <row r="1697" spans="42:43" ht="15" customHeight="1">
      <c r="AP1697" s="65" t="s">
        <v>666</v>
      </c>
      <c r="AQ1697" s="66" t="s">
        <v>1739</v>
      </c>
    </row>
    <row r="1698" spans="42:43" ht="15" customHeight="1">
      <c r="AP1698" s="65" t="s">
        <v>667</v>
      </c>
      <c r="AQ1698" s="66" t="s">
        <v>1739</v>
      </c>
    </row>
    <row r="1699" spans="42:43" ht="15" customHeight="1">
      <c r="AP1699" s="65" t="s">
        <v>668</v>
      </c>
      <c r="AQ1699" s="66" t="s">
        <v>1739</v>
      </c>
    </row>
    <row r="1700" spans="42:43" ht="15" customHeight="1">
      <c r="AP1700" s="65" t="s">
        <v>914</v>
      </c>
      <c r="AQ1700" s="66" t="s">
        <v>1858</v>
      </c>
    </row>
    <row r="1701" spans="42:43" ht="15" customHeight="1">
      <c r="AP1701" s="65" t="s">
        <v>669</v>
      </c>
      <c r="AQ1701" s="66" t="s">
        <v>1733</v>
      </c>
    </row>
    <row r="1702" spans="42:43" ht="15" customHeight="1">
      <c r="AP1702" s="65" t="s">
        <v>670</v>
      </c>
      <c r="AQ1702" s="66" t="s">
        <v>1733</v>
      </c>
    </row>
    <row r="1703" spans="42:43" ht="15" customHeight="1">
      <c r="AP1703" s="65" t="s">
        <v>671</v>
      </c>
      <c r="AQ1703" s="66" t="s">
        <v>1733</v>
      </c>
    </row>
    <row r="1704" spans="42:43" ht="15" customHeight="1">
      <c r="AP1704" s="65" t="s">
        <v>1059</v>
      </c>
      <c r="AQ1704" s="66" t="s">
        <v>1827</v>
      </c>
    </row>
    <row r="1705" spans="42:43" ht="15" customHeight="1">
      <c r="AP1705" s="65" t="s">
        <v>915</v>
      </c>
      <c r="AQ1705" s="66" t="s">
        <v>2133</v>
      </c>
    </row>
    <row r="1706" spans="42:43" ht="15" customHeight="1">
      <c r="AP1706" s="65" t="s">
        <v>672</v>
      </c>
      <c r="AQ1706" s="66" t="s">
        <v>1733</v>
      </c>
    </row>
    <row r="1707" spans="42:43" ht="15" customHeight="1">
      <c r="AP1707" s="65" t="s">
        <v>673</v>
      </c>
      <c r="AQ1707" s="66" t="s">
        <v>1733</v>
      </c>
    </row>
    <row r="1708" spans="42:43" ht="15" customHeight="1">
      <c r="AP1708" s="65" t="s">
        <v>674</v>
      </c>
      <c r="AQ1708" s="66" t="s">
        <v>1733</v>
      </c>
    </row>
    <row r="1709" spans="42:43" ht="15" customHeight="1">
      <c r="AP1709" s="65" t="s">
        <v>675</v>
      </c>
      <c r="AQ1709" s="66" t="s">
        <v>1733</v>
      </c>
    </row>
    <row r="1710" spans="42:43" ht="15" customHeight="1">
      <c r="AP1710" s="65" t="s">
        <v>1060</v>
      </c>
      <c r="AQ1710" s="66" t="s">
        <v>1876</v>
      </c>
    </row>
    <row r="1711" spans="42:43" ht="15" customHeight="1">
      <c r="AP1711" s="65" t="s">
        <v>1061</v>
      </c>
      <c r="AQ1711" s="66" t="s">
        <v>1876</v>
      </c>
    </row>
    <row r="1712" spans="42:43" ht="15" customHeight="1">
      <c r="AP1712" s="65" t="s">
        <v>676</v>
      </c>
      <c r="AQ1712" s="66" t="s">
        <v>1733</v>
      </c>
    </row>
    <row r="1713" spans="42:43" ht="15" customHeight="1">
      <c r="AP1713" s="65" t="s">
        <v>677</v>
      </c>
      <c r="AQ1713" s="66" t="s">
        <v>1733</v>
      </c>
    </row>
    <row r="1714" spans="42:43" ht="15" customHeight="1">
      <c r="AP1714" s="65" t="s">
        <v>678</v>
      </c>
      <c r="AQ1714" s="66" t="s">
        <v>1733</v>
      </c>
    </row>
    <row r="1715" spans="42:43" ht="15" customHeight="1">
      <c r="AP1715" s="65" t="s">
        <v>679</v>
      </c>
      <c r="AQ1715" s="66" t="s">
        <v>1733</v>
      </c>
    </row>
    <row r="1716" spans="42:43" ht="15" customHeight="1">
      <c r="AP1716" s="65" t="s">
        <v>680</v>
      </c>
      <c r="AQ1716" s="66" t="s">
        <v>1733</v>
      </c>
    </row>
    <row r="1717" spans="42:43" ht="15" customHeight="1">
      <c r="AP1717" s="65" t="s">
        <v>681</v>
      </c>
      <c r="AQ1717" s="66" t="s">
        <v>1739</v>
      </c>
    </row>
    <row r="1718" spans="42:43" ht="15" customHeight="1">
      <c r="AP1718" s="65" t="s">
        <v>682</v>
      </c>
      <c r="AQ1718" s="66" t="s">
        <v>1739</v>
      </c>
    </row>
    <row r="1719" spans="42:43" ht="15" customHeight="1">
      <c r="AP1719" s="65" t="s">
        <v>683</v>
      </c>
      <c r="AQ1719" s="66" t="s">
        <v>1733</v>
      </c>
    </row>
    <row r="1720" spans="42:43" ht="15" customHeight="1">
      <c r="AP1720" s="65" t="s">
        <v>684</v>
      </c>
      <c r="AQ1720" s="66" t="s">
        <v>1733</v>
      </c>
    </row>
    <row r="1721" spans="42:43" ht="15" customHeight="1">
      <c r="AP1721" s="65" t="s">
        <v>685</v>
      </c>
      <c r="AQ1721" s="66" t="s">
        <v>1733</v>
      </c>
    </row>
    <row r="1722" spans="42:43" ht="15" customHeight="1">
      <c r="AP1722" s="65" t="s">
        <v>686</v>
      </c>
      <c r="AQ1722" s="66" t="s">
        <v>1733</v>
      </c>
    </row>
    <row r="1723" spans="42:43" ht="15" customHeight="1">
      <c r="AP1723" s="65" t="s">
        <v>687</v>
      </c>
      <c r="AQ1723" s="66" t="s">
        <v>1733</v>
      </c>
    </row>
    <row r="1724" spans="42:43" ht="15" customHeight="1">
      <c r="AP1724" s="65" t="s">
        <v>688</v>
      </c>
      <c r="AQ1724" s="66" t="s">
        <v>1733</v>
      </c>
    </row>
    <row r="1725" spans="42:43" ht="15" customHeight="1">
      <c r="AP1725" s="65" t="s">
        <v>689</v>
      </c>
      <c r="AQ1725" s="66" t="s">
        <v>1733</v>
      </c>
    </row>
    <row r="1726" spans="42:43" ht="15" customHeight="1">
      <c r="AP1726" s="65" t="s">
        <v>690</v>
      </c>
      <c r="AQ1726" s="66" t="s">
        <v>1733</v>
      </c>
    </row>
    <row r="1727" spans="42:43" ht="15" customHeight="1">
      <c r="AP1727" s="65" t="s">
        <v>691</v>
      </c>
      <c r="AQ1727" s="66" t="s">
        <v>1733</v>
      </c>
    </row>
    <row r="1728" spans="42:43" ht="15" customHeight="1">
      <c r="AP1728" s="65" t="s">
        <v>692</v>
      </c>
      <c r="AQ1728" s="66" t="s">
        <v>1733</v>
      </c>
    </row>
    <row r="1729" spans="42:43" ht="15" customHeight="1">
      <c r="AP1729" s="65" t="s">
        <v>693</v>
      </c>
      <c r="AQ1729" s="66" t="s">
        <v>1733</v>
      </c>
    </row>
    <row r="1730" spans="42:43" ht="15" customHeight="1">
      <c r="AP1730" s="65" t="s">
        <v>694</v>
      </c>
      <c r="AQ1730" s="66" t="s">
        <v>1733</v>
      </c>
    </row>
    <row r="1731" spans="42:43" ht="15" customHeight="1">
      <c r="AP1731" s="65" t="s">
        <v>695</v>
      </c>
      <c r="AQ1731" s="66" t="s">
        <v>1733</v>
      </c>
    </row>
    <row r="1732" spans="42:43" ht="15" customHeight="1">
      <c r="AP1732" s="65" t="s">
        <v>696</v>
      </c>
      <c r="AQ1732" s="66" t="s">
        <v>1733</v>
      </c>
    </row>
    <row r="1733" spans="42:43" ht="15" customHeight="1">
      <c r="AP1733" s="65" t="s">
        <v>697</v>
      </c>
      <c r="AQ1733" s="66" t="s">
        <v>1733</v>
      </c>
    </row>
    <row r="1734" spans="42:43" ht="15" customHeight="1">
      <c r="AP1734" s="65" t="s">
        <v>698</v>
      </c>
      <c r="AQ1734" s="66" t="s">
        <v>1733</v>
      </c>
    </row>
    <row r="1735" spans="42:43" ht="15" customHeight="1">
      <c r="AP1735" s="65" t="s">
        <v>699</v>
      </c>
      <c r="AQ1735" s="66" t="s">
        <v>1733</v>
      </c>
    </row>
    <row r="1736" spans="42:43" ht="15" customHeight="1">
      <c r="AP1736" s="65" t="s">
        <v>700</v>
      </c>
      <c r="AQ1736" s="66" t="s">
        <v>1733</v>
      </c>
    </row>
    <row r="1737" spans="42:43" ht="15" customHeight="1">
      <c r="AP1737" s="65" t="s">
        <v>701</v>
      </c>
      <c r="AQ1737" s="66" t="s">
        <v>1733</v>
      </c>
    </row>
    <row r="1738" spans="42:43" ht="15" customHeight="1">
      <c r="AP1738" s="65" t="s">
        <v>702</v>
      </c>
      <c r="AQ1738" s="66" t="s">
        <v>1733</v>
      </c>
    </row>
    <row r="1739" spans="42:43" ht="15" customHeight="1">
      <c r="AP1739" s="65" t="s">
        <v>703</v>
      </c>
      <c r="AQ1739" s="66" t="s">
        <v>1733</v>
      </c>
    </row>
    <row r="1740" spans="42:43" ht="15" customHeight="1">
      <c r="AP1740" s="65" t="s">
        <v>704</v>
      </c>
      <c r="AQ1740" s="66" t="s">
        <v>1733</v>
      </c>
    </row>
    <row r="1741" spans="42:43" ht="15" customHeight="1">
      <c r="AP1741" s="65" t="s">
        <v>705</v>
      </c>
      <c r="AQ1741" s="66" t="s">
        <v>1733</v>
      </c>
    </row>
    <row r="1742" spans="42:43" ht="15" customHeight="1">
      <c r="AP1742" s="65" t="s">
        <v>706</v>
      </c>
      <c r="AQ1742" s="66" t="s">
        <v>1733</v>
      </c>
    </row>
    <row r="1743" spans="42:43" ht="15" customHeight="1">
      <c r="AP1743" s="65" t="s">
        <v>707</v>
      </c>
      <c r="AQ1743" s="66" t="s">
        <v>1733</v>
      </c>
    </row>
    <row r="1744" spans="42:43" ht="15" customHeight="1">
      <c r="AP1744" s="65" t="s">
        <v>708</v>
      </c>
      <c r="AQ1744" s="66" t="s">
        <v>1739</v>
      </c>
    </row>
    <row r="1745" spans="42:43" ht="15" customHeight="1">
      <c r="AP1745" s="65" t="s">
        <v>709</v>
      </c>
      <c r="AQ1745" s="66" t="s">
        <v>1739</v>
      </c>
    </row>
    <row r="1746" spans="42:43" ht="15" customHeight="1">
      <c r="AP1746" s="65" t="s">
        <v>710</v>
      </c>
      <c r="AQ1746" s="66" t="s">
        <v>1739</v>
      </c>
    </row>
    <row r="1747" spans="42:43" ht="15" customHeight="1">
      <c r="AP1747" s="65" t="s">
        <v>711</v>
      </c>
      <c r="AQ1747" s="66" t="s">
        <v>1739</v>
      </c>
    </row>
    <row r="1748" spans="42:43" ht="15" customHeight="1">
      <c r="AP1748" s="65" t="s">
        <v>712</v>
      </c>
      <c r="AQ1748" s="66" t="s">
        <v>1733</v>
      </c>
    </row>
  </sheetData>
  <sheetProtection password="CCA7" sheet="1" objects="1" scenarios="1"/>
  <mergeCells count="289">
    <mergeCell ref="B9:I9"/>
    <mergeCell ref="S12:T14"/>
    <mergeCell ref="U12:AI12"/>
    <mergeCell ref="B12:B14"/>
    <mergeCell ref="AJ12:AJ14"/>
    <mergeCell ref="AK12:AK14"/>
    <mergeCell ref="U13:AI13"/>
    <mergeCell ref="N3:Y3"/>
    <mergeCell ref="AC3:AH4"/>
    <mergeCell ref="AI3:AM4"/>
    <mergeCell ref="B5:AM5"/>
    <mergeCell ref="AL13:AM14"/>
    <mergeCell ref="C11:R11"/>
    <mergeCell ref="S11:AI11"/>
    <mergeCell ref="C12:H14"/>
    <mergeCell ref="I12:P14"/>
    <mergeCell ref="Q12:R14"/>
    <mergeCell ref="B8:G8"/>
    <mergeCell ref="H8:T8"/>
    <mergeCell ref="B7:F7"/>
    <mergeCell ref="G7:M7"/>
    <mergeCell ref="N7:O7"/>
    <mergeCell ref="P7:T7"/>
    <mergeCell ref="J9:Q9"/>
    <mergeCell ref="S17:T17"/>
    <mergeCell ref="AL17:AM17"/>
    <mergeCell ref="C18:H18"/>
    <mergeCell ref="I18:P18"/>
    <mergeCell ref="Q18:R18"/>
    <mergeCell ref="S18:T18"/>
    <mergeCell ref="AL18:AM18"/>
    <mergeCell ref="C15:H15"/>
    <mergeCell ref="I15:P15"/>
    <mergeCell ref="Q15:R15"/>
    <mergeCell ref="S15:T15"/>
    <mergeCell ref="AL15:AM15"/>
    <mergeCell ref="C16:H16"/>
    <mergeCell ref="I16:P16"/>
    <mergeCell ref="Q16:R16"/>
    <mergeCell ref="S16:T16"/>
    <mergeCell ref="AL16:AM16"/>
    <mergeCell ref="C22:H22"/>
    <mergeCell ref="I22:P22"/>
    <mergeCell ref="Q22:R22"/>
    <mergeCell ref="S22:T22"/>
    <mergeCell ref="S25:T25"/>
    <mergeCell ref="AL19:AM19"/>
    <mergeCell ref="C26:H26"/>
    <mergeCell ref="I26:P26"/>
    <mergeCell ref="Q26:R26"/>
    <mergeCell ref="S26:T26"/>
    <mergeCell ref="C23:H23"/>
    <mergeCell ref="I23:P23"/>
    <mergeCell ref="Q23:R23"/>
    <mergeCell ref="S23:T23"/>
    <mergeCell ref="C24:H24"/>
    <mergeCell ref="C20:H20"/>
    <mergeCell ref="I20:P20"/>
    <mergeCell ref="Q20:R20"/>
    <mergeCell ref="S20:T20"/>
    <mergeCell ref="I19:P19"/>
    <mergeCell ref="Q19:R19"/>
    <mergeCell ref="S19:T19"/>
    <mergeCell ref="AL20:AM20"/>
    <mergeCell ref="C19:H19"/>
    <mergeCell ref="S21:T21"/>
    <mergeCell ref="AL21:AM21"/>
    <mergeCell ref="AL22:AM22"/>
    <mergeCell ref="AL26:AM26"/>
    <mergeCell ref="AL27:AM27"/>
    <mergeCell ref="AL23:AM23"/>
    <mergeCell ref="AL24:AM24"/>
    <mergeCell ref="AL25:AM25"/>
    <mergeCell ref="I24:P24"/>
    <mergeCell ref="Q24:R24"/>
    <mergeCell ref="S24:T24"/>
    <mergeCell ref="Q29:R29"/>
    <mergeCell ref="S29:T29"/>
    <mergeCell ref="AL29:AM29"/>
    <mergeCell ref="C28:H28"/>
    <mergeCell ref="I28:P28"/>
    <mergeCell ref="Q28:R28"/>
    <mergeCell ref="S28:T28"/>
    <mergeCell ref="AL28:AM28"/>
    <mergeCell ref="Q27:R27"/>
    <mergeCell ref="S27:T27"/>
    <mergeCell ref="A30:A37"/>
    <mergeCell ref="C30:H30"/>
    <mergeCell ref="I30:P30"/>
    <mergeCell ref="Q30:R30"/>
    <mergeCell ref="C33:H33"/>
    <mergeCell ref="Q33:R33"/>
    <mergeCell ref="A12:A29"/>
    <mergeCell ref="C25:H25"/>
    <mergeCell ref="I25:P25"/>
    <mergeCell ref="Q25:R25"/>
    <mergeCell ref="C29:H29"/>
    <mergeCell ref="C21:H21"/>
    <mergeCell ref="I21:P21"/>
    <mergeCell ref="Q21:R21"/>
    <mergeCell ref="C27:H27"/>
    <mergeCell ref="I27:P27"/>
    <mergeCell ref="C17:H17"/>
    <mergeCell ref="I17:P17"/>
    <mergeCell ref="Q17:R17"/>
    <mergeCell ref="Q32:R32"/>
    <mergeCell ref="I35:P35"/>
    <mergeCell ref="Q35:R35"/>
    <mergeCell ref="I33:P33"/>
    <mergeCell ref="I29:P29"/>
    <mergeCell ref="AL32:AM32"/>
    <mergeCell ref="AL30:AM30"/>
    <mergeCell ref="C31:H31"/>
    <mergeCell ref="I31:P31"/>
    <mergeCell ref="Q31:R31"/>
    <mergeCell ref="S31:T31"/>
    <mergeCell ref="AL31:AM31"/>
    <mergeCell ref="C32:H32"/>
    <mergeCell ref="I32:P32"/>
    <mergeCell ref="S30:T30"/>
    <mergeCell ref="S32:T32"/>
    <mergeCell ref="AL35:AM35"/>
    <mergeCell ref="C36:H36"/>
    <mergeCell ref="I36:P36"/>
    <mergeCell ref="Q36:R36"/>
    <mergeCell ref="S36:T36"/>
    <mergeCell ref="AL36:AM36"/>
    <mergeCell ref="C35:H35"/>
    <mergeCell ref="S33:T33"/>
    <mergeCell ref="AL33:AM33"/>
    <mergeCell ref="C34:H34"/>
    <mergeCell ref="I34:P34"/>
    <mergeCell ref="Q34:R34"/>
    <mergeCell ref="S34:T34"/>
    <mergeCell ref="AL34:AM34"/>
    <mergeCell ref="S35:T35"/>
    <mergeCell ref="C39:H39"/>
    <mergeCell ref="I39:P39"/>
    <mergeCell ref="Q39:R39"/>
    <mergeCell ref="S39:T39"/>
    <mergeCell ref="AL39:AM39"/>
    <mergeCell ref="C37:H37"/>
    <mergeCell ref="I37:P37"/>
    <mergeCell ref="Q37:R37"/>
    <mergeCell ref="S37:T37"/>
    <mergeCell ref="AL37:AM37"/>
    <mergeCell ref="C38:H38"/>
    <mergeCell ref="I38:P38"/>
    <mergeCell ref="Q38:R38"/>
    <mergeCell ref="S38:T38"/>
    <mergeCell ref="AL38:AM38"/>
    <mergeCell ref="B43:AM43"/>
    <mergeCell ref="B44:B46"/>
    <mergeCell ref="C44:H46"/>
    <mergeCell ref="I44:P46"/>
    <mergeCell ref="Q44:R46"/>
    <mergeCell ref="S44:T46"/>
    <mergeCell ref="U44:AI44"/>
    <mergeCell ref="AJ44:AJ46"/>
    <mergeCell ref="AK44:AK46"/>
    <mergeCell ref="U45:AI45"/>
    <mergeCell ref="AL45:AM46"/>
    <mergeCell ref="C47:H47"/>
    <mergeCell ref="I47:P47"/>
    <mergeCell ref="Q47:R47"/>
    <mergeCell ref="S47:T47"/>
    <mergeCell ref="AL47:AM47"/>
    <mergeCell ref="C48:H48"/>
    <mergeCell ref="I48:P48"/>
    <mergeCell ref="Q48:R48"/>
    <mergeCell ref="S48:T48"/>
    <mergeCell ref="AL48:AM48"/>
    <mergeCell ref="C49:H49"/>
    <mergeCell ref="I49:P49"/>
    <mergeCell ref="Q49:R49"/>
    <mergeCell ref="S49:T49"/>
    <mergeCell ref="AL49:AM49"/>
    <mergeCell ref="C50:H50"/>
    <mergeCell ref="I50:P50"/>
    <mergeCell ref="Q50:R50"/>
    <mergeCell ref="S50:T50"/>
    <mergeCell ref="AL50:AM50"/>
    <mergeCell ref="C51:H51"/>
    <mergeCell ref="I51:P51"/>
    <mergeCell ref="Q51:R51"/>
    <mergeCell ref="S51:T51"/>
    <mergeCell ref="AL51:AM51"/>
    <mergeCell ref="C52:H52"/>
    <mergeCell ref="I52:P52"/>
    <mergeCell ref="Q52:R52"/>
    <mergeCell ref="S52:T52"/>
    <mergeCell ref="AL52:AM52"/>
    <mergeCell ref="C53:H53"/>
    <mergeCell ref="I53:P53"/>
    <mergeCell ref="Q53:R53"/>
    <mergeCell ref="S53:T53"/>
    <mergeCell ref="AL53:AM53"/>
    <mergeCell ref="C54:H54"/>
    <mergeCell ref="I54:P54"/>
    <mergeCell ref="Q54:R54"/>
    <mergeCell ref="S54:T54"/>
    <mergeCell ref="AL54:AM54"/>
    <mergeCell ref="C55:H55"/>
    <mergeCell ref="I55:P55"/>
    <mergeCell ref="Q55:R55"/>
    <mergeCell ref="S55:T55"/>
    <mergeCell ref="AL55:AM55"/>
    <mergeCell ref="C56:H56"/>
    <mergeCell ref="I56:P56"/>
    <mergeCell ref="Q56:R56"/>
    <mergeCell ref="S56:T56"/>
    <mergeCell ref="AL56:AM56"/>
    <mergeCell ref="C57:H57"/>
    <mergeCell ref="I57:P57"/>
    <mergeCell ref="Q57:R57"/>
    <mergeCell ref="S57:T57"/>
    <mergeCell ref="AL57:AM57"/>
    <mergeCell ref="C58:H58"/>
    <mergeCell ref="I58:P58"/>
    <mergeCell ref="Q58:R58"/>
    <mergeCell ref="S58:T58"/>
    <mergeCell ref="AL58:AM58"/>
    <mergeCell ref="C59:H59"/>
    <mergeCell ref="I59:P59"/>
    <mergeCell ref="Q59:R59"/>
    <mergeCell ref="S59:T59"/>
    <mergeCell ref="AL59:AM59"/>
    <mergeCell ref="C60:H60"/>
    <mergeCell ref="I60:P60"/>
    <mergeCell ref="Q60:R60"/>
    <mergeCell ref="S60:T60"/>
    <mergeCell ref="AL60:AM60"/>
    <mergeCell ref="C61:H61"/>
    <mergeCell ref="I61:P61"/>
    <mergeCell ref="Q61:R61"/>
    <mergeCell ref="S61:T61"/>
    <mergeCell ref="AL61:AM61"/>
    <mergeCell ref="C62:H62"/>
    <mergeCell ref="I62:P62"/>
    <mergeCell ref="Q62:R62"/>
    <mergeCell ref="S62:T62"/>
    <mergeCell ref="AL62:AM62"/>
    <mergeCell ref="C63:H63"/>
    <mergeCell ref="I63:P63"/>
    <mergeCell ref="Q63:R63"/>
    <mergeCell ref="S63:T63"/>
    <mergeCell ref="AL63:AM63"/>
    <mergeCell ref="C64:H64"/>
    <mergeCell ref="I64:P64"/>
    <mergeCell ref="Q64:R64"/>
    <mergeCell ref="S64:T64"/>
    <mergeCell ref="AL64:AM64"/>
    <mergeCell ref="Q68:R68"/>
    <mergeCell ref="S68:T68"/>
    <mergeCell ref="AL68:AM68"/>
    <mergeCell ref="C65:H65"/>
    <mergeCell ref="I65:P65"/>
    <mergeCell ref="Q65:R65"/>
    <mergeCell ref="S65:T65"/>
    <mergeCell ref="AL65:AM65"/>
    <mergeCell ref="C66:H66"/>
    <mergeCell ref="I66:P66"/>
    <mergeCell ref="Q66:R66"/>
    <mergeCell ref="S66:T66"/>
    <mergeCell ref="AL66:AM66"/>
    <mergeCell ref="R9:T9"/>
    <mergeCell ref="C71:H71"/>
    <mergeCell ref="I71:P71"/>
    <mergeCell ref="Q71:R71"/>
    <mergeCell ref="S71:T71"/>
    <mergeCell ref="AL71:AM71"/>
    <mergeCell ref="B42:O42"/>
    <mergeCell ref="C69:H69"/>
    <mergeCell ref="I69:P69"/>
    <mergeCell ref="Q69:R69"/>
    <mergeCell ref="S69:T69"/>
    <mergeCell ref="AL69:AM69"/>
    <mergeCell ref="C70:H70"/>
    <mergeCell ref="I70:P70"/>
    <mergeCell ref="Q70:R70"/>
    <mergeCell ref="S70:T70"/>
    <mergeCell ref="AL70:AM70"/>
    <mergeCell ref="C67:H67"/>
    <mergeCell ref="I67:P67"/>
    <mergeCell ref="Q67:R67"/>
    <mergeCell ref="S67:T67"/>
    <mergeCell ref="AL67:AM67"/>
    <mergeCell ref="C68:H68"/>
    <mergeCell ref="I68:P68"/>
  </mergeCells>
  <phoneticPr fontId="0" type="noConversion"/>
  <conditionalFormatting sqref="AJ15 AJ26:AK39 I9:S9 AJ25 AL15:AM39 AN15:AN29 AJ16:AK24">
    <cfRule type="cellIs" dxfId="154" priority="48" stopIfTrue="1" operator="equal">
      <formula>0</formula>
    </cfRule>
  </conditionalFormatting>
  <conditionalFormatting sqref="AI3:AM4">
    <cfRule type="cellIs" dxfId="153" priority="47" operator="equal">
      <formula>0</formula>
    </cfRule>
  </conditionalFormatting>
  <conditionalFormatting sqref="AL15:AM39">
    <cfRule type="cellIs" dxfId="152" priority="46" stopIfTrue="1" operator="equal">
      <formula>0</formula>
    </cfRule>
  </conditionalFormatting>
  <conditionalFormatting sqref="I9">
    <cfRule type="cellIs" dxfId="151" priority="45" stopIfTrue="1" operator="equal">
      <formula>0</formula>
    </cfRule>
  </conditionalFormatting>
  <conditionalFormatting sqref="AK15:AK39">
    <cfRule type="cellIs" dxfId="150" priority="44" operator="greaterThan">
      <formula>100</formula>
    </cfRule>
  </conditionalFormatting>
  <conditionalFormatting sqref="I9:S9">
    <cfRule type="cellIs" dxfId="149" priority="43" stopIfTrue="1" operator="equal">
      <formula>0</formula>
    </cfRule>
  </conditionalFormatting>
  <conditionalFormatting sqref="I9">
    <cfRule type="cellIs" dxfId="148" priority="42" stopIfTrue="1" operator="equal">
      <formula>0</formula>
    </cfRule>
  </conditionalFormatting>
  <conditionalFormatting sqref="I9:S9">
    <cfRule type="cellIs" dxfId="147" priority="41" stopIfTrue="1" operator="equal">
      <formula>0</formula>
    </cfRule>
  </conditionalFormatting>
  <conditionalFormatting sqref="I9">
    <cfRule type="cellIs" dxfId="146" priority="40" stopIfTrue="1" operator="equal">
      <formula>0</formula>
    </cfRule>
  </conditionalFormatting>
  <conditionalFormatting sqref="I9">
    <cfRule type="cellIs" dxfId="145" priority="39" stopIfTrue="1" operator="equal">
      <formula>0</formula>
    </cfRule>
  </conditionalFormatting>
  <conditionalFormatting sqref="K8:R8">
    <cfRule type="expression" dxfId="144" priority="38">
      <formula>$K$7=0</formula>
    </cfRule>
  </conditionalFormatting>
  <conditionalFormatting sqref="I9">
    <cfRule type="cellIs" dxfId="143" priority="37" stopIfTrue="1" operator="equal">
      <formula>0</formula>
    </cfRule>
  </conditionalFormatting>
  <conditionalFormatting sqref="K8:R8">
    <cfRule type="expression" dxfId="142" priority="36">
      <formula>$K$7=0</formula>
    </cfRule>
  </conditionalFormatting>
  <conditionalFormatting sqref="P7">
    <cfRule type="expression" dxfId="141" priority="35">
      <formula>$G$7=0</formula>
    </cfRule>
  </conditionalFormatting>
  <conditionalFormatting sqref="I9:S9">
    <cfRule type="cellIs" dxfId="140" priority="34" stopIfTrue="1" operator="equal">
      <formula>0</formula>
    </cfRule>
  </conditionalFormatting>
  <conditionalFormatting sqref="I9">
    <cfRule type="cellIs" dxfId="139" priority="33" stopIfTrue="1" operator="equal">
      <formula>0</formula>
    </cfRule>
  </conditionalFormatting>
  <conditionalFormatting sqref="I9:S9">
    <cfRule type="cellIs" dxfId="138" priority="32" stopIfTrue="1" operator="equal">
      <formula>0</formula>
    </cfRule>
  </conditionalFormatting>
  <conditionalFormatting sqref="I9">
    <cfRule type="cellIs" dxfId="137" priority="31" stopIfTrue="1" operator="equal">
      <formula>0</formula>
    </cfRule>
  </conditionalFormatting>
  <conditionalFormatting sqref="I9">
    <cfRule type="cellIs" dxfId="136" priority="30" stopIfTrue="1" operator="equal">
      <formula>0</formula>
    </cfRule>
  </conditionalFormatting>
  <conditionalFormatting sqref="K8:R8">
    <cfRule type="expression" dxfId="135" priority="29">
      <formula>$K$7=0</formula>
    </cfRule>
  </conditionalFormatting>
  <conditionalFormatting sqref="I9">
    <cfRule type="cellIs" dxfId="134" priority="28" stopIfTrue="1" operator="equal">
      <formula>0</formula>
    </cfRule>
  </conditionalFormatting>
  <conditionalFormatting sqref="K8:R8">
    <cfRule type="expression" dxfId="133" priority="27">
      <formula>$K$7=0</formula>
    </cfRule>
  </conditionalFormatting>
  <conditionalFormatting sqref="P7">
    <cfRule type="expression" dxfId="132" priority="26">
      <formula>$G$7=0</formula>
    </cfRule>
  </conditionalFormatting>
  <conditionalFormatting sqref="I9:S9">
    <cfRule type="cellIs" dxfId="131" priority="25" stopIfTrue="1" operator="equal">
      <formula>0</formula>
    </cfRule>
  </conditionalFormatting>
  <conditionalFormatting sqref="I9">
    <cfRule type="cellIs" dxfId="130" priority="24" stopIfTrue="1" operator="equal">
      <formula>0</formula>
    </cfRule>
  </conditionalFormatting>
  <conditionalFormatting sqref="I9">
    <cfRule type="cellIs" dxfId="129" priority="23" stopIfTrue="1" operator="equal">
      <formula>0</formula>
    </cfRule>
  </conditionalFormatting>
  <conditionalFormatting sqref="K8:R8">
    <cfRule type="expression" dxfId="128" priority="22">
      <formula>$K$7=0</formula>
    </cfRule>
  </conditionalFormatting>
  <conditionalFormatting sqref="I9">
    <cfRule type="cellIs" dxfId="127" priority="21" stopIfTrue="1" operator="equal">
      <formula>0</formula>
    </cfRule>
  </conditionalFormatting>
  <conditionalFormatting sqref="K8:R8">
    <cfRule type="expression" dxfId="126" priority="20">
      <formula>$K$7=0</formula>
    </cfRule>
  </conditionalFormatting>
  <conditionalFormatting sqref="P7">
    <cfRule type="expression" dxfId="125" priority="19">
      <formula>$G$7=0</formula>
    </cfRule>
  </conditionalFormatting>
  <conditionalFormatting sqref="I9">
    <cfRule type="cellIs" dxfId="124" priority="18" stopIfTrue="1" operator="equal">
      <formula>0</formula>
    </cfRule>
  </conditionalFormatting>
  <conditionalFormatting sqref="K8:R8">
    <cfRule type="expression" dxfId="123" priority="17">
      <formula>$K$7=0</formula>
    </cfRule>
  </conditionalFormatting>
  <conditionalFormatting sqref="P7">
    <cfRule type="expression" dxfId="122" priority="16">
      <formula>$G$7=0</formula>
    </cfRule>
  </conditionalFormatting>
  <conditionalFormatting sqref="G7:M7">
    <cfRule type="cellIs" dxfId="121" priority="15" operator="equal">
      <formula>0</formula>
    </cfRule>
  </conditionalFormatting>
  <conditionalFormatting sqref="H8:T8 J9:T9">
    <cfRule type="cellIs" dxfId="120" priority="14" operator="equal">
      <formula>0</formula>
    </cfRule>
  </conditionalFormatting>
  <conditionalFormatting sqref="AJ58:AK71 AJ48:AK56 AL47:AM71 AJ47 AJ57">
    <cfRule type="cellIs" dxfId="119" priority="13" stopIfTrue="1" operator="equal">
      <formula>0</formula>
    </cfRule>
  </conditionalFormatting>
  <conditionalFormatting sqref="AK47:AK71">
    <cfRule type="cellIs" dxfId="118" priority="12" operator="greaterThan">
      <formula>100</formula>
    </cfRule>
  </conditionalFormatting>
  <conditionalFormatting sqref="C47:T71">
    <cfRule type="cellIs" dxfId="117" priority="11" operator="equal">
      <formula>0</formula>
    </cfRule>
  </conditionalFormatting>
  <conditionalFormatting sqref="AL47:AM47 AJ47:AJ71">
    <cfRule type="cellIs" dxfId="116" priority="10" stopIfTrue="1" operator="equal">
      <formula>0</formula>
    </cfRule>
  </conditionalFormatting>
  <conditionalFormatting sqref="AK47:AK71">
    <cfRule type="cellIs" dxfId="115" priority="9" operator="greaterThan">
      <formula>100</formula>
    </cfRule>
  </conditionalFormatting>
  <conditionalFormatting sqref="Q47:T71">
    <cfRule type="cellIs" dxfId="114" priority="8" operator="equal">
      <formula>0</formula>
    </cfRule>
  </conditionalFormatting>
  <conditionalFormatting sqref="AK15">
    <cfRule type="cellIs" dxfId="113" priority="7" stopIfTrue="1" operator="equal">
      <formula>0</formula>
    </cfRule>
  </conditionalFormatting>
  <conditionalFormatting sqref="AK25">
    <cfRule type="cellIs" dxfId="112" priority="6" stopIfTrue="1" operator="equal">
      <formula>0</formula>
    </cfRule>
  </conditionalFormatting>
  <conditionalFormatting sqref="AK47">
    <cfRule type="cellIs" dxfId="111" priority="5" stopIfTrue="1" operator="equal">
      <formula>0</formula>
    </cfRule>
  </conditionalFormatting>
  <conditionalFormatting sqref="AK57">
    <cfRule type="cellIs" dxfId="110" priority="4" stopIfTrue="1" operator="equal">
      <formula>0</formula>
    </cfRule>
  </conditionalFormatting>
  <conditionalFormatting sqref="J9:S9">
    <cfRule type="cellIs" dxfId="109" priority="3" stopIfTrue="1" operator="equal">
      <formula>0</formula>
    </cfRule>
  </conditionalFormatting>
  <conditionalFormatting sqref="J9:T9">
    <cfRule type="cellIs" dxfId="108" priority="2" operator="equal">
      <formula>0</formula>
    </cfRule>
  </conditionalFormatting>
  <conditionalFormatting sqref="J9:T9">
    <cfRule type="cellIs" dxfId="107" priority="1" operator="equal">
      <formula>0</formula>
    </cfRule>
  </conditionalFormatting>
  <dataValidations count="3">
    <dataValidation showInputMessage="1" showErrorMessage="1" sqref="P7"/>
    <dataValidation type="list" errorStyle="warning" allowBlank="1" promptTitle="Importante" prompt="Seleccione de lista desplegable, o escriba nombre científico." sqref="I15:P39 I47:P71">
      <formula1>$AP$9:$AP$1748</formula1>
    </dataValidation>
    <dataValidation type="date" operator="greaterThan" allowBlank="1" errorTitle="Usar formato de fecha" error="Escribir fecha de llegada de la importación, ej; 09-02-2015" promptTitle="Hola" sqref="G7:M7">
      <formula1>36526</formula1>
    </dataValidation>
  </dataValidations>
  <pageMargins left="0.34" right="0.2" top="0.62" bottom="0.27" header="0" footer="0"/>
  <pageSetup orientation="landscape" r:id="rId1"/>
  <headerFooter alignWithMargins="0"/>
  <rowBreaks count="1" manualBreakCount="1">
    <brk id="41" max="4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tabColor rgb="FF00B050"/>
  </sheetPr>
  <dimension ref="A1:AU1748"/>
  <sheetViews>
    <sheetView view="pageBreakPreview" zoomScale="130" zoomScaleNormal="150" zoomScaleSheetLayoutView="130" workbookViewId="0">
      <selection activeCell="Z6" sqref="Z6"/>
    </sheetView>
  </sheetViews>
  <sheetFormatPr baseColWidth="10" defaultColWidth="0" defaultRowHeight="15" customHeight="1"/>
  <cols>
    <col min="1" max="1" width="2.140625" style="3" customWidth="1"/>
    <col min="2" max="2" width="2.85546875" style="3" customWidth="1"/>
    <col min="3" max="20" width="3.5703125" style="3" customWidth="1"/>
    <col min="21" max="23" width="2.7109375" style="3" customWidth="1"/>
    <col min="24" max="35" width="2.7109375" style="5" customWidth="1"/>
    <col min="36" max="36" width="4.85546875" style="5" customWidth="1"/>
    <col min="37" max="37" width="2.7109375" style="5" customWidth="1"/>
    <col min="38" max="39" width="3.42578125" style="5" customWidth="1"/>
    <col min="40" max="40" width="2" style="5" customWidth="1"/>
    <col min="41" max="41" width="47" style="3" customWidth="1"/>
    <col min="42" max="42" width="35.28515625" style="3" hidden="1" customWidth="1"/>
    <col min="43" max="43" width="11.42578125" style="3" hidden="1" customWidth="1"/>
    <col min="44" max="44" width="11.42578125" style="3" customWidth="1"/>
    <col min="45" max="45" width="8.5703125" style="3" customWidth="1"/>
    <col min="46" max="46" width="8.7109375" style="3" customWidth="1"/>
    <col min="47" max="47" width="0" style="3" hidden="1" customWidth="1"/>
    <col min="48" max="16384" width="11.42578125" style="3" hidden="1"/>
  </cols>
  <sheetData>
    <row r="1" spans="1:43" ht="12.75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3" ht="12.75" customHeight="1">
      <c r="A2" s="1"/>
      <c r="B2" s="2"/>
      <c r="C2" s="2"/>
      <c r="D2" s="2"/>
      <c r="E2" s="2"/>
      <c r="F2" s="2"/>
      <c r="G2" s="2"/>
      <c r="H2" s="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24"/>
      <c r="V2" s="1"/>
      <c r="W2" s="1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4">
        <v>6</v>
      </c>
      <c r="AL2" s="69" t="s">
        <v>715</v>
      </c>
      <c r="AM2" s="198">
        <f>'ORDEN DE CUARENTENA'!AM2</f>
        <v>1</v>
      </c>
      <c r="AN2" s="23"/>
    </row>
    <row r="3" spans="1:43" ht="12.75" customHeight="1">
      <c r="A3" s="1"/>
      <c r="B3" s="2"/>
      <c r="C3" s="2"/>
      <c r="D3" s="2"/>
      <c r="E3" s="2"/>
      <c r="F3" s="2"/>
      <c r="G3" s="2"/>
      <c r="H3" s="2"/>
      <c r="I3" s="1"/>
      <c r="J3" s="1"/>
      <c r="K3" s="4"/>
      <c r="L3" s="4"/>
      <c r="M3" s="4"/>
      <c r="N3" s="750" t="s">
        <v>719</v>
      </c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23"/>
      <c r="AA3" s="23"/>
      <c r="AC3" s="741" t="s">
        <v>1724</v>
      </c>
      <c r="AD3" s="741"/>
      <c r="AE3" s="741"/>
      <c r="AF3" s="741"/>
      <c r="AG3" s="741"/>
      <c r="AH3" s="742"/>
      <c r="AI3" s="743">
        <f>'ORDEN DE CUARENTENA'!AI3</f>
        <v>0</v>
      </c>
      <c r="AJ3" s="744"/>
      <c r="AK3" s="744"/>
      <c r="AL3" s="744"/>
      <c r="AM3" s="745"/>
      <c r="AN3" s="23"/>
    </row>
    <row r="4" spans="1:43" ht="12.75" customHeight="1">
      <c r="A4" s="1"/>
      <c r="B4" s="2"/>
      <c r="C4" s="2"/>
      <c r="D4" s="2"/>
      <c r="E4" s="2"/>
      <c r="F4" s="2"/>
      <c r="G4" s="2"/>
      <c r="H4" s="2"/>
      <c r="I4" s="1"/>
      <c r="J4" s="1"/>
      <c r="K4" s="4"/>
      <c r="L4" s="4"/>
      <c r="M4" s="4"/>
      <c r="N4" s="16"/>
      <c r="O4" s="16"/>
      <c r="P4" s="16"/>
      <c r="Q4" s="16"/>
      <c r="R4" s="16"/>
      <c r="S4" s="16"/>
      <c r="T4" s="16"/>
      <c r="U4" s="16"/>
      <c r="V4" s="16"/>
      <c r="W4" s="16"/>
      <c r="X4" s="23"/>
      <c r="Y4" s="23"/>
      <c r="Z4" s="23"/>
      <c r="AA4" s="23"/>
      <c r="AB4" s="51"/>
      <c r="AC4" s="741"/>
      <c r="AD4" s="741"/>
      <c r="AE4" s="741"/>
      <c r="AF4" s="741"/>
      <c r="AG4" s="741"/>
      <c r="AH4" s="742"/>
      <c r="AI4" s="746"/>
      <c r="AJ4" s="747"/>
      <c r="AK4" s="747"/>
      <c r="AL4" s="747"/>
      <c r="AM4" s="748"/>
      <c r="AN4" s="23"/>
    </row>
    <row r="5" spans="1:43" ht="12.75" customHeight="1">
      <c r="B5" s="497" t="s">
        <v>921</v>
      </c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0"/>
      <c r="AO5" s="271" t="s">
        <v>2630</v>
      </c>
    </row>
    <row r="6" spans="1:43" ht="12.75" customHeight="1">
      <c r="A6" s="1"/>
      <c r="B6" s="4"/>
      <c r="C6" s="4"/>
      <c r="D6" s="4"/>
      <c r="E6" s="4"/>
      <c r="F6" s="4"/>
      <c r="H6" s="23"/>
      <c r="I6" s="23"/>
      <c r="J6" s="23"/>
      <c r="K6" s="23"/>
      <c r="L6" s="23"/>
      <c r="M6" s="23"/>
      <c r="N6" s="23"/>
      <c r="O6" s="17"/>
      <c r="P6" s="21"/>
      <c r="Q6" s="16"/>
      <c r="R6" s="16"/>
      <c r="S6" s="16"/>
      <c r="T6" s="46"/>
      <c r="U6" s="46"/>
      <c r="V6" s="46"/>
      <c r="W6" s="46"/>
      <c r="X6" s="46"/>
      <c r="Y6" s="46"/>
      <c r="Z6" s="46"/>
      <c r="AA6" s="46"/>
      <c r="AB6" s="46"/>
      <c r="AC6" s="46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23"/>
      <c r="AO6" s="273" t="str">
        <f>'ORDEN DE CUARENTENA'!AO6</f>
        <v>Resolución N° 3380 de 2018</v>
      </c>
    </row>
    <row r="7" spans="1:43" ht="12.75" customHeight="1">
      <c r="A7" s="1"/>
      <c r="B7" s="425" t="s">
        <v>791</v>
      </c>
      <c r="C7" s="425"/>
      <c r="D7" s="425"/>
      <c r="E7" s="425"/>
      <c r="F7" s="425"/>
      <c r="G7" s="752">
        <f>'ORDEN DE CUARENTENA'!H6</f>
        <v>0</v>
      </c>
      <c r="H7" s="752"/>
      <c r="I7" s="752"/>
      <c r="J7" s="752"/>
      <c r="K7" s="752"/>
      <c r="L7" s="752"/>
      <c r="M7" s="752"/>
      <c r="N7" s="429" t="s">
        <v>792</v>
      </c>
      <c r="O7" s="429"/>
      <c r="P7" s="428">
        <f>G7+14</f>
        <v>14</v>
      </c>
      <c r="Q7" s="428"/>
      <c r="R7" s="428"/>
      <c r="S7" s="428"/>
      <c r="T7" s="428"/>
      <c r="U7" s="17"/>
      <c r="V7" s="178"/>
      <c r="W7" s="178"/>
      <c r="X7" s="178"/>
      <c r="Y7" s="178"/>
      <c r="Z7" s="178"/>
      <c r="AA7" s="46"/>
      <c r="AB7" s="46"/>
      <c r="AC7" s="46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23"/>
      <c r="AO7" s="270" t="s">
        <v>1700</v>
      </c>
    </row>
    <row r="8" spans="1:43" ht="13.5" customHeight="1">
      <c r="A8" s="1"/>
      <c r="B8" s="425" t="s">
        <v>892</v>
      </c>
      <c r="C8" s="425"/>
      <c r="D8" s="425"/>
      <c r="E8" s="425"/>
      <c r="F8" s="425"/>
      <c r="G8" s="425"/>
      <c r="H8" s="753">
        <f>'ORDEN DE CUARENTENA'!H7</f>
        <v>0</v>
      </c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17"/>
      <c r="V8" s="178"/>
      <c r="W8" s="178"/>
      <c r="X8" s="178"/>
      <c r="Y8" s="178"/>
      <c r="Z8" s="178"/>
      <c r="AA8" s="46"/>
      <c r="AB8" s="2"/>
      <c r="AC8" s="2"/>
      <c r="AD8" s="2"/>
      <c r="AE8" s="2"/>
      <c r="AF8" s="2"/>
      <c r="AG8" s="2"/>
      <c r="AH8" s="2"/>
      <c r="AI8" s="1"/>
      <c r="AJ8" s="23"/>
      <c r="AK8" s="23"/>
      <c r="AL8" s="23"/>
      <c r="AM8" s="23"/>
      <c r="AN8" s="23"/>
      <c r="AO8" s="18" t="str">
        <f>'ORDEN DE CUARENTENA'!AO8</f>
        <v>Abramites</v>
      </c>
      <c r="AP8" s="64" t="s">
        <v>1729</v>
      </c>
      <c r="AQ8" s="64" t="s">
        <v>1730</v>
      </c>
    </row>
    <row r="9" spans="1:43" ht="13.5" customHeight="1">
      <c r="A9" s="1"/>
      <c r="B9" s="425" t="s">
        <v>1728</v>
      </c>
      <c r="C9" s="425"/>
      <c r="D9" s="425"/>
      <c r="E9" s="425"/>
      <c r="F9" s="425"/>
      <c r="G9" s="425"/>
      <c r="H9" s="425"/>
      <c r="I9" s="425"/>
      <c r="J9" s="751">
        <f>'ORDEN DE CUARENTENA'!E8</f>
        <v>0</v>
      </c>
      <c r="K9" s="751"/>
      <c r="L9" s="751"/>
      <c r="M9" s="751"/>
      <c r="N9" s="751"/>
      <c r="O9" s="751"/>
      <c r="P9" s="751"/>
      <c r="Q9" s="751"/>
      <c r="R9" s="751">
        <f>'ORDEN DE CUARENTENA'!M8</f>
        <v>0</v>
      </c>
      <c r="S9" s="751"/>
      <c r="T9" s="751"/>
      <c r="U9" s="182"/>
      <c r="V9" s="149"/>
      <c r="W9" s="149"/>
      <c r="X9" s="149"/>
      <c r="Y9" s="178"/>
      <c r="Z9" s="178"/>
      <c r="AA9" s="749"/>
      <c r="AB9" s="749"/>
      <c r="AC9" s="749"/>
      <c r="AD9" s="749"/>
      <c r="AE9" s="749"/>
      <c r="AF9" s="749"/>
      <c r="AG9" s="749"/>
      <c r="AH9" s="749"/>
      <c r="AI9" s="749"/>
      <c r="AJ9" s="177"/>
      <c r="AK9" s="749"/>
      <c r="AL9" s="749"/>
      <c r="AM9" s="749"/>
      <c r="AN9" s="23"/>
      <c r="AO9" s="18" t="str">
        <f>'ORDEN DE CUARENTENA'!AO9</f>
        <v>Abudefduf</v>
      </c>
      <c r="AP9" s="67" t="s">
        <v>713</v>
      </c>
      <c r="AQ9" s="66" t="s">
        <v>1731</v>
      </c>
    </row>
    <row r="10" spans="1:43" ht="13.5" customHeight="1" thickBot="1">
      <c r="A10" s="1"/>
      <c r="B10" s="8"/>
      <c r="C10" s="8"/>
      <c r="D10" s="8"/>
      <c r="E10" s="8"/>
      <c r="F10" s="8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3"/>
      <c r="AM10" s="23"/>
      <c r="AN10" s="23"/>
      <c r="AO10" s="18" t="str">
        <f>'ORDEN DE CUARENTENA'!AO10</f>
        <v>Acanthicus</v>
      </c>
      <c r="AP10" s="65" t="s">
        <v>1732</v>
      </c>
      <c r="AQ10" s="66" t="s">
        <v>1733</v>
      </c>
    </row>
    <row r="11" spans="1:43" ht="13.5" customHeight="1" thickTop="1" thickBot="1">
      <c r="A11" s="1"/>
      <c r="B11" s="4"/>
      <c r="C11" s="461" t="s">
        <v>1717</v>
      </c>
      <c r="D11" s="462"/>
      <c r="E11" s="462"/>
      <c r="F11" s="462"/>
      <c r="G11" s="462"/>
      <c r="H11" s="462"/>
      <c r="I11" s="462"/>
      <c r="J11" s="462"/>
      <c r="K11" s="462"/>
      <c r="L11" s="462"/>
      <c r="M11" s="462"/>
      <c r="N11" s="462"/>
      <c r="O11" s="462"/>
      <c r="P11" s="462"/>
      <c r="Q11" s="462"/>
      <c r="R11" s="463"/>
      <c r="S11" s="445" t="s">
        <v>1718</v>
      </c>
      <c r="T11" s="446"/>
      <c r="U11" s="446"/>
      <c r="V11" s="446"/>
      <c r="W11" s="446"/>
      <c r="X11" s="446"/>
      <c r="Y11" s="446"/>
      <c r="Z11" s="446"/>
      <c r="AA11" s="446"/>
      <c r="AB11" s="446"/>
      <c r="AC11" s="446"/>
      <c r="AD11" s="446"/>
      <c r="AE11" s="446"/>
      <c r="AF11" s="446"/>
      <c r="AG11" s="446"/>
      <c r="AH11" s="446"/>
      <c r="AI11" s="447"/>
      <c r="AJ11" s="26"/>
      <c r="AK11" s="26"/>
      <c r="AL11" s="23"/>
      <c r="AM11" s="23"/>
      <c r="AN11" s="23"/>
      <c r="AO11" s="18" t="str">
        <f>'ORDEN DE CUARENTENA'!AO11</f>
        <v>Acanthodoras</v>
      </c>
      <c r="AP11" s="65" t="s">
        <v>1734</v>
      </c>
      <c r="AQ11" s="66" t="s">
        <v>1733</v>
      </c>
    </row>
    <row r="12" spans="1:43" ht="13.5" customHeight="1" thickTop="1">
      <c r="A12" s="754"/>
      <c r="B12" s="731" t="s">
        <v>916</v>
      </c>
      <c r="C12" s="464" t="s">
        <v>1715</v>
      </c>
      <c r="D12" s="465"/>
      <c r="E12" s="465"/>
      <c r="F12" s="465"/>
      <c r="G12" s="465"/>
      <c r="H12" s="466"/>
      <c r="I12" s="464" t="s">
        <v>1716</v>
      </c>
      <c r="J12" s="465"/>
      <c r="K12" s="465"/>
      <c r="L12" s="465"/>
      <c r="M12" s="465"/>
      <c r="N12" s="465"/>
      <c r="O12" s="465"/>
      <c r="P12" s="470"/>
      <c r="Q12" s="448" t="s">
        <v>922</v>
      </c>
      <c r="R12" s="449"/>
      <c r="S12" s="448" t="s">
        <v>1702</v>
      </c>
      <c r="T12" s="449" t="s">
        <v>980</v>
      </c>
      <c r="U12" s="432" t="s">
        <v>1713</v>
      </c>
      <c r="V12" s="433"/>
      <c r="W12" s="433"/>
      <c r="X12" s="433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56" t="s">
        <v>1712</v>
      </c>
      <c r="AK12" s="452" t="s">
        <v>1711</v>
      </c>
      <c r="AL12" s="49"/>
      <c r="AM12" s="50"/>
      <c r="AN12" s="41"/>
      <c r="AO12" s="18" t="str">
        <f>'ORDEN DE CUARENTENA'!AO12</f>
        <v>Acanthostracion</v>
      </c>
      <c r="AP12" s="65" t="s">
        <v>1735</v>
      </c>
      <c r="AQ12" s="66" t="s">
        <v>1733</v>
      </c>
    </row>
    <row r="13" spans="1:43" ht="13.5" customHeight="1">
      <c r="A13" s="754"/>
      <c r="B13" s="732"/>
      <c r="C13" s="467"/>
      <c r="D13" s="468"/>
      <c r="E13" s="468"/>
      <c r="F13" s="468"/>
      <c r="G13" s="468"/>
      <c r="H13" s="469"/>
      <c r="I13" s="467"/>
      <c r="J13" s="468"/>
      <c r="K13" s="468"/>
      <c r="L13" s="468"/>
      <c r="M13" s="468"/>
      <c r="N13" s="468"/>
      <c r="O13" s="468"/>
      <c r="P13" s="471"/>
      <c r="Q13" s="450"/>
      <c r="R13" s="451"/>
      <c r="S13" s="450"/>
      <c r="T13" s="451"/>
      <c r="U13" s="739" t="s">
        <v>1714</v>
      </c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457"/>
      <c r="AK13" s="453"/>
      <c r="AL13" s="450" t="s">
        <v>1720</v>
      </c>
      <c r="AM13" s="451"/>
      <c r="AN13" s="41"/>
      <c r="AO13" s="18" t="str">
        <f>'ORDEN DE CUARENTENA'!AO13</f>
        <v>Acanthurus</v>
      </c>
      <c r="AP13" s="65" t="s">
        <v>1736</v>
      </c>
      <c r="AQ13" s="66" t="s">
        <v>1733</v>
      </c>
    </row>
    <row r="14" spans="1:43" ht="13.5" customHeight="1">
      <c r="A14" s="754"/>
      <c r="B14" s="733"/>
      <c r="C14" s="734"/>
      <c r="D14" s="735"/>
      <c r="E14" s="735"/>
      <c r="F14" s="735"/>
      <c r="G14" s="735"/>
      <c r="H14" s="736"/>
      <c r="I14" s="467"/>
      <c r="J14" s="468"/>
      <c r="K14" s="468"/>
      <c r="L14" s="468"/>
      <c r="M14" s="468"/>
      <c r="N14" s="468"/>
      <c r="O14" s="468"/>
      <c r="P14" s="471"/>
      <c r="Q14" s="729"/>
      <c r="R14" s="730"/>
      <c r="S14" s="729"/>
      <c r="T14" s="730">
        <v>1</v>
      </c>
      <c r="U14" s="37">
        <v>1</v>
      </c>
      <c r="V14" s="38">
        <v>2</v>
      </c>
      <c r="W14" s="38">
        <v>3</v>
      </c>
      <c r="X14" s="38">
        <v>4</v>
      </c>
      <c r="Y14" s="38">
        <v>5</v>
      </c>
      <c r="Z14" s="38">
        <v>6</v>
      </c>
      <c r="AA14" s="38">
        <v>7</v>
      </c>
      <c r="AB14" s="38">
        <v>8</v>
      </c>
      <c r="AC14" s="38">
        <v>9</v>
      </c>
      <c r="AD14" s="38">
        <v>10</v>
      </c>
      <c r="AE14" s="38">
        <v>11</v>
      </c>
      <c r="AF14" s="38">
        <v>12</v>
      </c>
      <c r="AG14" s="38">
        <v>13</v>
      </c>
      <c r="AH14" s="38">
        <v>14</v>
      </c>
      <c r="AI14" s="58">
        <v>15</v>
      </c>
      <c r="AJ14" s="737"/>
      <c r="AK14" s="738"/>
      <c r="AL14" s="729"/>
      <c r="AM14" s="730"/>
      <c r="AN14" s="41"/>
      <c r="AO14" s="18" t="str">
        <f>'ORDEN DE CUARENTENA'!AO14</f>
        <v>Acantopsis</v>
      </c>
      <c r="AP14" s="65" t="s">
        <v>1737</v>
      </c>
      <c r="AQ14" s="66" t="s">
        <v>1733</v>
      </c>
    </row>
    <row r="15" spans="1:43" ht="13.5" customHeight="1">
      <c r="A15" s="754"/>
      <c r="B15" s="35">
        <v>118</v>
      </c>
      <c r="C15" s="441"/>
      <c r="D15" s="442"/>
      <c r="E15" s="442"/>
      <c r="F15" s="442"/>
      <c r="G15" s="442"/>
      <c r="H15" s="443"/>
      <c r="I15" s="436"/>
      <c r="J15" s="437"/>
      <c r="K15" s="437"/>
      <c r="L15" s="437"/>
      <c r="M15" s="437"/>
      <c r="N15" s="437"/>
      <c r="O15" s="437"/>
      <c r="P15" s="438"/>
      <c r="Q15" s="371"/>
      <c r="R15" s="372"/>
      <c r="S15" s="373"/>
      <c r="T15" s="374"/>
      <c r="U15" s="52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4"/>
      <c r="AJ15" s="70">
        <f>SUM(U15:AI15)</f>
        <v>0</v>
      </c>
      <c r="AK15" s="71">
        <f>IF(S15&gt;0,(AJ15/S15)*100,0)</f>
        <v>0</v>
      </c>
      <c r="AL15" s="473">
        <f>IF(ISBLANK(S15),,IF(S15&lt;=0,"no llega",IF((S15-AJ15)&lt;=0,"0",S15-AJ15)))</f>
        <v>0</v>
      </c>
      <c r="AM15" s="474"/>
      <c r="AN15" s="34"/>
      <c r="AO15" s="18" t="str">
        <f>'ORDEN DE CUARENTENA'!AO15</f>
        <v>Acarichthys</v>
      </c>
      <c r="AP15" s="65" t="s">
        <v>1738</v>
      </c>
      <c r="AQ15" s="66" t="s">
        <v>1739</v>
      </c>
    </row>
    <row r="16" spans="1:43" ht="13.5" customHeight="1">
      <c r="A16" s="754"/>
      <c r="B16" s="35">
        <v>119</v>
      </c>
      <c r="C16" s="441"/>
      <c r="D16" s="442"/>
      <c r="E16" s="442"/>
      <c r="F16" s="442"/>
      <c r="G16" s="442"/>
      <c r="H16" s="443"/>
      <c r="I16" s="436"/>
      <c r="J16" s="437"/>
      <c r="K16" s="437"/>
      <c r="L16" s="437"/>
      <c r="M16" s="437"/>
      <c r="N16" s="437"/>
      <c r="O16" s="437"/>
      <c r="P16" s="438"/>
      <c r="Q16" s="371"/>
      <c r="R16" s="372"/>
      <c r="S16" s="373"/>
      <c r="T16" s="374"/>
      <c r="U16" s="52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4"/>
      <c r="AJ16" s="70">
        <f t="shared" ref="AJ16:AJ24" si="0">SUM(U16:AI16)</f>
        <v>0</v>
      </c>
      <c r="AK16" s="71">
        <f t="shared" ref="AK16:AK39" si="1">IF(S16&gt;0,(AJ16/S16)*100,0)</f>
        <v>0</v>
      </c>
      <c r="AL16" s="473">
        <f t="shared" ref="AL16:AL39" si="2">IF(ISBLANK(S16),,IF(S16&lt;=0,"no llega",IF((S16-AJ16)&lt;=0,"0",S16-AJ16)))</f>
        <v>0</v>
      </c>
      <c r="AM16" s="474"/>
      <c r="AN16" s="34"/>
      <c r="AO16" s="18" t="str">
        <f>'ORDEN DE CUARENTENA'!AO16</f>
        <v>Acaronia</v>
      </c>
      <c r="AP16" s="65" t="s">
        <v>1740</v>
      </c>
      <c r="AQ16" s="66" t="s">
        <v>1739</v>
      </c>
    </row>
    <row r="17" spans="1:43" ht="13.5" customHeight="1">
      <c r="A17" s="754"/>
      <c r="B17" s="35">
        <v>120</v>
      </c>
      <c r="C17" s="441"/>
      <c r="D17" s="442"/>
      <c r="E17" s="442"/>
      <c r="F17" s="442"/>
      <c r="G17" s="442"/>
      <c r="H17" s="443"/>
      <c r="I17" s="436"/>
      <c r="J17" s="437"/>
      <c r="K17" s="437"/>
      <c r="L17" s="437"/>
      <c r="M17" s="437"/>
      <c r="N17" s="437"/>
      <c r="O17" s="437"/>
      <c r="P17" s="438"/>
      <c r="Q17" s="371"/>
      <c r="R17" s="372"/>
      <c r="S17" s="373"/>
      <c r="T17" s="374"/>
      <c r="U17" s="52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4"/>
      <c r="AJ17" s="70">
        <f t="shared" si="0"/>
        <v>0</v>
      </c>
      <c r="AK17" s="71">
        <f t="shared" si="1"/>
        <v>0</v>
      </c>
      <c r="AL17" s="473">
        <f t="shared" si="2"/>
        <v>0</v>
      </c>
      <c r="AM17" s="474"/>
      <c r="AN17" s="34"/>
      <c r="AO17" s="18" t="str">
        <f>'ORDEN DE CUARENTENA'!AO17</f>
        <v>Acestrorhynchus</v>
      </c>
      <c r="AP17" s="65" t="s">
        <v>1741</v>
      </c>
      <c r="AQ17" s="66" t="s">
        <v>1739</v>
      </c>
    </row>
    <row r="18" spans="1:43" ht="13.5" customHeight="1">
      <c r="A18" s="754"/>
      <c r="B18" s="35">
        <v>121</v>
      </c>
      <c r="C18" s="441"/>
      <c r="D18" s="442"/>
      <c r="E18" s="442"/>
      <c r="F18" s="442"/>
      <c r="G18" s="442"/>
      <c r="H18" s="443"/>
      <c r="I18" s="436"/>
      <c r="J18" s="437"/>
      <c r="K18" s="437"/>
      <c r="L18" s="437"/>
      <c r="M18" s="437"/>
      <c r="N18" s="437"/>
      <c r="O18" s="437"/>
      <c r="P18" s="438"/>
      <c r="Q18" s="371"/>
      <c r="R18" s="372"/>
      <c r="S18" s="373"/>
      <c r="T18" s="374"/>
      <c r="U18" s="52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4"/>
      <c r="AJ18" s="70">
        <f t="shared" si="0"/>
        <v>0</v>
      </c>
      <c r="AK18" s="71">
        <f t="shared" si="1"/>
        <v>0</v>
      </c>
      <c r="AL18" s="473">
        <f t="shared" si="2"/>
        <v>0</v>
      </c>
      <c r="AM18" s="474"/>
      <c r="AN18" s="34"/>
      <c r="AO18" s="18" t="str">
        <f>'ORDEN DE CUARENTENA'!AO18</f>
        <v>Achirus</v>
      </c>
      <c r="AP18" s="65" t="s">
        <v>1742</v>
      </c>
      <c r="AQ18" s="66" t="s">
        <v>1733</v>
      </c>
    </row>
    <row r="19" spans="1:43" ht="13.5" customHeight="1">
      <c r="A19" s="754"/>
      <c r="B19" s="35">
        <v>122</v>
      </c>
      <c r="C19" s="441"/>
      <c r="D19" s="442"/>
      <c r="E19" s="442"/>
      <c r="F19" s="442"/>
      <c r="G19" s="442"/>
      <c r="H19" s="443"/>
      <c r="I19" s="436"/>
      <c r="J19" s="437"/>
      <c r="K19" s="437"/>
      <c r="L19" s="437"/>
      <c r="M19" s="437"/>
      <c r="N19" s="437"/>
      <c r="O19" s="437"/>
      <c r="P19" s="438"/>
      <c r="Q19" s="371"/>
      <c r="R19" s="372"/>
      <c r="S19" s="373"/>
      <c r="T19" s="374"/>
      <c r="U19" s="52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4"/>
      <c r="AJ19" s="70">
        <f t="shared" si="0"/>
        <v>0</v>
      </c>
      <c r="AK19" s="71">
        <f t="shared" si="1"/>
        <v>0</v>
      </c>
      <c r="AL19" s="473">
        <f t="shared" si="2"/>
        <v>0</v>
      </c>
      <c r="AM19" s="474"/>
      <c r="AN19" s="34"/>
      <c r="AO19" s="18" t="str">
        <f>'ORDEN DE CUARENTENA'!AO19</f>
        <v>Acropora</v>
      </c>
      <c r="AP19" s="65" t="s">
        <v>1743</v>
      </c>
      <c r="AQ19" s="66" t="s">
        <v>1733</v>
      </c>
    </row>
    <row r="20" spans="1:43" ht="13.5" customHeight="1">
      <c r="A20" s="754"/>
      <c r="B20" s="35">
        <v>123</v>
      </c>
      <c r="C20" s="441"/>
      <c r="D20" s="442"/>
      <c r="E20" s="442"/>
      <c r="F20" s="442"/>
      <c r="G20" s="442"/>
      <c r="H20" s="443"/>
      <c r="I20" s="436"/>
      <c r="J20" s="437"/>
      <c r="K20" s="437"/>
      <c r="L20" s="437"/>
      <c r="M20" s="437"/>
      <c r="N20" s="437"/>
      <c r="O20" s="437"/>
      <c r="P20" s="438"/>
      <c r="Q20" s="371"/>
      <c r="R20" s="372"/>
      <c r="S20" s="373"/>
      <c r="T20" s="374"/>
      <c r="U20" s="52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4"/>
      <c r="AJ20" s="70">
        <f t="shared" si="0"/>
        <v>0</v>
      </c>
      <c r="AK20" s="71">
        <f t="shared" si="1"/>
        <v>0</v>
      </c>
      <c r="AL20" s="473">
        <f t="shared" si="2"/>
        <v>0</v>
      </c>
      <c r="AM20" s="474"/>
      <c r="AN20" s="34"/>
      <c r="AO20" s="18" t="str">
        <f>'ORDEN DE CUARENTENA'!AO20</f>
        <v>Aequidens</v>
      </c>
      <c r="AP20" s="65" t="s">
        <v>1744</v>
      </c>
      <c r="AQ20" s="66" t="s">
        <v>1733</v>
      </c>
    </row>
    <row r="21" spans="1:43" ht="13.5" customHeight="1">
      <c r="A21" s="754"/>
      <c r="B21" s="35">
        <v>124</v>
      </c>
      <c r="C21" s="441"/>
      <c r="D21" s="442"/>
      <c r="E21" s="442"/>
      <c r="F21" s="442"/>
      <c r="G21" s="442"/>
      <c r="H21" s="443"/>
      <c r="I21" s="436"/>
      <c r="J21" s="437"/>
      <c r="K21" s="437"/>
      <c r="L21" s="437"/>
      <c r="M21" s="437"/>
      <c r="N21" s="437"/>
      <c r="O21" s="437"/>
      <c r="P21" s="438"/>
      <c r="Q21" s="371"/>
      <c r="R21" s="372"/>
      <c r="S21" s="373"/>
      <c r="T21" s="374"/>
      <c r="U21" s="52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70">
        <f t="shared" si="0"/>
        <v>0</v>
      </c>
      <c r="AK21" s="71">
        <f t="shared" si="1"/>
        <v>0</v>
      </c>
      <c r="AL21" s="473">
        <f t="shared" si="2"/>
        <v>0</v>
      </c>
      <c r="AM21" s="474"/>
      <c r="AN21" s="34"/>
      <c r="AO21" s="18" t="str">
        <f>'ORDEN DE CUARENTENA'!AO21</f>
        <v>Agamyxis</v>
      </c>
      <c r="AP21" s="65" t="s">
        <v>1745</v>
      </c>
      <c r="AQ21" s="66" t="s">
        <v>1733</v>
      </c>
    </row>
    <row r="22" spans="1:43" ht="13.5" customHeight="1">
      <c r="A22" s="754"/>
      <c r="B22" s="35">
        <v>125</v>
      </c>
      <c r="C22" s="441"/>
      <c r="D22" s="442"/>
      <c r="E22" s="442"/>
      <c r="F22" s="442"/>
      <c r="G22" s="442"/>
      <c r="H22" s="443"/>
      <c r="I22" s="436"/>
      <c r="J22" s="437"/>
      <c r="K22" s="437"/>
      <c r="L22" s="437"/>
      <c r="M22" s="437"/>
      <c r="N22" s="437"/>
      <c r="O22" s="437"/>
      <c r="P22" s="438"/>
      <c r="Q22" s="371"/>
      <c r="R22" s="372"/>
      <c r="S22" s="373"/>
      <c r="T22" s="374"/>
      <c r="U22" s="52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4"/>
      <c r="AJ22" s="70">
        <f t="shared" si="0"/>
        <v>0</v>
      </c>
      <c r="AK22" s="71">
        <f t="shared" si="1"/>
        <v>0</v>
      </c>
      <c r="AL22" s="473">
        <f t="shared" si="2"/>
        <v>0</v>
      </c>
      <c r="AM22" s="474"/>
      <c r="AN22" s="34"/>
      <c r="AO22" s="18" t="str">
        <f>'ORDEN DE CUARENTENA'!AO22</f>
        <v>Aguarunichthys</v>
      </c>
      <c r="AP22" s="65" t="s">
        <v>1746</v>
      </c>
      <c r="AQ22" s="66" t="s">
        <v>1733</v>
      </c>
    </row>
    <row r="23" spans="1:43" ht="13.5" customHeight="1">
      <c r="A23" s="754"/>
      <c r="B23" s="35">
        <v>126</v>
      </c>
      <c r="C23" s="441"/>
      <c r="D23" s="442"/>
      <c r="E23" s="442"/>
      <c r="F23" s="442"/>
      <c r="G23" s="442"/>
      <c r="H23" s="443"/>
      <c r="I23" s="436"/>
      <c r="J23" s="437"/>
      <c r="K23" s="437"/>
      <c r="L23" s="437"/>
      <c r="M23" s="437"/>
      <c r="N23" s="437"/>
      <c r="O23" s="437"/>
      <c r="P23" s="438"/>
      <c r="Q23" s="371"/>
      <c r="R23" s="372"/>
      <c r="S23" s="373"/>
      <c r="T23" s="374"/>
      <c r="U23" s="52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4"/>
      <c r="AJ23" s="70">
        <f t="shared" si="0"/>
        <v>0</v>
      </c>
      <c r="AK23" s="71">
        <f t="shared" si="1"/>
        <v>0</v>
      </c>
      <c r="AL23" s="473">
        <f t="shared" si="2"/>
        <v>0</v>
      </c>
      <c r="AM23" s="474"/>
      <c r="AN23" s="34"/>
      <c r="AO23" s="18" t="str">
        <f>'ORDEN DE CUARENTENA'!AO23</f>
        <v>Alectis</v>
      </c>
      <c r="AP23" s="65" t="s">
        <v>1747</v>
      </c>
      <c r="AQ23" s="66" t="s">
        <v>1733</v>
      </c>
    </row>
    <row r="24" spans="1:43" ht="13.5" customHeight="1">
      <c r="A24" s="754"/>
      <c r="B24" s="35">
        <v>127</v>
      </c>
      <c r="C24" s="441"/>
      <c r="D24" s="442"/>
      <c r="E24" s="442"/>
      <c r="F24" s="442"/>
      <c r="G24" s="442"/>
      <c r="H24" s="443"/>
      <c r="I24" s="436"/>
      <c r="J24" s="437"/>
      <c r="K24" s="437"/>
      <c r="L24" s="437"/>
      <c r="M24" s="437"/>
      <c r="N24" s="437"/>
      <c r="O24" s="437"/>
      <c r="P24" s="438"/>
      <c r="Q24" s="371"/>
      <c r="R24" s="372"/>
      <c r="S24" s="373"/>
      <c r="T24" s="374"/>
      <c r="U24" s="52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4"/>
      <c r="AJ24" s="70">
        <f t="shared" si="0"/>
        <v>0</v>
      </c>
      <c r="AK24" s="71">
        <f t="shared" si="1"/>
        <v>0</v>
      </c>
      <c r="AL24" s="473">
        <f t="shared" si="2"/>
        <v>0</v>
      </c>
      <c r="AM24" s="474"/>
      <c r="AN24" s="34"/>
      <c r="AO24" s="18" t="str">
        <f>'ORDEN DE CUARENTENA'!AO24</f>
        <v>Alestopetersius</v>
      </c>
      <c r="AP24" s="65" t="s">
        <v>1748</v>
      </c>
      <c r="AQ24" s="66" t="s">
        <v>1733</v>
      </c>
    </row>
    <row r="25" spans="1:43" ht="13.5" customHeight="1">
      <c r="A25" s="754"/>
      <c r="B25" s="35">
        <v>128</v>
      </c>
      <c r="C25" s="441"/>
      <c r="D25" s="442"/>
      <c r="E25" s="442"/>
      <c r="F25" s="442"/>
      <c r="G25" s="442"/>
      <c r="H25" s="443"/>
      <c r="I25" s="436"/>
      <c r="J25" s="437"/>
      <c r="K25" s="437"/>
      <c r="L25" s="437"/>
      <c r="M25" s="437"/>
      <c r="N25" s="437"/>
      <c r="O25" s="437"/>
      <c r="P25" s="438"/>
      <c r="Q25" s="371"/>
      <c r="R25" s="372"/>
      <c r="S25" s="373"/>
      <c r="T25" s="374"/>
      <c r="U25" s="52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4"/>
      <c r="AJ25" s="70">
        <f>SUM(U25:AI25)</f>
        <v>0</v>
      </c>
      <c r="AK25" s="71">
        <f t="shared" si="1"/>
        <v>0</v>
      </c>
      <c r="AL25" s="473">
        <f t="shared" si="2"/>
        <v>0</v>
      </c>
      <c r="AM25" s="474"/>
      <c r="AN25" s="34"/>
      <c r="AO25" s="18" t="str">
        <f>'ORDEN DE CUARENTENA'!AO25</f>
        <v>Altolamprologus</v>
      </c>
      <c r="AP25" s="65" t="s">
        <v>1749</v>
      </c>
      <c r="AQ25" s="66" t="s">
        <v>1733</v>
      </c>
    </row>
    <row r="26" spans="1:43" ht="13.5" customHeight="1">
      <c r="A26" s="754"/>
      <c r="B26" s="35">
        <v>129</v>
      </c>
      <c r="C26" s="441"/>
      <c r="D26" s="442"/>
      <c r="E26" s="442"/>
      <c r="F26" s="442"/>
      <c r="G26" s="442"/>
      <c r="H26" s="443"/>
      <c r="I26" s="436"/>
      <c r="J26" s="437"/>
      <c r="K26" s="437"/>
      <c r="L26" s="437"/>
      <c r="M26" s="437"/>
      <c r="N26" s="437"/>
      <c r="O26" s="437"/>
      <c r="P26" s="438"/>
      <c r="Q26" s="371"/>
      <c r="R26" s="372"/>
      <c r="S26" s="373"/>
      <c r="T26" s="374"/>
      <c r="U26" s="52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4"/>
      <c r="AJ26" s="70">
        <f t="shared" ref="AJ26:AJ39" si="3">SUM(U26:AI26)</f>
        <v>0</v>
      </c>
      <c r="AK26" s="71">
        <f t="shared" si="1"/>
        <v>0</v>
      </c>
      <c r="AL26" s="473">
        <f t="shared" si="2"/>
        <v>0</v>
      </c>
      <c r="AM26" s="474"/>
      <c r="AN26" s="34"/>
      <c r="AO26" s="18" t="str">
        <f>'ORDEN DE CUARENTENA'!AO26</f>
        <v>Amblydoras</v>
      </c>
      <c r="AP26" s="65" t="s">
        <v>1750</v>
      </c>
      <c r="AQ26" s="66" t="s">
        <v>1733</v>
      </c>
    </row>
    <row r="27" spans="1:43" ht="13.5" customHeight="1">
      <c r="A27" s="754"/>
      <c r="B27" s="35">
        <v>130</v>
      </c>
      <c r="C27" s="441"/>
      <c r="D27" s="442"/>
      <c r="E27" s="442"/>
      <c r="F27" s="442"/>
      <c r="G27" s="442"/>
      <c r="H27" s="443"/>
      <c r="I27" s="436"/>
      <c r="J27" s="437"/>
      <c r="K27" s="437"/>
      <c r="L27" s="437"/>
      <c r="M27" s="437"/>
      <c r="N27" s="437"/>
      <c r="O27" s="437"/>
      <c r="P27" s="438"/>
      <c r="Q27" s="371"/>
      <c r="R27" s="372"/>
      <c r="S27" s="373"/>
      <c r="T27" s="374"/>
      <c r="U27" s="52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4"/>
      <c r="AJ27" s="70">
        <f t="shared" si="3"/>
        <v>0</v>
      </c>
      <c r="AK27" s="71">
        <f t="shared" si="1"/>
        <v>0</v>
      </c>
      <c r="AL27" s="473">
        <f t="shared" si="2"/>
        <v>0</v>
      </c>
      <c r="AM27" s="474"/>
      <c r="AN27" s="34"/>
      <c r="AO27" s="18" t="str">
        <f>'ORDEN DE CUARENTENA'!AO27</f>
        <v>Amblyeleotris</v>
      </c>
      <c r="AP27" s="65" t="s">
        <v>1751</v>
      </c>
      <c r="AQ27" s="66" t="s">
        <v>1733</v>
      </c>
    </row>
    <row r="28" spans="1:43" ht="13.5" customHeight="1">
      <c r="A28" s="754"/>
      <c r="B28" s="35">
        <v>131</v>
      </c>
      <c r="C28" s="441"/>
      <c r="D28" s="442"/>
      <c r="E28" s="442"/>
      <c r="F28" s="442"/>
      <c r="G28" s="442"/>
      <c r="H28" s="443"/>
      <c r="I28" s="436"/>
      <c r="J28" s="437"/>
      <c r="K28" s="437"/>
      <c r="L28" s="437"/>
      <c r="M28" s="437"/>
      <c r="N28" s="437"/>
      <c r="O28" s="437"/>
      <c r="P28" s="438"/>
      <c r="Q28" s="371"/>
      <c r="R28" s="372"/>
      <c r="S28" s="373"/>
      <c r="T28" s="374"/>
      <c r="U28" s="52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4"/>
      <c r="AJ28" s="70">
        <f t="shared" si="3"/>
        <v>0</v>
      </c>
      <c r="AK28" s="71">
        <f t="shared" si="1"/>
        <v>0</v>
      </c>
      <c r="AL28" s="473">
        <f t="shared" si="2"/>
        <v>0</v>
      </c>
      <c r="AM28" s="474"/>
      <c r="AN28" s="34"/>
      <c r="AO28" s="18" t="str">
        <f>'ORDEN DE CUARENTENA'!AO28</f>
        <v>Amblygobius</v>
      </c>
      <c r="AP28" s="65" t="s">
        <v>1752</v>
      </c>
      <c r="AQ28" s="66" t="s">
        <v>1733</v>
      </c>
    </row>
    <row r="29" spans="1:43" ht="13.5" customHeight="1">
      <c r="A29" s="754"/>
      <c r="B29" s="35">
        <v>132</v>
      </c>
      <c r="C29" s="441"/>
      <c r="D29" s="442"/>
      <c r="E29" s="442"/>
      <c r="F29" s="442"/>
      <c r="G29" s="442"/>
      <c r="H29" s="443"/>
      <c r="I29" s="436"/>
      <c r="J29" s="437"/>
      <c r="K29" s="437"/>
      <c r="L29" s="437"/>
      <c r="M29" s="437"/>
      <c r="N29" s="437"/>
      <c r="O29" s="437"/>
      <c r="P29" s="438"/>
      <c r="Q29" s="371"/>
      <c r="R29" s="372"/>
      <c r="S29" s="373"/>
      <c r="T29" s="374"/>
      <c r="U29" s="52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4"/>
      <c r="AJ29" s="70">
        <f t="shared" si="3"/>
        <v>0</v>
      </c>
      <c r="AK29" s="71">
        <f t="shared" si="1"/>
        <v>0</v>
      </c>
      <c r="AL29" s="473">
        <f t="shared" si="2"/>
        <v>0</v>
      </c>
      <c r="AM29" s="474"/>
      <c r="AN29" s="34"/>
      <c r="AO29" s="18" t="str">
        <f>'ORDEN DE CUARENTENA'!AO29</f>
        <v>Amphilophus</v>
      </c>
      <c r="AP29" s="65" t="s">
        <v>1753</v>
      </c>
      <c r="AQ29" s="66" t="s">
        <v>1733</v>
      </c>
    </row>
    <row r="30" spans="1:43" ht="13.5" customHeight="1">
      <c r="A30" s="755" t="str">
        <f>'ORDEN DE CUARENTENA'!A24</f>
        <v>Versión septiembre 2019</v>
      </c>
      <c r="B30" s="35">
        <v>133</v>
      </c>
      <c r="C30" s="441"/>
      <c r="D30" s="442"/>
      <c r="E30" s="442"/>
      <c r="F30" s="442"/>
      <c r="G30" s="442"/>
      <c r="H30" s="443"/>
      <c r="I30" s="436"/>
      <c r="J30" s="437"/>
      <c r="K30" s="437"/>
      <c r="L30" s="437"/>
      <c r="M30" s="437"/>
      <c r="N30" s="437"/>
      <c r="O30" s="437"/>
      <c r="P30" s="438"/>
      <c r="Q30" s="371"/>
      <c r="R30" s="372"/>
      <c r="S30" s="373"/>
      <c r="T30" s="374"/>
      <c r="U30" s="52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4"/>
      <c r="AJ30" s="70">
        <f t="shared" si="3"/>
        <v>0</v>
      </c>
      <c r="AK30" s="71">
        <f t="shared" si="1"/>
        <v>0</v>
      </c>
      <c r="AL30" s="473">
        <f t="shared" si="2"/>
        <v>0</v>
      </c>
      <c r="AM30" s="474"/>
      <c r="AN30" s="33"/>
      <c r="AO30" s="18" t="str">
        <f>'ORDEN DE CUARENTENA'!AO30</f>
        <v>Amphiprion</v>
      </c>
      <c r="AP30" s="65" t="s">
        <v>1754</v>
      </c>
      <c r="AQ30" s="66" t="s">
        <v>1733</v>
      </c>
    </row>
    <row r="31" spans="1:43" ht="13.5" customHeight="1">
      <c r="A31" s="755"/>
      <c r="B31" s="35">
        <v>134</v>
      </c>
      <c r="C31" s="441"/>
      <c r="D31" s="442"/>
      <c r="E31" s="442"/>
      <c r="F31" s="442"/>
      <c r="G31" s="442"/>
      <c r="H31" s="443"/>
      <c r="I31" s="436"/>
      <c r="J31" s="437"/>
      <c r="K31" s="437"/>
      <c r="L31" s="437"/>
      <c r="M31" s="437"/>
      <c r="N31" s="437"/>
      <c r="O31" s="437"/>
      <c r="P31" s="438"/>
      <c r="Q31" s="371"/>
      <c r="R31" s="372"/>
      <c r="S31" s="373"/>
      <c r="T31" s="374"/>
      <c r="U31" s="52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4"/>
      <c r="AJ31" s="70">
        <f t="shared" si="3"/>
        <v>0</v>
      </c>
      <c r="AK31" s="71">
        <f t="shared" si="1"/>
        <v>0</v>
      </c>
      <c r="AL31" s="473">
        <f t="shared" si="2"/>
        <v>0</v>
      </c>
      <c r="AM31" s="474"/>
      <c r="AN31" s="33"/>
      <c r="AO31" s="18" t="str">
        <f>'ORDEN DE CUARENTENA'!AO31</f>
        <v>Anabas</v>
      </c>
      <c r="AP31" s="65" t="s">
        <v>1755</v>
      </c>
      <c r="AQ31" s="66" t="s">
        <v>1733</v>
      </c>
    </row>
    <row r="32" spans="1:43" ht="12.75" customHeight="1">
      <c r="A32" s="755"/>
      <c r="B32" s="35">
        <v>135</v>
      </c>
      <c r="C32" s="441"/>
      <c r="D32" s="442"/>
      <c r="E32" s="442"/>
      <c r="F32" s="442"/>
      <c r="G32" s="442"/>
      <c r="H32" s="443"/>
      <c r="I32" s="436"/>
      <c r="J32" s="437"/>
      <c r="K32" s="437"/>
      <c r="L32" s="437"/>
      <c r="M32" s="437"/>
      <c r="N32" s="437"/>
      <c r="O32" s="437"/>
      <c r="P32" s="438"/>
      <c r="Q32" s="371"/>
      <c r="R32" s="372"/>
      <c r="S32" s="373"/>
      <c r="T32" s="374"/>
      <c r="U32" s="52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4"/>
      <c r="AJ32" s="70">
        <f t="shared" si="3"/>
        <v>0</v>
      </c>
      <c r="AK32" s="71">
        <f t="shared" si="1"/>
        <v>0</v>
      </c>
      <c r="AL32" s="473">
        <f t="shared" si="2"/>
        <v>0</v>
      </c>
      <c r="AM32" s="474"/>
      <c r="AN32" s="23"/>
      <c r="AO32" s="18" t="str">
        <f>'ORDEN DE CUARENTENA'!AO32</f>
        <v>Anableps</v>
      </c>
      <c r="AP32" s="65" t="s">
        <v>1756</v>
      </c>
      <c r="AQ32" s="66" t="s">
        <v>1733</v>
      </c>
    </row>
    <row r="33" spans="1:43" ht="13.5" customHeight="1">
      <c r="A33" s="755"/>
      <c r="B33" s="35">
        <v>136</v>
      </c>
      <c r="C33" s="441"/>
      <c r="D33" s="442"/>
      <c r="E33" s="442"/>
      <c r="F33" s="442"/>
      <c r="G33" s="442"/>
      <c r="H33" s="443"/>
      <c r="I33" s="436"/>
      <c r="J33" s="437"/>
      <c r="K33" s="437"/>
      <c r="L33" s="437"/>
      <c r="M33" s="437"/>
      <c r="N33" s="437"/>
      <c r="O33" s="437"/>
      <c r="P33" s="438"/>
      <c r="Q33" s="371"/>
      <c r="R33" s="372"/>
      <c r="S33" s="373"/>
      <c r="T33" s="374"/>
      <c r="U33" s="52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4"/>
      <c r="AJ33" s="70">
        <f t="shared" si="3"/>
        <v>0</v>
      </c>
      <c r="AK33" s="71">
        <f t="shared" si="1"/>
        <v>0</v>
      </c>
      <c r="AL33" s="473">
        <f t="shared" si="2"/>
        <v>0</v>
      </c>
      <c r="AM33" s="474"/>
      <c r="AN33" s="23"/>
      <c r="AO33" s="18" t="str">
        <f>'ORDEN DE CUARENTENA'!AO33</f>
        <v>Anadoras</v>
      </c>
      <c r="AP33" s="65" t="s">
        <v>1757</v>
      </c>
      <c r="AQ33" s="66" t="s">
        <v>1733</v>
      </c>
    </row>
    <row r="34" spans="1:43" ht="13.5" customHeight="1">
      <c r="A34" s="755"/>
      <c r="B34" s="35">
        <v>137</v>
      </c>
      <c r="C34" s="441"/>
      <c r="D34" s="442"/>
      <c r="E34" s="442"/>
      <c r="F34" s="442"/>
      <c r="G34" s="442"/>
      <c r="H34" s="443"/>
      <c r="I34" s="436"/>
      <c r="J34" s="437"/>
      <c r="K34" s="437"/>
      <c r="L34" s="437"/>
      <c r="M34" s="437"/>
      <c r="N34" s="437"/>
      <c r="O34" s="437"/>
      <c r="P34" s="438"/>
      <c r="Q34" s="371"/>
      <c r="R34" s="372"/>
      <c r="S34" s="373"/>
      <c r="T34" s="374"/>
      <c r="U34" s="52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4"/>
      <c r="AJ34" s="70">
        <f t="shared" si="3"/>
        <v>0</v>
      </c>
      <c r="AK34" s="71">
        <f t="shared" si="1"/>
        <v>0</v>
      </c>
      <c r="AL34" s="473">
        <f t="shared" si="2"/>
        <v>0</v>
      </c>
      <c r="AM34" s="474"/>
      <c r="AN34" s="23"/>
      <c r="AO34" s="18" t="str">
        <f>'ORDEN DE CUARENTENA'!AO34</f>
        <v>Anampses</v>
      </c>
      <c r="AP34" s="65" t="s">
        <v>1758</v>
      </c>
      <c r="AQ34" s="66" t="s">
        <v>1733</v>
      </c>
    </row>
    <row r="35" spans="1:43" ht="13.5" customHeight="1">
      <c r="A35" s="755"/>
      <c r="B35" s="35">
        <v>138</v>
      </c>
      <c r="C35" s="441"/>
      <c r="D35" s="442"/>
      <c r="E35" s="442"/>
      <c r="F35" s="442"/>
      <c r="G35" s="442"/>
      <c r="H35" s="443"/>
      <c r="I35" s="436"/>
      <c r="J35" s="437"/>
      <c r="K35" s="437"/>
      <c r="L35" s="437"/>
      <c r="M35" s="437"/>
      <c r="N35" s="437"/>
      <c r="O35" s="437"/>
      <c r="P35" s="438"/>
      <c r="Q35" s="371"/>
      <c r="R35" s="372"/>
      <c r="S35" s="373"/>
      <c r="T35" s="374"/>
      <c r="U35" s="52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4"/>
      <c r="AJ35" s="70">
        <f t="shared" si="3"/>
        <v>0</v>
      </c>
      <c r="AK35" s="71">
        <f t="shared" si="1"/>
        <v>0</v>
      </c>
      <c r="AL35" s="473">
        <f t="shared" si="2"/>
        <v>0</v>
      </c>
      <c r="AM35" s="474"/>
      <c r="AN35" s="23"/>
      <c r="AO35" s="18" t="str">
        <f>'ORDEN DE CUARENTENA'!AO35</f>
        <v>Ancistrus</v>
      </c>
      <c r="AP35" s="65" t="s">
        <v>1759</v>
      </c>
      <c r="AQ35" s="66" t="s">
        <v>1733</v>
      </c>
    </row>
    <row r="36" spans="1:43" ht="13.5" customHeight="1">
      <c r="A36" s="755"/>
      <c r="B36" s="35">
        <v>139</v>
      </c>
      <c r="C36" s="441"/>
      <c r="D36" s="442"/>
      <c r="E36" s="442"/>
      <c r="F36" s="442"/>
      <c r="G36" s="442"/>
      <c r="H36" s="443"/>
      <c r="I36" s="436"/>
      <c r="J36" s="437"/>
      <c r="K36" s="437"/>
      <c r="L36" s="437"/>
      <c r="M36" s="437"/>
      <c r="N36" s="437"/>
      <c r="O36" s="437"/>
      <c r="P36" s="438"/>
      <c r="Q36" s="371"/>
      <c r="R36" s="372"/>
      <c r="S36" s="373"/>
      <c r="T36" s="374"/>
      <c r="U36" s="52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4"/>
      <c r="AJ36" s="70">
        <f t="shared" si="3"/>
        <v>0</v>
      </c>
      <c r="AK36" s="71">
        <f t="shared" si="1"/>
        <v>0</v>
      </c>
      <c r="AL36" s="473">
        <f t="shared" si="2"/>
        <v>0</v>
      </c>
      <c r="AM36" s="474"/>
      <c r="AN36" s="23"/>
      <c r="AO36" s="18" t="str">
        <f>'ORDEN DE CUARENTENA'!AO36</f>
        <v>Anisotremus</v>
      </c>
      <c r="AP36" s="65" t="s">
        <v>1760</v>
      </c>
      <c r="AQ36" s="66" t="s">
        <v>1733</v>
      </c>
    </row>
    <row r="37" spans="1:43" ht="13.5" customHeight="1">
      <c r="A37" s="755"/>
      <c r="B37" s="35">
        <v>140</v>
      </c>
      <c r="C37" s="441"/>
      <c r="D37" s="442"/>
      <c r="E37" s="442"/>
      <c r="F37" s="442"/>
      <c r="G37" s="442"/>
      <c r="H37" s="443"/>
      <c r="I37" s="436"/>
      <c r="J37" s="437"/>
      <c r="K37" s="437"/>
      <c r="L37" s="437"/>
      <c r="M37" s="437"/>
      <c r="N37" s="437"/>
      <c r="O37" s="437"/>
      <c r="P37" s="438"/>
      <c r="Q37" s="371"/>
      <c r="R37" s="372"/>
      <c r="S37" s="373"/>
      <c r="T37" s="374"/>
      <c r="U37" s="52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4"/>
      <c r="AJ37" s="70">
        <f t="shared" si="3"/>
        <v>0</v>
      </c>
      <c r="AK37" s="71">
        <f t="shared" si="1"/>
        <v>0</v>
      </c>
      <c r="AL37" s="473">
        <f t="shared" si="2"/>
        <v>0</v>
      </c>
      <c r="AM37" s="474"/>
      <c r="AN37" s="23"/>
      <c r="AO37" s="18" t="str">
        <f>'ORDEN DE CUARENTENA'!AO37</f>
        <v>Anomalops</v>
      </c>
      <c r="AP37" s="65" t="s">
        <v>1761</v>
      </c>
      <c r="AQ37" s="66" t="s">
        <v>1733</v>
      </c>
    </row>
    <row r="38" spans="1:43" ht="13.5" customHeight="1">
      <c r="A38" s="1"/>
      <c r="B38" s="35">
        <v>141</v>
      </c>
      <c r="C38" s="441"/>
      <c r="D38" s="442"/>
      <c r="E38" s="442"/>
      <c r="F38" s="442"/>
      <c r="G38" s="442"/>
      <c r="H38" s="443"/>
      <c r="I38" s="436"/>
      <c r="J38" s="437"/>
      <c r="K38" s="437"/>
      <c r="L38" s="437"/>
      <c r="M38" s="437"/>
      <c r="N38" s="437"/>
      <c r="O38" s="437"/>
      <c r="P38" s="438"/>
      <c r="Q38" s="371"/>
      <c r="R38" s="372"/>
      <c r="S38" s="373"/>
      <c r="T38" s="374"/>
      <c r="U38" s="52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4"/>
      <c r="AJ38" s="70">
        <f t="shared" si="3"/>
        <v>0</v>
      </c>
      <c r="AK38" s="71">
        <f t="shared" si="1"/>
        <v>0</v>
      </c>
      <c r="AL38" s="473">
        <f t="shared" si="2"/>
        <v>0</v>
      </c>
      <c r="AM38" s="474"/>
      <c r="AN38" s="23"/>
      <c r="AO38" s="18" t="str">
        <f>'ORDEN DE CUARENTENA'!AO38</f>
        <v>Anostomus</v>
      </c>
      <c r="AP38" s="65" t="s">
        <v>1762</v>
      </c>
      <c r="AQ38" s="66" t="s">
        <v>1733</v>
      </c>
    </row>
    <row r="39" spans="1:43" ht="13.5" customHeight="1" thickBot="1">
      <c r="A39" s="17"/>
      <c r="B39" s="36">
        <v>142</v>
      </c>
      <c r="C39" s="486"/>
      <c r="D39" s="487"/>
      <c r="E39" s="487"/>
      <c r="F39" s="487"/>
      <c r="G39" s="487"/>
      <c r="H39" s="488"/>
      <c r="I39" s="499"/>
      <c r="J39" s="500"/>
      <c r="K39" s="500"/>
      <c r="L39" s="500"/>
      <c r="M39" s="500"/>
      <c r="N39" s="500"/>
      <c r="O39" s="500"/>
      <c r="P39" s="501"/>
      <c r="Q39" s="520"/>
      <c r="R39" s="521"/>
      <c r="S39" s="549"/>
      <c r="T39" s="550"/>
      <c r="U39" s="52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4"/>
      <c r="AJ39" s="70">
        <f t="shared" si="3"/>
        <v>0</v>
      </c>
      <c r="AK39" s="71">
        <f t="shared" si="1"/>
        <v>0</v>
      </c>
      <c r="AL39" s="473">
        <f t="shared" si="2"/>
        <v>0</v>
      </c>
      <c r="AM39" s="474"/>
      <c r="AN39" s="23"/>
      <c r="AO39" s="18" t="str">
        <f>'ORDEN DE CUARENTENA'!AO39</f>
        <v>Antennarius</v>
      </c>
      <c r="AP39" s="65" t="s">
        <v>1763</v>
      </c>
      <c r="AQ39" s="66" t="s">
        <v>1733</v>
      </c>
    </row>
    <row r="40" spans="1:43" ht="13.5" customHeight="1" thickTop="1">
      <c r="A40" s="17"/>
      <c r="B40" s="27"/>
      <c r="C40" s="28"/>
      <c r="D40" s="28"/>
      <c r="E40" s="28"/>
      <c r="F40" s="28"/>
      <c r="G40" s="28"/>
      <c r="H40" s="28"/>
      <c r="I40" s="23"/>
      <c r="J40" s="23"/>
      <c r="K40" s="23"/>
      <c r="L40" s="23"/>
      <c r="M40" s="23"/>
      <c r="N40" s="23"/>
      <c r="O40" s="23"/>
      <c r="P40" s="61"/>
      <c r="Q40" s="62">
        <f>SUM(Q15:R39)</f>
        <v>0</v>
      </c>
      <c r="R40" s="62"/>
      <c r="S40" s="62">
        <f>SUM(S15:T39)</f>
        <v>0</v>
      </c>
      <c r="T40" s="62"/>
      <c r="U40" s="63">
        <f>SUM(U15:U39)</f>
        <v>0</v>
      </c>
      <c r="V40" s="63">
        <f t="shared" ref="V40:AI40" si="4">SUM(V15:V39)</f>
        <v>0</v>
      </c>
      <c r="W40" s="63">
        <f t="shared" si="4"/>
        <v>0</v>
      </c>
      <c r="X40" s="63">
        <f t="shared" si="4"/>
        <v>0</v>
      </c>
      <c r="Y40" s="63">
        <f t="shared" si="4"/>
        <v>0</v>
      </c>
      <c r="Z40" s="63">
        <f t="shared" si="4"/>
        <v>0</v>
      </c>
      <c r="AA40" s="63">
        <f t="shared" si="4"/>
        <v>0</v>
      </c>
      <c r="AB40" s="63">
        <f t="shared" si="4"/>
        <v>0</v>
      </c>
      <c r="AC40" s="63">
        <f t="shared" si="4"/>
        <v>0</v>
      </c>
      <c r="AD40" s="63">
        <f t="shared" si="4"/>
        <v>0</v>
      </c>
      <c r="AE40" s="63">
        <f t="shared" si="4"/>
        <v>0</v>
      </c>
      <c r="AF40" s="63">
        <f t="shared" si="4"/>
        <v>0</v>
      </c>
      <c r="AG40" s="63">
        <f t="shared" si="4"/>
        <v>0</v>
      </c>
      <c r="AH40" s="63">
        <f t="shared" si="4"/>
        <v>0</v>
      </c>
      <c r="AI40" s="63">
        <f t="shared" si="4"/>
        <v>0</v>
      </c>
      <c r="AJ40" s="62">
        <f>SUM(AJ15:AJ39)</f>
        <v>0</v>
      </c>
      <c r="AK40" s="62"/>
      <c r="AL40" s="62">
        <f>SUM(AL15:AM39)</f>
        <v>0</v>
      </c>
      <c r="AM40" s="62"/>
      <c r="AN40" s="23"/>
      <c r="AO40" s="18" t="str">
        <f>'ORDEN DE CUARENTENA'!AO40</f>
        <v>Aphyocharax</v>
      </c>
      <c r="AP40" s="65" t="s">
        <v>1764</v>
      </c>
      <c r="AQ40" s="66" t="s">
        <v>1733</v>
      </c>
    </row>
    <row r="41" spans="1:43" ht="13.5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47"/>
      <c r="AK41" s="48"/>
      <c r="AL41" s="33"/>
      <c r="AM41" s="33"/>
      <c r="AN41" s="23"/>
      <c r="AO41" s="18" t="str">
        <f>'ORDEN DE CUARENTENA'!AO41</f>
        <v>Aphyosemion</v>
      </c>
      <c r="AP41" s="65" t="s">
        <v>1765</v>
      </c>
      <c r="AQ41" s="66" t="s">
        <v>1733</v>
      </c>
    </row>
    <row r="42" spans="1:43" ht="14.25" customHeight="1">
      <c r="A42" s="17"/>
      <c r="B42" s="388" t="s">
        <v>2633</v>
      </c>
      <c r="C42" s="388"/>
      <c r="D42" s="388"/>
      <c r="E42" s="388"/>
      <c r="F42" s="388"/>
      <c r="G42" s="388"/>
      <c r="H42" s="388"/>
      <c r="I42" s="388"/>
      <c r="J42" s="388"/>
      <c r="K42" s="388"/>
      <c r="L42" s="388"/>
      <c r="M42" s="388"/>
      <c r="N42" s="388"/>
      <c r="O42" s="388"/>
      <c r="P42" s="17"/>
      <c r="Q42" s="17"/>
      <c r="R42" s="17"/>
      <c r="S42" s="17"/>
      <c r="T42" s="17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47"/>
      <c r="AK42" s="48"/>
      <c r="AL42" s="33"/>
      <c r="AM42" s="33"/>
      <c r="AN42" s="23"/>
      <c r="AO42" s="18" t="str">
        <f>'ORDEN DE CUARENTENA'!AO42</f>
        <v>Apistogramma</v>
      </c>
      <c r="AP42" s="65" t="s">
        <v>1766</v>
      </c>
      <c r="AQ42" s="66" t="s">
        <v>1733</v>
      </c>
    </row>
    <row r="43" spans="1:43" ht="13.5" customHeight="1" thickBot="1">
      <c r="A43" s="17"/>
      <c r="B43" s="387" t="s">
        <v>2629</v>
      </c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23"/>
      <c r="AO43" s="18" t="str">
        <f>'ORDEN DE CUARENTENA'!AO43</f>
        <v>Apistogrammoides</v>
      </c>
      <c r="AP43" s="65" t="s">
        <v>1767</v>
      </c>
      <c r="AQ43" s="66" t="s">
        <v>1733</v>
      </c>
    </row>
    <row r="44" spans="1:43" ht="13.5" customHeight="1" thickTop="1">
      <c r="A44" s="17"/>
      <c r="B44" s="731" t="s">
        <v>916</v>
      </c>
      <c r="C44" s="464" t="s">
        <v>1715</v>
      </c>
      <c r="D44" s="465"/>
      <c r="E44" s="465"/>
      <c r="F44" s="465"/>
      <c r="G44" s="465"/>
      <c r="H44" s="466"/>
      <c r="I44" s="464" t="s">
        <v>1716</v>
      </c>
      <c r="J44" s="465"/>
      <c r="K44" s="465"/>
      <c r="L44" s="465"/>
      <c r="M44" s="465"/>
      <c r="N44" s="465"/>
      <c r="O44" s="465"/>
      <c r="P44" s="470"/>
      <c r="Q44" s="448" t="s">
        <v>1702</v>
      </c>
      <c r="R44" s="449"/>
      <c r="S44" s="448" t="s">
        <v>2627</v>
      </c>
      <c r="T44" s="449" t="s">
        <v>980</v>
      </c>
      <c r="U44" s="432" t="s">
        <v>2632</v>
      </c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56" t="s">
        <v>1712</v>
      </c>
      <c r="AK44" s="452" t="s">
        <v>1711</v>
      </c>
      <c r="AL44" s="49"/>
      <c r="AM44" s="50"/>
      <c r="AN44" s="23"/>
      <c r="AO44" s="18" t="str">
        <f>'ORDEN DE CUARENTENA'!AO44</f>
        <v>Aplocheilus</v>
      </c>
      <c r="AP44" s="65" t="s">
        <v>1768</v>
      </c>
      <c r="AQ44" s="66" t="s">
        <v>1733</v>
      </c>
    </row>
    <row r="45" spans="1:43" ht="13.5" customHeight="1">
      <c r="A45" s="17"/>
      <c r="B45" s="732"/>
      <c r="C45" s="467"/>
      <c r="D45" s="468"/>
      <c r="E45" s="468"/>
      <c r="F45" s="468"/>
      <c r="G45" s="468"/>
      <c r="H45" s="469"/>
      <c r="I45" s="467"/>
      <c r="J45" s="468"/>
      <c r="K45" s="468"/>
      <c r="L45" s="468"/>
      <c r="M45" s="468"/>
      <c r="N45" s="468"/>
      <c r="O45" s="468"/>
      <c r="P45" s="471"/>
      <c r="Q45" s="450"/>
      <c r="R45" s="451"/>
      <c r="S45" s="450"/>
      <c r="T45" s="451"/>
      <c r="U45" s="739" t="s">
        <v>1714</v>
      </c>
      <c r="V45" s="740"/>
      <c r="W45" s="740"/>
      <c r="X45" s="740"/>
      <c r="Y45" s="740"/>
      <c r="Z45" s="740"/>
      <c r="AA45" s="740"/>
      <c r="AB45" s="740"/>
      <c r="AC45" s="740"/>
      <c r="AD45" s="740"/>
      <c r="AE45" s="740"/>
      <c r="AF45" s="740"/>
      <c r="AG45" s="740"/>
      <c r="AH45" s="740"/>
      <c r="AI45" s="740"/>
      <c r="AJ45" s="457"/>
      <c r="AK45" s="453"/>
      <c r="AL45" s="450" t="s">
        <v>1720</v>
      </c>
      <c r="AM45" s="451"/>
      <c r="AN45" s="23"/>
      <c r="AO45" s="18" t="str">
        <f>'ORDEN DE CUARENTENA'!AO45</f>
        <v>Apogon</v>
      </c>
      <c r="AP45" s="65" t="s">
        <v>1769</v>
      </c>
      <c r="AQ45" s="66" t="s">
        <v>1739</v>
      </c>
    </row>
    <row r="46" spans="1:43" ht="13.5" customHeight="1">
      <c r="A46" s="17"/>
      <c r="B46" s="733"/>
      <c r="C46" s="734"/>
      <c r="D46" s="735"/>
      <c r="E46" s="735"/>
      <c r="F46" s="735"/>
      <c r="G46" s="735"/>
      <c r="H46" s="736"/>
      <c r="I46" s="467"/>
      <c r="J46" s="468"/>
      <c r="K46" s="468"/>
      <c r="L46" s="468"/>
      <c r="M46" s="468"/>
      <c r="N46" s="468"/>
      <c r="O46" s="468"/>
      <c r="P46" s="471"/>
      <c r="Q46" s="729"/>
      <c r="R46" s="730"/>
      <c r="S46" s="729"/>
      <c r="T46" s="730">
        <v>1</v>
      </c>
      <c r="U46" s="37">
        <v>16</v>
      </c>
      <c r="V46" s="261">
        <v>17</v>
      </c>
      <c r="W46" s="261">
        <v>18</v>
      </c>
      <c r="X46" s="261">
        <v>19</v>
      </c>
      <c r="Y46" s="261">
        <v>20</v>
      </c>
      <c r="Z46" s="261">
        <v>21</v>
      </c>
      <c r="AA46" s="261">
        <v>22</v>
      </c>
      <c r="AB46" s="261">
        <v>23</v>
      </c>
      <c r="AC46" s="261">
        <v>24</v>
      </c>
      <c r="AD46" s="261">
        <v>25</v>
      </c>
      <c r="AE46" s="261">
        <v>26</v>
      </c>
      <c r="AF46" s="261">
        <v>27</v>
      </c>
      <c r="AG46" s="261">
        <v>28</v>
      </c>
      <c r="AH46" s="261">
        <v>29</v>
      </c>
      <c r="AI46" s="280">
        <v>30</v>
      </c>
      <c r="AJ46" s="737"/>
      <c r="AK46" s="738"/>
      <c r="AL46" s="729"/>
      <c r="AM46" s="730"/>
      <c r="AN46" s="23"/>
      <c r="AO46" s="18" t="str">
        <f>'ORDEN DE CUARENTENA'!AO46</f>
        <v>Apolemichthys</v>
      </c>
      <c r="AP46" s="65" t="s">
        <v>1770</v>
      </c>
      <c r="AQ46" s="66" t="s">
        <v>1739</v>
      </c>
    </row>
    <row r="47" spans="1:43" ht="13.5" customHeight="1">
      <c r="A47" s="17"/>
      <c r="B47" s="35">
        <v>118</v>
      </c>
      <c r="C47" s="560">
        <f>C15</f>
        <v>0</v>
      </c>
      <c r="D47" s="561"/>
      <c r="E47" s="561"/>
      <c r="F47" s="561"/>
      <c r="G47" s="561"/>
      <c r="H47" s="562"/>
      <c r="I47" s="553">
        <f>I15</f>
        <v>0</v>
      </c>
      <c r="J47" s="554"/>
      <c r="K47" s="554"/>
      <c r="L47" s="554"/>
      <c r="M47" s="554"/>
      <c r="N47" s="554"/>
      <c r="O47" s="554"/>
      <c r="P47" s="555"/>
      <c r="Q47" s="556">
        <f>IF(AL15="no llega","no llega",S15)</f>
        <v>0</v>
      </c>
      <c r="R47" s="557"/>
      <c r="S47" s="558">
        <f>IF(AL15="no llega","",AL15)</f>
        <v>0</v>
      </c>
      <c r="T47" s="559"/>
      <c r="U47" s="52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4"/>
      <c r="AJ47" s="70">
        <f t="shared" ref="AJ47:AJ71" si="5">SUM(AJ15,U47:AI47)</f>
        <v>0</v>
      </c>
      <c r="AK47" s="71">
        <f>IF(Q47&gt;0,(AJ47/Q47)*100,0)</f>
        <v>0</v>
      </c>
      <c r="AL47" s="473">
        <f>IF(ISBLANK(S15),,IF(S15&lt;=0,"no llega",IF((Q47-AJ47)&lt;=0,"0",Q47-AJ47)))</f>
        <v>0</v>
      </c>
      <c r="AM47" s="474"/>
      <c r="AN47" s="23"/>
      <c r="AO47" s="18" t="str">
        <f>'ORDEN DE CUARENTENA'!AO47</f>
        <v>Apteronotus</v>
      </c>
      <c r="AP47" s="65" t="s">
        <v>1771</v>
      </c>
      <c r="AQ47" s="66" t="s">
        <v>1739</v>
      </c>
    </row>
    <row r="48" spans="1:43" ht="13.5" customHeight="1">
      <c r="A48" s="17"/>
      <c r="B48" s="35">
        <v>119</v>
      </c>
      <c r="C48" s="560">
        <f t="shared" ref="C48:C71" si="6">C16</f>
        <v>0</v>
      </c>
      <c r="D48" s="561"/>
      <c r="E48" s="561"/>
      <c r="F48" s="561"/>
      <c r="G48" s="561"/>
      <c r="H48" s="562"/>
      <c r="I48" s="553">
        <f t="shared" ref="I48:I71" si="7">I16</f>
        <v>0</v>
      </c>
      <c r="J48" s="554"/>
      <c r="K48" s="554"/>
      <c r="L48" s="554"/>
      <c r="M48" s="554"/>
      <c r="N48" s="554"/>
      <c r="O48" s="554"/>
      <c r="P48" s="555"/>
      <c r="Q48" s="556">
        <f t="shared" ref="Q48:Q71" si="8">IF(AL16="no llega","no llega",S16)</f>
        <v>0</v>
      </c>
      <c r="R48" s="557"/>
      <c r="S48" s="558">
        <f t="shared" ref="S48:S71" si="9">IF(AL16="no llega","",AL16)</f>
        <v>0</v>
      </c>
      <c r="T48" s="559"/>
      <c r="U48" s="52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4"/>
      <c r="AJ48" s="70">
        <f t="shared" si="5"/>
        <v>0</v>
      </c>
      <c r="AK48" s="71">
        <f t="shared" ref="AK48:AK71" si="10">IF(Q48&gt;0,(AJ48/Q48)*100,0)</f>
        <v>0</v>
      </c>
      <c r="AL48" s="473">
        <f t="shared" ref="AL48:AL71" si="11">IF(ISBLANK(S16),,IF(S16&lt;=0,"no llega",IF((Q48-AJ48)&lt;=0,"0",Q48-AJ48)))</f>
        <v>0</v>
      </c>
      <c r="AM48" s="474"/>
      <c r="AN48" s="23"/>
      <c r="AO48" s="18" t="str">
        <f>'ORDEN DE CUARENTENA'!AO48</f>
        <v>Arapaima</v>
      </c>
      <c r="AP48" s="65" t="s">
        <v>1772</v>
      </c>
      <c r="AQ48" s="66" t="s">
        <v>1739</v>
      </c>
    </row>
    <row r="49" spans="1:43" ht="13.5" customHeight="1">
      <c r="A49" s="17"/>
      <c r="B49" s="35">
        <v>120</v>
      </c>
      <c r="C49" s="560">
        <f t="shared" si="6"/>
        <v>0</v>
      </c>
      <c r="D49" s="561"/>
      <c r="E49" s="561"/>
      <c r="F49" s="561"/>
      <c r="G49" s="561"/>
      <c r="H49" s="562"/>
      <c r="I49" s="553">
        <f t="shared" si="7"/>
        <v>0</v>
      </c>
      <c r="J49" s="554"/>
      <c r="K49" s="554"/>
      <c r="L49" s="554"/>
      <c r="M49" s="554"/>
      <c r="N49" s="554"/>
      <c r="O49" s="554"/>
      <c r="P49" s="555"/>
      <c r="Q49" s="556">
        <f t="shared" si="8"/>
        <v>0</v>
      </c>
      <c r="R49" s="557"/>
      <c r="S49" s="558">
        <f t="shared" si="9"/>
        <v>0</v>
      </c>
      <c r="T49" s="559"/>
      <c r="U49" s="52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4"/>
      <c r="AJ49" s="70">
        <f t="shared" si="5"/>
        <v>0</v>
      </c>
      <c r="AK49" s="71">
        <f t="shared" si="10"/>
        <v>0</v>
      </c>
      <c r="AL49" s="473">
        <f t="shared" si="11"/>
        <v>0</v>
      </c>
      <c r="AM49" s="474"/>
      <c r="AN49" s="23"/>
      <c r="AO49" s="18" t="str">
        <f>'ORDEN DE CUARENTENA'!AO49</f>
        <v>Archocentrus</v>
      </c>
      <c r="AP49" s="65" t="s">
        <v>1773</v>
      </c>
      <c r="AQ49" s="66" t="s">
        <v>1739</v>
      </c>
    </row>
    <row r="50" spans="1:43" ht="13.5" customHeight="1">
      <c r="A50" s="17"/>
      <c r="B50" s="35">
        <v>121</v>
      </c>
      <c r="C50" s="560">
        <f t="shared" si="6"/>
        <v>0</v>
      </c>
      <c r="D50" s="561"/>
      <c r="E50" s="561"/>
      <c r="F50" s="561"/>
      <c r="G50" s="561"/>
      <c r="H50" s="562"/>
      <c r="I50" s="553">
        <f t="shared" si="7"/>
        <v>0</v>
      </c>
      <c r="J50" s="554"/>
      <c r="K50" s="554"/>
      <c r="L50" s="554"/>
      <c r="M50" s="554"/>
      <c r="N50" s="554"/>
      <c r="O50" s="554"/>
      <c r="P50" s="555"/>
      <c r="Q50" s="556">
        <f t="shared" si="8"/>
        <v>0</v>
      </c>
      <c r="R50" s="557"/>
      <c r="S50" s="558">
        <f t="shared" si="9"/>
        <v>0</v>
      </c>
      <c r="T50" s="559"/>
      <c r="U50" s="52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4"/>
      <c r="AJ50" s="70">
        <f t="shared" si="5"/>
        <v>0</v>
      </c>
      <c r="AK50" s="71">
        <f t="shared" si="10"/>
        <v>0</v>
      </c>
      <c r="AL50" s="473">
        <f t="shared" si="11"/>
        <v>0</v>
      </c>
      <c r="AM50" s="474"/>
      <c r="AN50" s="23"/>
      <c r="AO50" s="18" t="str">
        <f>'ORDEN DE CUARENTENA'!AO50</f>
        <v>Archoplites</v>
      </c>
      <c r="AP50" s="65" t="s">
        <v>1774</v>
      </c>
      <c r="AQ50" s="66" t="s">
        <v>1739</v>
      </c>
    </row>
    <row r="51" spans="1:43" ht="13.5" customHeight="1">
      <c r="A51" s="17"/>
      <c r="B51" s="35">
        <v>122</v>
      </c>
      <c r="C51" s="560">
        <f t="shared" si="6"/>
        <v>0</v>
      </c>
      <c r="D51" s="561"/>
      <c r="E51" s="561"/>
      <c r="F51" s="561"/>
      <c r="G51" s="561"/>
      <c r="H51" s="562"/>
      <c r="I51" s="553">
        <f t="shared" si="7"/>
        <v>0</v>
      </c>
      <c r="J51" s="554"/>
      <c r="K51" s="554"/>
      <c r="L51" s="554"/>
      <c r="M51" s="554"/>
      <c r="N51" s="554"/>
      <c r="O51" s="554"/>
      <c r="P51" s="555"/>
      <c r="Q51" s="556">
        <f t="shared" si="8"/>
        <v>0</v>
      </c>
      <c r="R51" s="557"/>
      <c r="S51" s="558">
        <f t="shared" si="9"/>
        <v>0</v>
      </c>
      <c r="T51" s="559"/>
      <c r="U51" s="52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4"/>
      <c r="AJ51" s="70">
        <f t="shared" si="5"/>
        <v>0</v>
      </c>
      <c r="AK51" s="71">
        <f t="shared" si="10"/>
        <v>0</v>
      </c>
      <c r="AL51" s="473">
        <f t="shared" si="11"/>
        <v>0</v>
      </c>
      <c r="AM51" s="474"/>
      <c r="AN51" s="23"/>
      <c r="AO51" s="18" t="str">
        <f>'ORDEN DE CUARENTENA'!AO51</f>
        <v>Aristochromis</v>
      </c>
      <c r="AP51" s="65" t="s">
        <v>1775</v>
      </c>
      <c r="AQ51" s="66" t="s">
        <v>1739</v>
      </c>
    </row>
    <row r="52" spans="1:43" ht="13.5" customHeight="1">
      <c r="A52" s="17"/>
      <c r="B52" s="35">
        <v>123</v>
      </c>
      <c r="C52" s="560">
        <f t="shared" si="6"/>
        <v>0</v>
      </c>
      <c r="D52" s="561"/>
      <c r="E52" s="561"/>
      <c r="F52" s="561"/>
      <c r="G52" s="561"/>
      <c r="H52" s="562"/>
      <c r="I52" s="553">
        <f t="shared" si="7"/>
        <v>0</v>
      </c>
      <c r="J52" s="554"/>
      <c r="K52" s="554"/>
      <c r="L52" s="554"/>
      <c r="M52" s="554"/>
      <c r="N52" s="554"/>
      <c r="O52" s="554"/>
      <c r="P52" s="555"/>
      <c r="Q52" s="556">
        <f t="shared" si="8"/>
        <v>0</v>
      </c>
      <c r="R52" s="557"/>
      <c r="S52" s="558">
        <f t="shared" si="9"/>
        <v>0</v>
      </c>
      <c r="T52" s="559"/>
      <c r="U52" s="52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4"/>
      <c r="AJ52" s="70">
        <f t="shared" si="5"/>
        <v>0</v>
      </c>
      <c r="AK52" s="71">
        <f t="shared" si="10"/>
        <v>0</v>
      </c>
      <c r="AL52" s="473">
        <f t="shared" si="11"/>
        <v>0</v>
      </c>
      <c r="AM52" s="474"/>
      <c r="AN52" s="23"/>
      <c r="AO52" s="18" t="str">
        <f>'ORDEN DE CUARENTENA'!AO52</f>
        <v>Arius</v>
      </c>
      <c r="AP52" s="65" t="s">
        <v>1776</v>
      </c>
      <c r="AQ52" s="66" t="s">
        <v>1739</v>
      </c>
    </row>
    <row r="53" spans="1:43" ht="13.5" customHeight="1">
      <c r="A53" s="17"/>
      <c r="B53" s="35">
        <v>124</v>
      </c>
      <c r="C53" s="560">
        <f t="shared" si="6"/>
        <v>0</v>
      </c>
      <c r="D53" s="561"/>
      <c r="E53" s="561"/>
      <c r="F53" s="561"/>
      <c r="G53" s="561"/>
      <c r="H53" s="562"/>
      <c r="I53" s="553">
        <f t="shared" si="7"/>
        <v>0</v>
      </c>
      <c r="J53" s="554"/>
      <c r="K53" s="554"/>
      <c r="L53" s="554"/>
      <c r="M53" s="554"/>
      <c r="N53" s="554"/>
      <c r="O53" s="554"/>
      <c r="P53" s="555"/>
      <c r="Q53" s="556">
        <f t="shared" si="8"/>
        <v>0</v>
      </c>
      <c r="R53" s="557"/>
      <c r="S53" s="558">
        <f t="shared" si="9"/>
        <v>0</v>
      </c>
      <c r="T53" s="559"/>
      <c r="U53" s="52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4"/>
      <c r="AJ53" s="70">
        <f t="shared" si="5"/>
        <v>0</v>
      </c>
      <c r="AK53" s="71">
        <f t="shared" si="10"/>
        <v>0</v>
      </c>
      <c r="AL53" s="473">
        <f t="shared" si="11"/>
        <v>0</v>
      </c>
      <c r="AM53" s="474"/>
      <c r="AN53" s="23"/>
      <c r="AO53" s="18" t="str">
        <f>'ORDEN DE CUARENTENA'!AO53</f>
        <v>Arothron</v>
      </c>
      <c r="AP53" s="65" t="s">
        <v>1777</v>
      </c>
      <c r="AQ53" s="66" t="s">
        <v>1739</v>
      </c>
    </row>
    <row r="54" spans="1:43" ht="13.5" customHeight="1">
      <c r="A54" s="17"/>
      <c r="B54" s="35">
        <v>125</v>
      </c>
      <c r="C54" s="560">
        <f t="shared" si="6"/>
        <v>0</v>
      </c>
      <c r="D54" s="561"/>
      <c r="E54" s="561"/>
      <c r="F54" s="561"/>
      <c r="G54" s="561"/>
      <c r="H54" s="562"/>
      <c r="I54" s="553">
        <f t="shared" si="7"/>
        <v>0</v>
      </c>
      <c r="J54" s="554"/>
      <c r="K54" s="554"/>
      <c r="L54" s="554"/>
      <c r="M54" s="554"/>
      <c r="N54" s="554"/>
      <c r="O54" s="554"/>
      <c r="P54" s="555"/>
      <c r="Q54" s="556">
        <f t="shared" si="8"/>
        <v>0</v>
      </c>
      <c r="R54" s="557"/>
      <c r="S54" s="558">
        <f t="shared" si="9"/>
        <v>0</v>
      </c>
      <c r="T54" s="559"/>
      <c r="U54" s="52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4"/>
      <c r="AJ54" s="70">
        <f t="shared" si="5"/>
        <v>0</v>
      </c>
      <c r="AK54" s="71">
        <f t="shared" si="10"/>
        <v>0</v>
      </c>
      <c r="AL54" s="473">
        <f t="shared" si="11"/>
        <v>0</v>
      </c>
      <c r="AM54" s="474"/>
      <c r="AN54" s="23"/>
      <c r="AO54" s="18" t="str">
        <f>'ORDEN DE CUARENTENA'!AO54</f>
        <v>Aspidoras</v>
      </c>
      <c r="AP54" s="65" t="s">
        <v>1778</v>
      </c>
      <c r="AQ54" s="66" t="s">
        <v>1739</v>
      </c>
    </row>
    <row r="55" spans="1:43" ht="13.5" customHeight="1">
      <c r="A55" s="17"/>
      <c r="B55" s="35">
        <v>126</v>
      </c>
      <c r="C55" s="560">
        <f t="shared" si="6"/>
        <v>0</v>
      </c>
      <c r="D55" s="561"/>
      <c r="E55" s="561"/>
      <c r="F55" s="561"/>
      <c r="G55" s="561"/>
      <c r="H55" s="562"/>
      <c r="I55" s="553">
        <f t="shared" si="7"/>
        <v>0</v>
      </c>
      <c r="J55" s="554"/>
      <c r="K55" s="554"/>
      <c r="L55" s="554"/>
      <c r="M55" s="554"/>
      <c r="N55" s="554"/>
      <c r="O55" s="554"/>
      <c r="P55" s="555"/>
      <c r="Q55" s="556">
        <f t="shared" si="8"/>
        <v>0</v>
      </c>
      <c r="R55" s="557"/>
      <c r="S55" s="558">
        <f t="shared" si="9"/>
        <v>0</v>
      </c>
      <c r="T55" s="559"/>
      <c r="U55" s="52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4"/>
      <c r="AJ55" s="70">
        <f t="shared" si="5"/>
        <v>0</v>
      </c>
      <c r="AK55" s="71">
        <f t="shared" si="10"/>
        <v>0</v>
      </c>
      <c r="AL55" s="473">
        <f t="shared" si="11"/>
        <v>0</v>
      </c>
      <c r="AM55" s="474"/>
      <c r="AN55" s="23"/>
      <c r="AO55" s="18" t="str">
        <f>'ORDEN DE CUARENTENA'!AO55</f>
        <v>Assessor</v>
      </c>
      <c r="AP55" s="65" t="s">
        <v>1779</v>
      </c>
      <c r="AQ55" s="66" t="s">
        <v>1739</v>
      </c>
    </row>
    <row r="56" spans="1:43" ht="13.5" customHeight="1">
      <c r="A56" s="17"/>
      <c r="B56" s="35">
        <v>127</v>
      </c>
      <c r="C56" s="560">
        <f t="shared" si="6"/>
        <v>0</v>
      </c>
      <c r="D56" s="561"/>
      <c r="E56" s="561"/>
      <c r="F56" s="561"/>
      <c r="G56" s="561"/>
      <c r="H56" s="562"/>
      <c r="I56" s="553">
        <f t="shared" si="7"/>
        <v>0</v>
      </c>
      <c r="J56" s="554"/>
      <c r="K56" s="554"/>
      <c r="L56" s="554"/>
      <c r="M56" s="554"/>
      <c r="N56" s="554"/>
      <c r="O56" s="554"/>
      <c r="P56" s="555"/>
      <c r="Q56" s="556">
        <f t="shared" si="8"/>
        <v>0</v>
      </c>
      <c r="R56" s="557"/>
      <c r="S56" s="558">
        <f t="shared" si="9"/>
        <v>0</v>
      </c>
      <c r="T56" s="559"/>
      <c r="U56" s="52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4"/>
      <c r="AJ56" s="70">
        <f t="shared" si="5"/>
        <v>0</v>
      </c>
      <c r="AK56" s="71">
        <f t="shared" si="10"/>
        <v>0</v>
      </c>
      <c r="AL56" s="473">
        <f t="shared" si="11"/>
        <v>0</v>
      </c>
      <c r="AM56" s="474"/>
      <c r="AN56" s="23"/>
      <c r="AO56" s="18" t="str">
        <f>'ORDEN DE CUARENTENA'!AO56</f>
        <v>Astatotilapia</v>
      </c>
      <c r="AP56" s="65" t="s">
        <v>1780</v>
      </c>
      <c r="AQ56" s="66" t="s">
        <v>1739</v>
      </c>
    </row>
    <row r="57" spans="1:43" ht="13.5" customHeight="1">
      <c r="A57" s="17"/>
      <c r="B57" s="35">
        <v>128</v>
      </c>
      <c r="C57" s="560">
        <f t="shared" si="6"/>
        <v>0</v>
      </c>
      <c r="D57" s="561"/>
      <c r="E57" s="561"/>
      <c r="F57" s="561"/>
      <c r="G57" s="561"/>
      <c r="H57" s="562"/>
      <c r="I57" s="553">
        <f t="shared" si="7"/>
        <v>0</v>
      </c>
      <c r="J57" s="554"/>
      <c r="K57" s="554"/>
      <c r="L57" s="554"/>
      <c r="M57" s="554"/>
      <c r="N57" s="554"/>
      <c r="O57" s="554"/>
      <c r="P57" s="555"/>
      <c r="Q57" s="556">
        <f t="shared" si="8"/>
        <v>0</v>
      </c>
      <c r="R57" s="557"/>
      <c r="S57" s="558">
        <f t="shared" si="9"/>
        <v>0</v>
      </c>
      <c r="T57" s="559"/>
      <c r="U57" s="52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4"/>
      <c r="AJ57" s="70">
        <f t="shared" si="5"/>
        <v>0</v>
      </c>
      <c r="AK57" s="71">
        <f t="shared" si="10"/>
        <v>0</v>
      </c>
      <c r="AL57" s="473">
        <f t="shared" si="11"/>
        <v>0</v>
      </c>
      <c r="AM57" s="474"/>
      <c r="AN57" s="23"/>
      <c r="AO57" s="18" t="str">
        <f>'ORDEN DE CUARENTENA'!AO57</f>
        <v>Astrodoras</v>
      </c>
      <c r="AP57" s="65" t="s">
        <v>1781</v>
      </c>
      <c r="AQ57" s="66" t="s">
        <v>1739</v>
      </c>
    </row>
    <row r="58" spans="1:43" ht="13.5" customHeight="1">
      <c r="A58" s="17"/>
      <c r="B58" s="35">
        <v>129</v>
      </c>
      <c r="C58" s="560">
        <f t="shared" si="6"/>
        <v>0</v>
      </c>
      <c r="D58" s="561"/>
      <c r="E58" s="561"/>
      <c r="F58" s="561"/>
      <c r="G58" s="561"/>
      <c r="H58" s="562"/>
      <c r="I58" s="553">
        <f t="shared" si="7"/>
        <v>0</v>
      </c>
      <c r="J58" s="554"/>
      <c r="K58" s="554"/>
      <c r="L58" s="554"/>
      <c r="M58" s="554"/>
      <c r="N58" s="554"/>
      <c r="O58" s="554"/>
      <c r="P58" s="555"/>
      <c r="Q58" s="556">
        <f t="shared" si="8"/>
        <v>0</v>
      </c>
      <c r="R58" s="557"/>
      <c r="S58" s="558">
        <f t="shared" si="9"/>
        <v>0</v>
      </c>
      <c r="T58" s="559"/>
      <c r="U58" s="52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4"/>
      <c r="AJ58" s="70">
        <f t="shared" si="5"/>
        <v>0</v>
      </c>
      <c r="AK58" s="71">
        <f t="shared" si="10"/>
        <v>0</v>
      </c>
      <c r="AL58" s="473">
        <f t="shared" si="11"/>
        <v>0</v>
      </c>
      <c r="AM58" s="474"/>
      <c r="AN58" s="23"/>
      <c r="AO58" s="18" t="str">
        <f>'ORDEN DE CUARENTENA'!AO58</f>
        <v>Astronotus</v>
      </c>
      <c r="AP58" s="65" t="s">
        <v>1782</v>
      </c>
      <c r="AQ58" s="66" t="s">
        <v>1739</v>
      </c>
    </row>
    <row r="59" spans="1:43" ht="13.5" customHeight="1">
      <c r="A59" s="17"/>
      <c r="B59" s="35">
        <v>130</v>
      </c>
      <c r="C59" s="560">
        <f t="shared" si="6"/>
        <v>0</v>
      </c>
      <c r="D59" s="561"/>
      <c r="E59" s="561"/>
      <c r="F59" s="561"/>
      <c r="G59" s="561"/>
      <c r="H59" s="562"/>
      <c r="I59" s="553">
        <f t="shared" si="7"/>
        <v>0</v>
      </c>
      <c r="J59" s="554"/>
      <c r="K59" s="554"/>
      <c r="L59" s="554"/>
      <c r="M59" s="554"/>
      <c r="N59" s="554"/>
      <c r="O59" s="554"/>
      <c r="P59" s="555"/>
      <c r="Q59" s="556">
        <f t="shared" si="8"/>
        <v>0</v>
      </c>
      <c r="R59" s="557"/>
      <c r="S59" s="558">
        <f t="shared" si="9"/>
        <v>0</v>
      </c>
      <c r="T59" s="559"/>
      <c r="U59" s="52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4"/>
      <c r="AJ59" s="70">
        <f t="shared" si="5"/>
        <v>0</v>
      </c>
      <c r="AK59" s="71">
        <f t="shared" si="10"/>
        <v>0</v>
      </c>
      <c r="AL59" s="473">
        <f t="shared" si="11"/>
        <v>0</v>
      </c>
      <c r="AM59" s="474"/>
      <c r="AN59" s="23"/>
      <c r="AO59" s="18" t="str">
        <f>'ORDEN DE CUARENTENA'!AO59</f>
        <v>Astyanax</v>
      </c>
      <c r="AP59" s="65" t="s">
        <v>1783</v>
      </c>
      <c r="AQ59" s="66" t="s">
        <v>1739</v>
      </c>
    </row>
    <row r="60" spans="1:43" ht="13.5" customHeight="1">
      <c r="A60" s="17"/>
      <c r="B60" s="35">
        <v>131</v>
      </c>
      <c r="C60" s="560">
        <f t="shared" si="6"/>
        <v>0</v>
      </c>
      <c r="D60" s="561"/>
      <c r="E60" s="561"/>
      <c r="F60" s="561"/>
      <c r="G60" s="561"/>
      <c r="H60" s="562"/>
      <c r="I60" s="553">
        <f t="shared" si="7"/>
        <v>0</v>
      </c>
      <c r="J60" s="554"/>
      <c r="K60" s="554"/>
      <c r="L60" s="554"/>
      <c r="M60" s="554"/>
      <c r="N60" s="554"/>
      <c r="O60" s="554"/>
      <c r="P60" s="555"/>
      <c r="Q60" s="556">
        <f t="shared" si="8"/>
        <v>0</v>
      </c>
      <c r="R60" s="557"/>
      <c r="S60" s="558">
        <f t="shared" si="9"/>
        <v>0</v>
      </c>
      <c r="T60" s="559"/>
      <c r="U60" s="52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4"/>
      <c r="AJ60" s="70">
        <f t="shared" si="5"/>
        <v>0</v>
      </c>
      <c r="AK60" s="71">
        <f t="shared" si="10"/>
        <v>0</v>
      </c>
      <c r="AL60" s="473">
        <f t="shared" si="11"/>
        <v>0</v>
      </c>
      <c r="AM60" s="474"/>
      <c r="AN60" s="23"/>
      <c r="AO60" s="18" t="str">
        <f>'ORDEN DE CUARENTENA'!AO60</f>
        <v>Atractosteus</v>
      </c>
      <c r="AP60" s="65" t="s">
        <v>1784</v>
      </c>
      <c r="AQ60" s="66" t="s">
        <v>1739</v>
      </c>
    </row>
    <row r="61" spans="1:43" ht="13.5" customHeight="1">
      <c r="A61" s="17"/>
      <c r="B61" s="35">
        <v>132</v>
      </c>
      <c r="C61" s="560">
        <f t="shared" si="6"/>
        <v>0</v>
      </c>
      <c r="D61" s="561"/>
      <c r="E61" s="561"/>
      <c r="F61" s="561"/>
      <c r="G61" s="561"/>
      <c r="H61" s="562"/>
      <c r="I61" s="553">
        <f t="shared" si="7"/>
        <v>0</v>
      </c>
      <c r="J61" s="554"/>
      <c r="K61" s="554"/>
      <c r="L61" s="554"/>
      <c r="M61" s="554"/>
      <c r="N61" s="554"/>
      <c r="O61" s="554"/>
      <c r="P61" s="555"/>
      <c r="Q61" s="556">
        <f t="shared" si="8"/>
        <v>0</v>
      </c>
      <c r="R61" s="557"/>
      <c r="S61" s="558">
        <f t="shared" si="9"/>
        <v>0</v>
      </c>
      <c r="T61" s="559"/>
      <c r="U61" s="52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4"/>
      <c r="AJ61" s="70">
        <f t="shared" si="5"/>
        <v>0</v>
      </c>
      <c r="AK61" s="71">
        <f t="shared" si="10"/>
        <v>0</v>
      </c>
      <c r="AL61" s="473">
        <f t="shared" si="11"/>
        <v>0</v>
      </c>
      <c r="AM61" s="474"/>
      <c r="AN61" s="23"/>
      <c r="AO61" s="18" t="str">
        <f>'ORDEN DE CUARENTENA'!AO61</f>
        <v>Auchenipterichthys</v>
      </c>
      <c r="AP61" s="65" t="s">
        <v>1785</v>
      </c>
      <c r="AQ61" s="66" t="s">
        <v>1739</v>
      </c>
    </row>
    <row r="62" spans="1:43" ht="13.5" customHeight="1">
      <c r="A62" s="17"/>
      <c r="B62" s="35">
        <v>133</v>
      </c>
      <c r="C62" s="560">
        <f t="shared" si="6"/>
        <v>0</v>
      </c>
      <c r="D62" s="561"/>
      <c r="E62" s="561"/>
      <c r="F62" s="561"/>
      <c r="G62" s="561"/>
      <c r="H62" s="562"/>
      <c r="I62" s="553">
        <f t="shared" si="7"/>
        <v>0</v>
      </c>
      <c r="J62" s="554"/>
      <c r="K62" s="554"/>
      <c r="L62" s="554"/>
      <c r="M62" s="554"/>
      <c r="N62" s="554"/>
      <c r="O62" s="554"/>
      <c r="P62" s="555"/>
      <c r="Q62" s="556">
        <f t="shared" si="8"/>
        <v>0</v>
      </c>
      <c r="R62" s="557"/>
      <c r="S62" s="558">
        <f t="shared" si="9"/>
        <v>0</v>
      </c>
      <c r="T62" s="559"/>
      <c r="U62" s="52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4"/>
      <c r="AJ62" s="70">
        <f t="shared" si="5"/>
        <v>0</v>
      </c>
      <c r="AK62" s="71">
        <f t="shared" si="10"/>
        <v>0</v>
      </c>
      <c r="AL62" s="473">
        <f t="shared" si="11"/>
        <v>0</v>
      </c>
      <c r="AM62" s="474"/>
      <c r="AN62" s="23"/>
      <c r="AO62" s="18" t="str">
        <f>'ORDEN DE CUARENTENA'!AO62</f>
        <v>Aulonocara</v>
      </c>
      <c r="AP62" s="65" t="s">
        <v>1786</v>
      </c>
      <c r="AQ62" s="66" t="s">
        <v>1739</v>
      </c>
    </row>
    <row r="63" spans="1:43" ht="13.5" customHeight="1">
      <c r="A63" s="17"/>
      <c r="B63" s="35">
        <v>134</v>
      </c>
      <c r="C63" s="560">
        <f t="shared" si="6"/>
        <v>0</v>
      </c>
      <c r="D63" s="561"/>
      <c r="E63" s="561"/>
      <c r="F63" s="561"/>
      <c r="G63" s="561"/>
      <c r="H63" s="562"/>
      <c r="I63" s="553">
        <f t="shared" si="7"/>
        <v>0</v>
      </c>
      <c r="J63" s="554"/>
      <c r="K63" s="554"/>
      <c r="L63" s="554"/>
      <c r="M63" s="554"/>
      <c r="N63" s="554"/>
      <c r="O63" s="554"/>
      <c r="P63" s="555"/>
      <c r="Q63" s="556">
        <f t="shared" si="8"/>
        <v>0</v>
      </c>
      <c r="R63" s="557"/>
      <c r="S63" s="558">
        <f t="shared" si="9"/>
        <v>0</v>
      </c>
      <c r="T63" s="559"/>
      <c r="U63" s="52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4"/>
      <c r="AJ63" s="70">
        <f t="shared" si="5"/>
        <v>0</v>
      </c>
      <c r="AK63" s="71">
        <f t="shared" si="10"/>
        <v>0</v>
      </c>
      <c r="AL63" s="473">
        <f t="shared" si="11"/>
        <v>0</v>
      </c>
      <c r="AM63" s="474"/>
      <c r="AN63" s="23"/>
      <c r="AO63" s="18" t="str">
        <f>'ORDEN DE CUARENTENA'!AO63</f>
        <v>Aulonocranus</v>
      </c>
      <c r="AP63" s="65" t="s">
        <v>1787</v>
      </c>
      <c r="AQ63" s="66" t="s">
        <v>1739</v>
      </c>
    </row>
    <row r="64" spans="1:43" ht="13.5" customHeight="1">
      <c r="A64" s="17"/>
      <c r="B64" s="35">
        <v>135</v>
      </c>
      <c r="C64" s="560">
        <f t="shared" si="6"/>
        <v>0</v>
      </c>
      <c r="D64" s="561"/>
      <c r="E64" s="561"/>
      <c r="F64" s="561"/>
      <c r="G64" s="561"/>
      <c r="H64" s="562"/>
      <c r="I64" s="553">
        <f t="shared" si="7"/>
        <v>0</v>
      </c>
      <c r="J64" s="554"/>
      <c r="K64" s="554"/>
      <c r="L64" s="554"/>
      <c r="M64" s="554"/>
      <c r="N64" s="554"/>
      <c r="O64" s="554"/>
      <c r="P64" s="555"/>
      <c r="Q64" s="556">
        <f t="shared" si="8"/>
        <v>0</v>
      </c>
      <c r="R64" s="557"/>
      <c r="S64" s="558">
        <f t="shared" si="9"/>
        <v>0</v>
      </c>
      <c r="T64" s="559"/>
      <c r="U64" s="52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4"/>
      <c r="AJ64" s="70">
        <f t="shared" si="5"/>
        <v>0</v>
      </c>
      <c r="AK64" s="71">
        <f t="shared" si="10"/>
        <v>0</v>
      </c>
      <c r="AL64" s="473">
        <f t="shared" si="11"/>
        <v>0</v>
      </c>
      <c r="AM64" s="474"/>
      <c r="AN64" s="23"/>
      <c r="AO64" s="18" t="str">
        <f>'ORDEN DE CUARENTENA'!AO64</f>
        <v>Austrofundulus</v>
      </c>
      <c r="AP64" s="65" t="s">
        <v>1788</v>
      </c>
      <c r="AQ64" s="66" t="s">
        <v>1739</v>
      </c>
    </row>
    <row r="65" spans="1:43" ht="13.5" customHeight="1">
      <c r="A65" s="17"/>
      <c r="B65" s="35">
        <v>136</v>
      </c>
      <c r="C65" s="560">
        <f t="shared" si="6"/>
        <v>0</v>
      </c>
      <c r="D65" s="561"/>
      <c r="E65" s="561"/>
      <c r="F65" s="561"/>
      <c r="G65" s="561"/>
      <c r="H65" s="562"/>
      <c r="I65" s="553">
        <f t="shared" si="7"/>
        <v>0</v>
      </c>
      <c r="J65" s="554"/>
      <c r="K65" s="554"/>
      <c r="L65" s="554"/>
      <c r="M65" s="554"/>
      <c r="N65" s="554"/>
      <c r="O65" s="554"/>
      <c r="P65" s="555"/>
      <c r="Q65" s="556">
        <f t="shared" si="8"/>
        <v>0</v>
      </c>
      <c r="R65" s="557"/>
      <c r="S65" s="558">
        <f t="shared" si="9"/>
        <v>0</v>
      </c>
      <c r="T65" s="559"/>
      <c r="U65" s="52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4"/>
      <c r="AJ65" s="70">
        <f t="shared" si="5"/>
        <v>0</v>
      </c>
      <c r="AK65" s="71">
        <f t="shared" si="10"/>
        <v>0</v>
      </c>
      <c r="AL65" s="473">
        <f t="shared" si="11"/>
        <v>0</v>
      </c>
      <c r="AM65" s="474"/>
      <c r="AN65" s="23"/>
      <c r="AO65" s="18" t="str">
        <f>'ORDEN DE CUARENTENA'!AO65</f>
        <v>Austrolebias</v>
      </c>
      <c r="AP65" s="65" t="s">
        <v>1789</v>
      </c>
      <c r="AQ65" s="66" t="s">
        <v>1739</v>
      </c>
    </row>
    <row r="66" spans="1:43" ht="13.5" customHeight="1">
      <c r="A66" s="17"/>
      <c r="B66" s="35">
        <v>137</v>
      </c>
      <c r="C66" s="560">
        <f t="shared" si="6"/>
        <v>0</v>
      </c>
      <c r="D66" s="561"/>
      <c r="E66" s="561"/>
      <c r="F66" s="561"/>
      <c r="G66" s="561"/>
      <c r="H66" s="562"/>
      <c r="I66" s="553">
        <f t="shared" si="7"/>
        <v>0</v>
      </c>
      <c r="J66" s="554"/>
      <c r="K66" s="554"/>
      <c r="L66" s="554"/>
      <c r="M66" s="554"/>
      <c r="N66" s="554"/>
      <c r="O66" s="554"/>
      <c r="P66" s="555"/>
      <c r="Q66" s="556">
        <f t="shared" si="8"/>
        <v>0</v>
      </c>
      <c r="R66" s="557"/>
      <c r="S66" s="558">
        <f t="shared" si="9"/>
        <v>0</v>
      </c>
      <c r="T66" s="559"/>
      <c r="U66" s="52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4"/>
      <c r="AJ66" s="70">
        <f t="shared" si="5"/>
        <v>0</v>
      </c>
      <c r="AK66" s="71">
        <f t="shared" si="10"/>
        <v>0</v>
      </c>
      <c r="AL66" s="473">
        <f t="shared" si="11"/>
        <v>0</v>
      </c>
      <c r="AM66" s="474"/>
      <c r="AN66" s="23"/>
      <c r="AO66" s="18" t="str">
        <f>'ORDEN DE CUARENTENA'!AO66</f>
        <v>Axelrodia</v>
      </c>
      <c r="AP66" s="65" t="s">
        <v>1790</v>
      </c>
      <c r="AQ66" s="66" t="s">
        <v>1733</v>
      </c>
    </row>
    <row r="67" spans="1:43" ht="13.5" customHeight="1">
      <c r="A67" s="17"/>
      <c r="B67" s="35">
        <v>138</v>
      </c>
      <c r="C67" s="560">
        <f t="shared" si="6"/>
        <v>0</v>
      </c>
      <c r="D67" s="561"/>
      <c r="E67" s="561"/>
      <c r="F67" s="561"/>
      <c r="G67" s="561"/>
      <c r="H67" s="562"/>
      <c r="I67" s="553">
        <f t="shared" si="7"/>
        <v>0</v>
      </c>
      <c r="J67" s="554"/>
      <c r="K67" s="554"/>
      <c r="L67" s="554"/>
      <c r="M67" s="554"/>
      <c r="N67" s="554"/>
      <c r="O67" s="554"/>
      <c r="P67" s="555"/>
      <c r="Q67" s="556">
        <f t="shared" si="8"/>
        <v>0</v>
      </c>
      <c r="R67" s="557"/>
      <c r="S67" s="558">
        <f t="shared" si="9"/>
        <v>0</v>
      </c>
      <c r="T67" s="559"/>
      <c r="U67" s="52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4"/>
      <c r="AJ67" s="70">
        <f t="shared" si="5"/>
        <v>0</v>
      </c>
      <c r="AK67" s="71">
        <f t="shared" si="10"/>
        <v>0</v>
      </c>
      <c r="AL67" s="473">
        <f t="shared" si="11"/>
        <v>0</v>
      </c>
      <c r="AM67" s="474"/>
      <c r="AN67" s="23"/>
      <c r="AO67" s="18" t="str">
        <f>'ORDEN DE CUARENTENA'!AO67</f>
        <v>Badis</v>
      </c>
      <c r="AP67" s="65" t="s">
        <v>1791</v>
      </c>
      <c r="AQ67" s="66" t="s">
        <v>1739</v>
      </c>
    </row>
    <row r="68" spans="1:43" ht="13.5" customHeight="1">
      <c r="A68" s="17"/>
      <c r="B68" s="35">
        <v>139</v>
      </c>
      <c r="C68" s="560">
        <f t="shared" si="6"/>
        <v>0</v>
      </c>
      <c r="D68" s="561"/>
      <c r="E68" s="561"/>
      <c r="F68" s="561"/>
      <c r="G68" s="561"/>
      <c r="H68" s="562"/>
      <c r="I68" s="553">
        <f t="shared" si="7"/>
        <v>0</v>
      </c>
      <c r="J68" s="554"/>
      <c r="K68" s="554"/>
      <c r="L68" s="554"/>
      <c r="M68" s="554"/>
      <c r="N68" s="554"/>
      <c r="O68" s="554"/>
      <c r="P68" s="555"/>
      <c r="Q68" s="556">
        <f t="shared" si="8"/>
        <v>0</v>
      </c>
      <c r="R68" s="557"/>
      <c r="S68" s="558">
        <f t="shared" si="9"/>
        <v>0</v>
      </c>
      <c r="T68" s="559"/>
      <c r="U68" s="52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4"/>
      <c r="AJ68" s="70">
        <f t="shared" si="5"/>
        <v>0</v>
      </c>
      <c r="AK68" s="71">
        <f t="shared" si="10"/>
        <v>0</v>
      </c>
      <c r="AL68" s="473">
        <f t="shared" si="11"/>
        <v>0</v>
      </c>
      <c r="AM68" s="474"/>
      <c r="AN68" s="23"/>
      <c r="AO68" s="18" t="str">
        <f>'ORDEN DE CUARENTENA'!AO68</f>
        <v>Bagarius</v>
      </c>
      <c r="AP68" s="65" t="s">
        <v>1792</v>
      </c>
      <c r="AQ68" s="66" t="s">
        <v>1739</v>
      </c>
    </row>
    <row r="69" spans="1:43" ht="13.5" customHeight="1">
      <c r="A69" s="17"/>
      <c r="B69" s="35">
        <v>140</v>
      </c>
      <c r="C69" s="560">
        <f t="shared" si="6"/>
        <v>0</v>
      </c>
      <c r="D69" s="561"/>
      <c r="E69" s="561"/>
      <c r="F69" s="561"/>
      <c r="G69" s="561"/>
      <c r="H69" s="562"/>
      <c r="I69" s="553">
        <f t="shared" si="7"/>
        <v>0</v>
      </c>
      <c r="J69" s="554"/>
      <c r="K69" s="554"/>
      <c r="L69" s="554"/>
      <c r="M69" s="554"/>
      <c r="N69" s="554"/>
      <c r="O69" s="554"/>
      <c r="P69" s="555"/>
      <c r="Q69" s="556">
        <f t="shared" si="8"/>
        <v>0</v>
      </c>
      <c r="R69" s="557"/>
      <c r="S69" s="558">
        <f t="shared" si="9"/>
        <v>0</v>
      </c>
      <c r="T69" s="559"/>
      <c r="U69" s="52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4"/>
      <c r="AJ69" s="70">
        <f t="shared" si="5"/>
        <v>0</v>
      </c>
      <c r="AK69" s="71">
        <f t="shared" si="10"/>
        <v>0</v>
      </c>
      <c r="AL69" s="473">
        <f t="shared" si="11"/>
        <v>0</v>
      </c>
      <c r="AM69" s="474"/>
      <c r="AN69" s="23"/>
      <c r="AO69" s="18" t="str">
        <f>'ORDEN DE CUARENTENA'!AO69</f>
        <v>Balantiocheilos</v>
      </c>
      <c r="AP69" s="65" t="s">
        <v>1793</v>
      </c>
      <c r="AQ69" s="66" t="s">
        <v>1739</v>
      </c>
    </row>
    <row r="70" spans="1:43" ht="13.5" customHeight="1">
      <c r="A70" s="17"/>
      <c r="B70" s="35">
        <v>141</v>
      </c>
      <c r="C70" s="560">
        <f t="shared" si="6"/>
        <v>0</v>
      </c>
      <c r="D70" s="561"/>
      <c r="E70" s="561"/>
      <c r="F70" s="561"/>
      <c r="G70" s="561"/>
      <c r="H70" s="562"/>
      <c r="I70" s="553">
        <f t="shared" si="7"/>
        <v>0</v>
      </c>
      <c r="J70" s="554"/>
      <c r="K70" s="554"/>
      <c r="L70" s="554"/>
      <c r="M70" s="554"/>
      <c r="N70" s="554"/>
      <c r="O70" s="554"/>
      <c r="P70" s="555"/>
      <c r="Q70" s="556">
        <f t="shared" si="8"/>
        <v>0</v>
      </c>
      <c r="R70" s="557"/>
      <c r="S70" s="558">
        <f t="shared" si="9"/>
        <v>0</v>
      </c>
      <c r="T70" s="559"/>
      <c r="U70" s="52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4"/>
      <c r="AJ70" s="70">
        <f t="shared" si="5"/>
        <v>0</v>
      </c>
      <c r="AK70" s="71">
        <f t="shared" si="10"/>
        <v>0</v>
      </c>
      <c r="AL70" s="473">
        <f t="shared" si="11"/>
        <v>0</v>
      </c>
      <c r="AM70" s="474"/>
      <c r="AN70" s="23"/>
      <c r="AO70" s="18" t="str">
        <f>'ORDEN DE CUARENTENA'!AO70</f>
        <v>Balistapus</v>
      </c>
      <c r="AP70" s="65" t="s">
        <v>1794</v>
      </c>
      <c r="AQ70" s="66" t="s">
        <v>1739</v>
      </c>
    </row>
    <row r="71" spans="1:43" ht="13.5" customHeight="1" thickBot="1">
      <c r="A71" s="17"/>
      <c r="B71" s="36">
        <v>142</v>
      </c>
      <c r="C71" s="566">
        <f t="shared" si="6"/>
        <v>0</v>
      </c>
      <c r="D71" s="567"/>
      <c r="E71" s="567"/>
      <c r="F71" s="567"/>
      <c r="G71" s="567"/>
      <c r="H71" s="568"/>
      <c r="I71" s="569">
        <f t="shared" si="7"/>
        <v>0</v>
      </c>
      <c r="J71" s="570"/>
      <c r="K71" s="570"/>
      <c r="L71" s="570"/>
      <c r="M71" s="570"/>
      <c r="N71" s="570"/>
      <c r="O71" s="570"/>
      <c r="P71" s="571"/>
      <c r="Q71" s="572">
        <f t="shared" si="8"/>
        <v>0</v>
      </c>
      <c r="R71" s="573"/>
      <c r="S71" s="574">
        <f t="shared" si="9"/>
        <v>0</v>
      </c>
      <c r="T71" s="575"/>
      <c r="U71" s="55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7"/>
      <c r="AJ71" s="180">
        <f t="shared" si="5"/>
        <v>0</v>
      </c>
      <c r="AK71" s="71">
        <f t="shared" si="10"/>
        <v>0</v>
      </c>
      <c r="AL71" s="756">
        <f t="shared" si="11"/>
        <v>0</v>
      </c>
      <c r="AM71" s="757"/>
      <c r="AN71" s="23"/>
      <c r="AO71" s="18" t="str">
        <f>'ORDEN DE CUARENTENA'!AO71</f>
        <v>Balistes</v>
      </c>
      <c r="AP71" s="65" t="s">
        <v>1795</v>
      </c>
      <c r="AQ71" s="66" t="s">
        <v>1739</v>
      </c>
    </row>
    <row r="72" spans="1:43" ht="13.5" customHeight="1" thickTop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73">
        <f>SUM(Q47:R71)</f>
        <v>0</v>
      </c>
      <c r="R72" s="73"/>
      <c r="S72" s="73">
        <f>SUM(S47:T71)</f>
        <v>0</v>
      </c>
      <c r="T72" s="73"/>
      <c r="U72" s="74">
        <f>SUM(U47:U71)</f>
        <v>0</v>
      </c>
      <c r="V72" s="74">
        <f t="shared" ref="V72:AI72" si="12">SUM(V47:V71)</f>
        <v>0</v>
      </c>
      <c r="W72" s="74">
        <f t="shared" si="12"/>
        <v>0</v>
      </c>
      <c r="X72" s="74">
        <f t="shared" si="12"/>
        <v>0</v>
      </c>
      <c r="Y72" s="74">
        <f t="shared" si="12"/>
        <v>0</v>
      </c>
      <c r="Z72" s="74">
        <f t="shared" si="12"/>
        <v>0</v>
      </c>
      <c r="AA72" s="74">
        <f t="shared" si="12"/>
        <v>0</v>
      </c>
      <c r="AB72" s="74">
        <f t="shared" si="12"/>
        <v>0</v>
      </c>
      <c r="AC72" s="74">
        <f t="shared" si="12"/>
        <v>0</v>
      </c>
      <c r="AD72" s="74">
        <f t="shared" si="12"/>
        <v>0</v>
      </c>
      <c r="AE72" s="74">
        <f t="shared" si="12"/>
        <v>0</v>
      </c>
      <c r="AF72" s="74">
        <f t="shared" si="12"/>
        <v>0</v>
      </c>
      <c r="AG72" s="74">
        <f t="shared" si="12"/>
        <v>0</v>
      </c>
      <c r="AH72" s="74">
        <f t="shared" si="12"/>
        <v>0</v>
      </c>
      <c r="AI72" s="74">
        <f t="shared" si="12"/>
        <v>0</v>
      </c>
      <c r="AJ72" s="73">
        <f>SUM(AJ47:AJ71)</f>
        <v>0</v>
      </c>
      <c r="AK72" s="73"/>
      <c r="AL72" s="73">
        <f>SUM(AL47:AM71)</f>
        <v>0</v>
      </c>
      <c r="AM72" s="73"/>
      <c r="AN72" s="23"/>
      <c r="AO72" s="18" t="str">
        <f>'ORDEN DE CUARENTENA'!AO72</f>
        <v>Balistoides</v>
      </c>
      <c r="AP72" s="65" t="s">
        <v>1796</v>
      </c>
      <c r="AQ72" s="66" t="s">
        <v>1739</v>
      </c>
    </row>
    <row r="73" spans="1:43" ht="13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47"/>
      <c r="AK73" s="48"/>
      <c r="AL73" s="33"/>
      <c r="AM73" s="33"/>
      <c r="AN73" s="23"/>
      <c r="AO73" s="18" t="str">
        <f>'ORDEN DE CUARENTENA'!AO73</f>
        <v>Barbichthys</v>
      </c>
      <c r="AP73" s="65" t="s">
        <v>1797</v>
      </c>
      <c r="AQ73" s="66" t="s">
        <v>1739</v>
      </c>
    </row>
    <row r="74" spans="1:43" ht="13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47"/>
      <c r="AK74" s="48"/>
      <c r="AL74" s="33"/>
      <c r="AM74" s="33"/>
      <c r="AN74" s="23"/>
      <c r="AO74" s="18" t="str">
        <f>'ORDEN DE CUARENTENA'!AO74</f>
        <v>Barbodes</v>
      </c>
      <c r="AP74" s="65" t="s">
        <v>1798</v>
      </c>
      <c r="AQ74" s="66" t="s">
        <v>1739</v>
      </c>
    </row>
    <row r="75" spans="1:43" ht="13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47"/>
      <c r="AK75" s="48"/>
      <c r="AL75" s="33"/>
      <c r="AM75" s="33"/>
      <c r="AN75" s="23"/>
      <c r="AO75" s="18" t="str">
        <f>'ORDEN DE CUARENTENA'!AO75</f>
        <v>Barbonymus</v>
      </c>
      <c r="AP75" s="65" t="s">
        <v>1799</v>
      </c>
      <c r="AQ75" s="66" t="s">
        <v>1739</v>
      </c>
    </row>
    <row r="76" spans="1:43" ht="13.5" customHeight="1">
      <c r="A76" s="17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6"/>
      <c r="Y76" s="6"/>
      <c r="Z76" s="6"/>
      <c r="AA76" s="32"/>
      <c r="AD76" s="32"/>
      <c r="AE76" s="32"/>
      <c r="AF76" s="32"/>
      <c r="AG76" s="32"/>
      <c r="AH76" s="32"/>
      <c r="AI76" s="32"/>
      <c r="AJ76" s="32"/>
      <c r="AK76" s="32"/>
      <c r="AN76" s="23"/>
      <c r="AO76" s="18" t="str">
        <f>'ORDEN DE CUARENTENA'!AO76</f>
        <v>Barbus</v>
      </c>
      <c r="AP76" s="65" t="s">
        <v>1800</v>
      </c>
      <c r="AQ76" s="66" t="s">
        <v>1739</v>
      </c>
    </row>
    <row r="77" spans="1:43" ht="13.5" customHeight="1">
      <c r="A77" s="3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N77" s="23"/>
      <c r="AO77" s="18" t="str">
        <f>'ORDEN DE CUARENTENA'!AO77</f>
        <v>Bedotia</v>
      </c>
      <c r="AP77" s="65" t="s">
        <v>1801</v>
      </c>
      <c r="AQ77" s="66" t="s">
        <v>1739</v>
      </c>
    </row>
    <row r="78" spans="1:43" ht="13.5" customHeight="1">
      <c r="A78" s="17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N78" s="23"/>
      <c r="AO78" s="18" t="str">
        <f>'ORDEN DE CUARENTENA'!AO78</f>
        <v>Belontia</v>
      </c>
      <c r="AP78" s="65" t="s">
        <v>1802</v>
      </c>
      <c r="AQ78" s="66" t="s">
        <v>1739</v>
      </c>
    </row>
    <row r="79" spans="1:43" ht="13.5" customHeight="1">
      <c r="A79" s="1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N79" s="23"/>
      <c r="AO79" s="18" t="str">
        <f>'ORDEN DE CUARENTENA'!AO79</f>
        <v>Benthochromis</v>
      </c>
      <c r="AP79" s="65" t="s">
        <v>1803</v>
      </c>
      <c r="AQ79" s="66" t="s">
        <v>1739</v>
      </c>
    </row>
    <row r="80" spans="1:43" ht="13.5" customHeight="1">
      <c r="A80" s="1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N80" s="16"/>
      <c r="AO80" s="18" t="str">
        <f>'ORDEN DE CUARENTENA'!AO80</f>
        <v>Betta</v>
      </c>
      <c r="AP80" s="65" t="s">
        <v>1804</v>
      </c>
      <c r="AQ80" s="66" t="s">
        <v>1739</v>
      </c>
    </row>
    <row r="81" spans="1:43" ht="13.5" customHeight="1">
      <c r="A81" s="1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N81" s="16"/>
      <c r="AO81" s="18" t="str">
        <f>'ORDEN DE CUARENTENA'!AO81</f>
        <v>Biotodoma</v>
      </c>
      <c r="AP81" s="65" t="s">
        <v>1805</v>
      </c>
      <c r="AQ81" s="66" t="s">
        <v>1739</v>
      </c>
    </row>
    <row r="82" spans="1:43" ht="13.5" customHeight="1">
      <c r="A82" s="1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N82" s="16"/>
      <c r="AO82" s="18" t="str">
        <f>'ORDEN DE CUARENTENA'!AO82</f>
        <v>Bodianus</v>
      </c>
      <c r="AP82" s="65" t="s">
        <v>1806</v>
      </c>
      <c r="AQ82" s="66" t="s">
        <v>1739</v>
      </c>
    </row>
    <row r="83" spans="1:43" ht="13.5" customHeight="1">
      <c r="A83" s="1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N83" s="16"/>
      <c r="AO83" s="18" t="str">
        <f>'ORDEN DE CUARENTENA'!AO83</f>
        <v>Boehlkea</v>
      </c>
      <c r="AP83" s="65" t="s">
        <v>1807</v>
      </c>
      <c r="AQ83" s="66" t="s">
        <v>1739</v>
      </c>
    </row>
    <row r="84" spans="1:43" ht="13.5" customHeight="1">
      <c r="A84" s="1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N84" s="16"/>
      <c r="AO84" s="18" t="str">
        <f>'ORDEN DE CUARENTENA'!AO84</f>
        <v>Boraras</v>
      </c>
      <c r="AP84" s="65" t="s">
        <v>1808</v>
      </c>
      <c r="AQ84" s="66" t="s">
        <v>1739</v>
      </c>
    </row>
    <row r="85" spans="1:43" ht="13.5" customHeight="1">
      <c r="A85" s="1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N85" s="16"/>
      <c r="AO85" s="18" t="str">
        <f>'ORDEN DE CUARENTENA'!AO85</f>
        <v>Botia</v>
      </c>
      <c r="AP85" s="65" t="s">
        <v>1809</v>
      </c>
      <c r="AQ85" s="66" t="s">
        <v>1739</v>
      </c>
    </row>
    <row r="86" spans="1:43" ht="13.5" customHeight="1">
      <c r="A86" s="24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14"/>
      <c r="V86" s="14"/>
      <c r="W86" s="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N86" s="16"/>
      <c r="AO86" s="18" t="str">
        <f>'ORDEN DE CUARENTENA'!AO86</f>
        <v>Boulengerella</v>
      </c>
      <c r="AP86" s="65" t="s">
        <v>1810</v>
      </c>
      <c r="AQ86" s="66" t="s">
        <v>1739</v>
      </c>
    </row>
    <row r="87" spans="1:43" ht="13.5" customHeight="1">
      <c r="A87" s="24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N87" s="16"/>
      <c r="AO87" s="18" t="str">
        <f>'ORDEN DE CUARENTENA'!AO87</f>
        <v>Boulengerochromis</v>
      </c>
      <c r="AP87" s="65" t="s">
        <v>1811</v>
      </c>
      <c r="AQ87" s="66" t="s">
        <v>1739</v>
      </c>
    </row>
    <row r="88" spans="1:43" ht="13.5" customHeight="1">
      <c r="A88" s="25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N88" s="16"/>
      <c r="AO88" s="18" t="str">
        <f>'ORDEN DE CUARENTENA'!AO88</f>
        <v>Brachychalcinus</v>
      </c>
      <c r="AP88" s="65" t="s">
        <v>1812</v>
      </c>
      <c r="AQ88" s="66" t="s">
        <v>1739</v>
      </c>
    </row>
    <row r="89" spans="1:43" ht="13.5" customHeight="1">
      <c r="A89" s="17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N89" s="16"/>
      <c r="AO89" s="18" t="str">
        <f>'ORDEN DE CUARENTENA'!AO89</f>
        <v>Brachygobius</v>
      </c>
      <c r="AP89" s="65" t="s">
        <v>1813</v>
      </c>
      <c r="AQ89" s="66" t="s">
        <v>1739</v>
      </c>
    </row>
    <row r="90" spans="1:43" ht="13.5" customHeight="1">
      <c r="A90" s="17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N90" s="16"/>
      <c r="AO90" s="18" t="str">
        <f>'ORDEN DE CUARENTENA'!AO90</f>
        <v>Brachyhypopomus</v>
      </c>
      <c r="AP90" s="65" t="s">
        <v>1814</v>
      </c>
      <c r="AQ90" s="66" t="s">
        <v>1739</v>
      </c>
    </row>
    <row r="91" spans="1:43" ht="13.5" customHeight="1">
      <c r="A91" s="31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N91" s="16"/>
      <c r="AO91" s="18" t="str">
        <f>'ORDEN DE CUARENTENA'!AO91</f>
        <v>Brachyplatystoma</v>
      </c>
      <c r="AP91" s="65" t="s">
        <v>1815</v>
      </c>
      <c r="AQ91" s="66" t="s">
        <v>1733</v>
      </c>
    </row>
    <row r="92" spans="1:43" ht="13.5" customHeight="1">
      <c r="A92" s="25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N92" s="16"/>
      <c r="AO92" s="18" t="str">
        <f>'ORDEN DE CUARENTENA'!AO92</f>
        <v>Brochis</v>
      </c>
      <c r="AP92" s="65" t="s">
        <v>1816</v>
      </c>
      <c r="AQ92" s="66" t="s">
        <v>1733</v>
      </c>
    </row>
    <row r="93" spans="1:43" ht="13.5" customHeight="1">
      <c r="A93" s="25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9"/>
      <c r="V93" s="9"/>
      <c r="W93" s="10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N93" s="16"/>
      <c r="AO93" s="18" t="str">
        <f>'ORDEN DE CUARENTENA'!AO93</f>
        <v>Brycinus</v>
      </c>
      <c r="AP93" s="65" t="s">
        <v>1817</v>
      </c>
      <c r="AQ93" s="66" t="s">
        <v>1733</v>
      </c>
    </row>
    <row r="94" spans="1:43" ht="13.5" customHeight="1">
      <c r="A94" s="25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N94" s="16"/>
      <c r="AO94" s="18" t="str">
        <f>'ORDEN DE CUARENTENA'!AO94</f>
        <v>Brycon</v>
      </c>
      <c r="AP94" s="65" t="s">
        <v>1818</v>
      </c>
      <c r="AQ94" s="66" t="s">
        <v>1733</v>
      </c>
    </row>
    <row r="95" spans="1:43" ht="13.5" customHeight="1">
      <c r="A95" s="25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0"/>
      <c r="V95" s="10"/>
      <c r="W95" s="11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N95" s="16"/>
      <c r="AO95" s="18" t="str">
        <f>'ORDEN DE CUARENTENA'!AO95</f>
        <v>Buccochromis</v>
      </c>
      <c r="AP95" s="65" t="s">
        <v>1819</v>
      </c>
      <c r="AQ95" s="66" t="s">
        <v>1733</v>
      </c>
    </row>
    <row r="96" spans="1:43" ht="13.5" customHeight="1">
      <c r="A96" s="25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N96" s="16"/>
      <c r="AO96" s="18" t="str">
        <f>'ORDEN DE CUARENTENA'!AO96</f>
        <v>Bunocephalichthys</v>
      </c>
      <c r="AP96" s="65" t="s">
        <v>926</v>
      </c>
      <c r="AQ96" s="66" t="s">
        <v>1820</v>
      </c>
    </row>
    <row r="97" spans="1:43" ht="13.5" customHeight="1">
      <c r="A97" s="25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N97" s="16"/>
      <c r="AO97" s="18" t="str">
        <f>'ORDEN DE CUARENTENA'!AO97</f>
        <v>Bunocephalus</v>
      </c>
      <c r="AP97" s="65" t="s">
        <v>1821</v>
      </c>
      <c r="AQ97" s="66" t="s">
        <v>1733</v>
      </c>
    </row>
    <row r="98" spans="1:43" ht="13.5" customHeight="1">
      <c r="A98" s="25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11"/>
      <c r="V98" s="11"/>
      <c r="W98" s="9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N98" s="16"/>
      <c r="AO98" s="18" t="str">
        <f>'ORDEN DE CUARENTENA'!AO98</f>
        <v>Butis</v>
      </c>
      <c r="AP98" s="65" t="s">
        <v>1822</v>
      </c>
      <c r="AQ98" s="66" t="s">
        <v>1739</v>
      </c>
    </row>
    <row r="99" spans="1:43" ht="13.5" customHeight="1">
      <c r="A99" s="25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9"/>
      <c r="V99" s="9"/>
      <c r="W99" s="12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N99" s="16"/>
      <c r="AO99" s="18" t="str">
        <f>'ORDEN DE CUARENTENA'!AO99</f>
        <v>Caecomastacembelus</v>
      </c>
      <c r="AP99" s="65" t="s">
        <v>1823</v>
      </c>
      <c r="AQ99" s="66" t="s">
        <v>1739</v>
      </c>
    </row>
    <row r="100" spans="1:43" ht="13.5" customHeight="1">
      <c r="A100" s="25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2"/>
      <c r="V100" s="12"/>
      <c r="W100" s="13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N100" s="16"/>
      <c r="AO100" s="18" t="str">
        <f>'ORDEN DE CUARENTENA'!AO100</f>
        <v>Caenotropus</v>
      </c>
      <c r="AP100" s="65" t="s">
        <v>1824</v>
      </c>
      <c r="AQ100" s="66" t="s">
        <v>1739</v>
      </c>
    </row>
    <row r="101" spans="1:43" ht="13.5" customHeight="1">
      <c r="A101" s="25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3"/>
      <c r="V101" s="13"/>
      <c r="W101" s="12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N101" s="16"/>
      <c r="AO101" s="18" t="str">
        <f>'ORDEN DE CUARENTENA'!AO101</f>
        <v>Callichthys</v>
      </c>
      <c r="AP101" s="65" t="s">
        <v>1825</v>
      </c>
      <c r="AQ101" s="66" t="s">
        <v>1733</v>
      </c>
    </row>
    <row r="102" spans="1:43" ht="13.5" customHeight="1">
      <c r="A102" s="25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2"/>
      <c r="V102" s="12"/>
      <c r="W102" s="14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N102" s="16"/>
      <c r="AO102" s="18" t="str">
        <f>'ORDEN DE CUARENTENA'!AO102</f>
        <v>Callochromis</v>
      </c>
      <c r="AP102" s="65" t="s">
        <v>1826</v>
      </c>
      <c r="AQ102" s="66" t="s">
        <v>1733</v>
      </c>
    </row>
    <row r="103" spans="1:43" ht="13.5" customHeight="1">
      <c r="A103" s="59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N103" s="16"/>
      <c r="AO103" s="18" t="str">
        <f>'ORDEN DE CUARENTENA'!AO103</f>
        <v>Calloplesiops</v>
      </c>
      <c r="AP103" s="65" t="s">
        <v>927</v>
      </c>
      <c r="AQ103" s="66" t="s">
        <v>1827</v>
      </c>
    </row>
    <row r="104" spans="1:43" ht="13.5" customHeight="1">
      <c r="A104" s="59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N104" s="16"/>
      <c r="AO104" s="18" t="str">
        <f>'ORDEN DE CUARENTENA'!AO104</f>
        <v>Calophysus</v>
      </c>
      <c r="AP104" s="65" t="s">
        <v>1828</v>
      </c>
      <c r="AQ104" s="66" t="s">
        <v>1733</v>
      </c>
    </row>
    <row r="105" spans="1:43" ht="13.5" customHeight="1">
      <c r="A105" s="40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N105" s="16"/>
      <c r="AO105" s="18" t="str">
        <f>'ORDEN DE CUARENTENA'!AO105</f>
        <v>Campylomormyrus</v>
      </c>
      <c r="AP105" s="65" t="s">
        <v>1829</v>
      </c>
      <c r="AQ105" s="66" t="s">
        <v>1733</v>
      </c>
    </row>
    <row r="106" spans="1:43" ht="13.5" customHeight="1">
      <c r="A106" s="16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N106" s="16"/>
      <c r="AO106" s="18" t="str">
        <f>'ORDEN DE CUARENTENA'!AO106</f>
        <v>Canthigaster</v>
      </c>
      <c r="AP106" s="65" t="s">
        <v>1830</v>
      </c>
      <c r="AQ106" s="66" t="s">
        <v>1739</v>
      </c>
    </row>
    <row r="107" spans="1:43" ht="13.5" customHeight="1">
      <c r="A107" s="42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N107" s="16"/>
      <c r="AO107" s="18" t="str">
        <f>'ORDEN DE CUARENTENA'!AO107</f>
        <v>Capoeta</v>
      </c>
      <c r="AP107" s="65" t="s">
        <v>1831</v>
      </c>
      <c r="AQ107" s="66" t="s">
        <v>1739</v>
      </c>
    </row>
    <row r="108" spans="1:43" ht="13.5" customHeight="1">
      <c r="A108" s="43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N108" s="16"/>
      <c r="AO108" s="18" t="str">
        <f>'ORDEN DE CUARENTENA'!AO108</f>
        <v>Caquetaia</v>
      </c>
      <c r="AP108" s="65" t="s">
        <v>1832</v>
      </c>
      <c r="AQ108" s="66" t="s">
        <v>1739</v>
      </c>
    </row>
    <row r="109" spans="1:43" ht="15" customHeight="1">
      <c r="A109" s="42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N109" s="16"/>
      <c r="AO109" s="18" t="str">
        <f>'ORDEN DE CUARENTENA'!AO109</f>
        <v>Carassius</v>
      </c>
      <c r="AP109" s="65" t="s">
        <v>1833</v>
      </c>
      <c r="AQ109" s="66" t="s">
        <v>1739</v>
      </c>
    </row>
    <row r="110" spans="1:43" ht="15" customHeight="1">
      <c r="A110" s="17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N110" s="16"/>
      <c r="AO110" s="18" t="str">
        <f>'ORDEN DE CUARENTENA'!AO110</f>
        <v>Carcharhinus</v>
      </c>
      <c r="AP110" s="65" t="s">
        <v>1834</v>
      </c>
      <c r="AQ110" s="66" t="s">
        <v>1733</v>
      </c>
    </row>
    <row r="111" spans="1:43" ht="15" customHeight="1">
      <c r="A111" s="17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N111" s="16"/>
      <c r="AO111" s="18" t="str">
        <f>'ORDEN DE CUARENTENA'!AO111</f>
        <v>Carnegiella</v>
      </c>
      <c r="AP111" s="65" t="s">
        <v>1835</v>
      </c>
      <c r="AQ111" s="66" t="s">
        <v>1733</v>
      </c>
    </row>
    <row r="112" spans="1:43" ht="15" customHeight="1">
      <c r="A112" s="17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N112" s="16"/>
      <c r="AO112" s="18" t="str">
        <f>'ORDEN DE CUARENTENA'!AO112</f>
        <v>Centropyge</v>
      </c>
      <c r="AP112" s="65" t="s">
        <v>1836</v>
      </c>
      <c r="AQ112" s="66" t="s">
        <v>1733</v>
      </c>
    </row>
    <row r="113" spans="1:43" ht="15" customHeight="1">
      <c r="A113" s="17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N113" s="16"/>
      <c r="AO113" s="18" t="str">
        <f>'ORDEN DE CUARENTENA'!AO113</f>
        <v>Cephalopholis</v>
      </c>
      <c r="AP113" s="65" t="s">
        <v>1837</v>
      </c>
      <c r="AQ113" s="66" t="s">
        <v>1733</v>
      </c>
    </row>
    <row r="114" spans="1:43" ht="15" customHeight="1">
      <c r="A114" s="17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N114" s="16"/>
      <c r="AO114" s="18" t="str">
        <f>'ORDEN DE CUARENTENA'!AO114</f>
        <v>Cetopsis</v>
      </c>
      <c r="AP114" s="65" t="s">
        <v>1838</v>
      </c>
      <c r="AQ114" s="66" t="s">
        <v>1733</v>
      </c>
    </row>
    <row r="115" spans="1:43" ht="15" customHeight="1">
      <c r="A115" s="17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N115" s="16"/>
      <c r="AO115" s="18" t="str">
        <f>'ORDEN DE CUARENTENA'!AO115</f>
        <v>Chaca</v>
      </c>
      <c r="AP115" s="65" t="s">
        <v>1839</v>
      </c>
      <c r="AQ115" s="66" t="s">
        <v>1733</v>
      </c>
    </row>
    <row r="116" spans="1:43" ht="15" customHeight="1">
      <c r="A116" s="17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N116" s="16"/>
      <c r="AO116" s="18" t="str">
        <f>'ORDEN DE CUARENTENA'!AO116</f>
        <v>Chaetodermis</v>
      </c>
      <c r="AP116" s="65" t="s">
        <v>1840</v>
      </c>
      <c r="AQ116" s="66" t="s">
        <v>1733</v>
      </c>
    </row>
    <row r="117" spans="1:43" ht="15" customHeight="1">
      <c r="A117" s="17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N117" s="16"/>
      <c r="AO117" s="18" t="str">
        <f>'ORDEN DE CUARENTENA'!AO117</f>
        <v>Chaetodipterus</v>
      </c>
      <c r="AP117" s="65" t="s">
        <v>1841</v>
      </c>
      <c r="AQ117" s="66" t="s">
        <v>1733</v>
      </c>
    </row>
    <row r="118" spans="1:43" ht="15" customHeight="1">
      <c r="A118" s="17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N118" s="16"/>
      <c r="AO118" s="18" t="str">
        <f>'ORDEN DE CUARENTENA'!AO118</f>
        <v>Chaetodon</v>
      </c>
      <c r="AP118" s="65" t="s">
        <v>1842</v>
      </c>
      <c r="AQ118" s="66" t="s">
        <v>1733</v>
      </c>
    </row>
    <row r="119" spans="1:43" ht="15" customHeight="1">
      <c r="A119" s="17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N119" s="16"/>
      <c r="AO119" s="18" t="str">
        <f>'ORDEN DE CUARENTENA'!AO119</f>
        <v>Chaetodonplus</v>
      </c>
      <c r="AP119" s="65" t="s">
        <v>1843</v>
      </c>
      <c r="AQ119" s="66" t="s">
        <v>1733</v>
      </c>
    </row>
    <row r="120" spans="1:43" ht="15" customHeight="1">
      <c r="A120" s="17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N120" s="20"/>
      <c r="AO120" s="18" t="str">
        <f>'ORDEN DE CUARENTENA'!AO120</f>
        <v>Chaetodontoplus</v>
      </c>
      <c r="AP120" s="65" t="s">
        <v>1844</v>
      </c>
      <c r="AQ120" s="66" t="s">
        <v>1733</v>
      </c>
    </row>
    <row r="121" spans="1:43" ht="15" customHeight="1">
      <c r="A121" s="17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N121" s="20"/>
      <c r="AO121" s="18" t="str">
        <f>'ORDEN DE CUARENTENA'!AO121</f>
        <v>Chaetostoma</v>
      </c>
      <c r="AP121" s="65" t="s">
        <v>1845</v>
      </c>
      <c r="AQ121" s="66" t="s">
        <v>1733</v>
      </c>
    </row>
    <row r="122" spans="1:43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O122" s="18" t="str">
        <f>'ORDEN DE CUARENTENA'!AO122</f>
        <v>Chalceus</v>
      </c>
      <c r="AP122" s="65" t="s">
        <v>1846</v>
      </c>
      <c r="AQ122" s="66" t="s">
        <v>1733</v>
      </c>
    </row>
    <row r="123" spans="1:43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O123" s="18" t="str">
        <f>'ORDEN DE CUARENTENA'!AO123</f>
        <v>Chalinochromis</v>
      </c>
      <c r="AP123" s="65" t="s">
        <v>1847</v>
      </c>
      <c r="AQ123" s="66" t="s">
        <v>1733</v>
      </c>
    </row>
    <row r="124" spans="1:43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O124" s="18" t="str">
        <f>'ORDEN DE CUARENTENA'!AO124</f>
        <v>Champsochromis</v>
      </c>
      <c r="AP124" s="65" t="s">
        <v>1848</v>
      </c>
      <c r="AQ124" s="66" t="s">
        <v>1733</v>
      </c>
    </row>
    <row r="125" spans="1:43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O125" s="18" t="str">
        <f>'ORDEN DE CUARENTENA'!AO125</f>
        <v>Chanda</v>
      </c>
      <c r="AP125" s="65" t="s">
        <v>1849</v>
      </c>
      <c r="AQ125" s="66" t="s">
        <v>1733</v>
      </c>
    </row>
    <row r="126" spans="1:43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O126" s="18" t="str">
        <f>'ORDEN DE CUARENTENA'!AO126</f>
        <v>Channa</v>
      </c>
      <c r="AP126" s="65" t="s">
        <v>1850</v>
      </c>
      <c r="AQ126" s="66" t="s">
        <v>1733</v>
      </c>
    </row>
    <row r="127" spans="1:43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O127" s="18" t="str">
        <f>'ORDEN DE CUARENTENA'!AO127</f>
        <v>Characidium</v>
      </c>
      <c r="AP127" s="65" t="s">
        <v>1851</v>
      </c>
      <c r="AQ127" s="66" t="s">
        <v>1733</v>
      </c>
    </row>
    <row r="128" spans="1:43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O128" s="18" t="str">
        <f>'ORDEN DE CUARENTENA'!AO128</f>
        <v>Charax</v>
      </c>
      <c r="AP128" s="65" t="s">
        <v>1852</v>
      </c>
      <c r="AQ128" s="66" t="s">
        <v>1733</v>
      </c>
    </row>
    <row r="129" spans="1:43" ht="1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O129" s="18" t="str">
        <f>'ORDEN DE CUARENTENA'!AO129</f>
        <v>Cheilochromis</v>
      </c>
      <c r="AP129" s="65" t="s">
        <v>1853</v>
      </c>
      <c r="AQ129" s="66" t="s">
        <v>1733</v>
      </c>
    </row>
    <row r="130" spans="1:43" ht="1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O130" s="18" t="str">
        <f>'ORDEN DE CUARENTENA'!AO130</f>
        <v>Chela</v>
      </c>
      <c r="AP130" s="65" t="s">
        <v>1854</v>
      </c>
      <c r="AQ130" s="66" t="s">
        <v>1733</v>
      </c>
    </row>
    <row r="131" spans="1:43" ht="1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O131" s="18" t="str">
        <f>'ORDEN DE CUARENTENA'!AO131</f>
        <v>Chelmon</v>
      </c>
      <c r="AP131" s="65" t="s">
        <v>1855</v>
      </c>
      <c r="AQ131" s="66" t="s">
        <v>1733</v>
      </c>
    </row>
    <row r="132" spans="1:43" ht="1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O132" s="18" t="str">
        <f>'ORDEN DE CUARENTENA'!AO132</f>
        <v>Chelmonops</v>
      </c>
      <c r="AP132" s="65" t="s">
        <v>1856</v>
      </c>
      <c r="AQ132" s="66" t="s">
        <v>1733</v>
      </c>
    </row>
    <row r="133" spans="1:43" ht="1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O133" s="18" t="str">
        <f>'ORDEN DE CUARENTENA'!AO133</f>
        <v>Chilodus</v>
      </c>
      <c r="AP133" s="65" t="s">
        <v>1857</v>
      </c>
      <c r="AQ133" s="66" t="s">
        <v>1733</v>
      </c>
    </row>
    <row r="134" spans="1:43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O134" s="18" t="str">
        <f>'ORDEN DE CUARENTENA'!AO134</f>
        <v>Chilomycterus</v>
      </c>
      <c r="AP134" s="65" t="s">
        <v>1028</v>
      </c>
      <c r="AQ134" s="66" t="s">
        <v>1858</v>
      </c>
    </row>
    <row r="135" spans="1:43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O135" s="18" t="str">
        <f>'ORDEN DE CUARENTENA'!AO135</f>
        <v>Chiloscyllium</v>
      </c>
      <c r="AP135" s="65" t="s">
        <v>1859</v>
      </c>
      <c r="AQ135" s="66" t="s">
        <v>1733</v>
      </c>
    </row>
    <row r="136" spans="1:43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O136" s="18" t="str">
        <f>'ORDEN DE CUARENTENA'!AO136</f>
        <v>Chilotilapia</v>
      </c>
      <c r="AP136" s="65" t="s">
        <v>1860</v>
      </c>
      <c r="AQ136" s="66" t="s">
        <v>1733</v>
      </c>
    </row>
    <row r="137" spans="1:43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O137" s="18" t="str">
        <f>'ORDEN DE CUARENTENA'!AO137</f>
        <v>Chitala</v>
      </c>
      <c r="AP137" s="65" t="s">
        <v>1861</v>
      </c>
      <c r="AQ137" s="66" t="s">
        <v>1733</v>
      </c>
    </row>
    <row r="138" spans="1:43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O138" s="18" t="str">
        <f>'ORDEN DE CUARENTENA'!AO138</f>
        <v>Chromileptes</v>
      </c>
      <c r="AP138" s="65" t="s">
        <v>1862</v>
      </c>
      <c r="AQ138" s="66" t="s">
        <v>1733</v>
      </c>
    </row>
    <row r="139" spans="1:43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O139" s="18" t="str">
        <f>'ORDEN DE CUARENTENA'!AO139</f>
        <v>Chromis</v>
      </c>
      <c r="AP139" s="65" t="s">
        <v>1863</v>
      </c>
      <c r="AQ139" s="66" t="s">
        <v>1733</v>
      </c>
    </row>
    <row r="140" spans="1:43" ht="15" customHeight="1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14"/>
      <c r="V140" s="14"/>
      <c r="W140" s="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O140" s="18" t="str">
        <f>'ORDEN DE CUARENTENA'!AO140</f>
        <v>Chrysiptera</v>
      </c>
      <c r="AP140" s="65" t="s">
        <v>1864</v>
      </c>
      <c r="AQ140" s="66" t="s">
        <v>1733</v>
      </c>
    </row>
    <row r="141" spans="1:43" ht="15" customHeight="1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O141" s="18" t="str">
        <f>'ORDEN DE CUARENTENA'!AO141</f>
        <v>Chylomycterus</v>
      </c>
      <c r="AP141" s="65" t="s">
        <v>1865</v>
      </c>
      <c r="AQ141" s="66" t="s">
        <v>1733</v>
      </c>
    </row>
    <row r="142" spans="1:43" ht="15" customHeight="1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O142" s="18" t="str">
        <f>'ORDEN DE CUARENTENA'!AO142</f>
        <v>Cichla</v>
      </c>
      <c r="AP142" s="65" t="s">
        <v>1866</v>
      </c>
      <c r="AQ142" s="66" t="s">
        <v>1733</v>
      </c>
    </row>
    <row r="143" spans="1:43" ht="15" customHeight="1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O143" s="18" t="str">
        <f>'ORDEN DE CUARENTENA'!AO143</f>
        <v>Cichlasoma</v>
      </c>
      <c r="AP143" s="65" t="s">
        <v>1867</v>
      </c>
      <c r="AQ143" s="66" t="s">
        <v>1733</v>
      </c>
    </row>
    <row r="144" spans="1:43" ht="15" customHeight="1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O144" s="18" t="str">
        <f>'ORDEN DE CUARENTENA'!AO144</f>
        <v>Cirrhilabrus</v>
      </c>
      <c r="AP144" s="65" t="s">
        <v>1868</v>
      </c>
      <c r="AQ144" s="66" t="s">
        <v>1733</v>
      </c>
    </row>
    <row r="145" spans="1:43" ht="15" customHeight="1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O145" s="18" t="str">
        <f>'ORDEN DE CUARENTENA'!AO145</f>
        <v>Cirrhitichthys</v>
      </c>
      <c r="AP145" s="65" t="s">
        <v>1869</v>
      </c>
      <c r="AQ145" s="66" t="s">
        <v>1733</v>
      </c>
    </row>
    <row r="146" spans="1:43" ht="15" customHeight="1">
      <c r="A146" s="14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O146" s="18" t="str">
        <f>'ORDEN DE CUARENTENA'!AO146</f>
        <v>Cirrhitops</v>
      </c>
      <c r="AP146" s="65" t="s">
        <v>1870</v>
      </c>
      <c r="AQ146" s="66" t="s">
        <v>1733</v>
      </c>
    </row>
    <row r="147" spans="1:43" ht="15" customHeight="1">
      <c r="A147" s="14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O147" s="18" t="str">
        <f>'ORDEN DE CUARENTENA'!AO147</f>
        <v>Cirrhitus</v>
      </c>
      <c r="AP147" s="65" t="s">
        <v>1871</v>
      </c>
      <c r="AQ147" s="66" t="s">
        <v>1733</v>
      </c>
    </row>
    <row r="148" spans="1:43" ht="1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O148" s="18" t="str">
        <f>'ORDEN DE CUARENTENA'!AO148</f>
        <v>Cleithracara</v>
      </c>
      <c r="AP148" s="65" t="s">
        <v>1872</v>
      </c>
      <c r="AQ148" s="66" t="s">
        <v>1733</v>
      </c>
    </row>
    <row r="149" spans="1:43" ht="1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O149" s="18" t="str">
        <f>'ORDEN DE CUARENTENA'!AO149</f>
        <v>Cobitis</v>
      </c>
      <c r="AP149" s="65" t="s">
        <v>1873</v>
      </c>
      <c r="AQ149" s="66" t="s">
        <v>1733</v>
      </c>
    </row>
    <row r="150" spans="1:43" ht="1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O150" s="18" t="str">
        <f>'ORDEN DE CUARENTENA'!AO150</f>
        <v>Colisa</v>
      </c>
      <c r="AP150" s="65" t="s">
        <v>1874</v>
      </c>
      <c r="AQ150" s="66" t="s">
        <v>1733</v>
      </c>
    </row>
    <row r="151" spans="1:43" ht="1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O151" s="18" t="str">
        <f>'ORDEN DE CUARENTENA'!AO151</f>
        <v>Colomesus</v>
      </c>
      <c r="AP151" s="65" t="s">
        <v>1875</v>
      </c>
      <c r="AQ151" s="66" t="s">
        <v>1739</v>
      </c>
    </row>
    <row r="152" spans="1:43" ht="1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O152" s="18" t="str">
        <f>'ORDEN DE CUARENTENA'!AO152</f>
        <v>Colossoma</v>
      </c>
      <c r="AP152" s="65" t="s">
        <v>928</v>
      </c>
      <c r="AQ152" s="66" t="s">
        <v>1876</v>
      </c>
    </row>
    <row r="153" spans="1:43" ht="1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O153" s="18" t="str">
        <f>'ORDEN DE CUARENTENA'!AO153</f>
        <v>Copadichromis</v>
      </c>
      <c r="AP153" s="65" t="s">
        <v>1877</v>
      </c>
      <c r="AQ153" s="66" t="s">
        <v>1733</v>
      </c>
    </row>
    <row r="154" spans="1:43" ht="1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O154" s="18" t="str">
        <f>'ORDEN DE CUARENTENA'!AO154</f>
        <v>Copeina</v>
      </c>
      <c r="AP154" s="65" t="s">
        <v>1878</v>
      </c>
      <c r="AQ154" s="66" t="s">
        <v>1733</v>
      </c>
    </row>
    <row r="155" spans="1:43" ht="15" customHeight="1">
      <c r="A155" s="1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O155" s="18" t="str">
        <f>'ORDEN DE CUARENTENA'!AO155</f>
        <v>Copella</v>
      </c>
      <c r="AP155" s="65" t="s">
        <v>1879</v>
      </c>
      <c r="AQ155" s="66" t="s">
        <v>1733</v>
      </c>
    </row>
    <row r="156" spans="1:43" ht="15" customHeight="1">
      <c r="A156" s="1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O156" s="18" t="str">
        <f>'ORDEN DE CUARENTENA'!AO156</f>
        <v>Coradion</v>
      </c>
      <c r="AP156" s="65" t="s">
        <v>1880</v>
      </c>
      <c r="AQ156" s="66" t="s">
        <v>1733</v>
      </c>
    </row>
    <row r="157" spans="1:43" ht="15" customHeight="1">
      <c r="A157" s="11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O157" s="18" t="str">
        <f>'ORDEN DE CUARENTENA'!AO157</f>
        <v>Coris</v>
      </c>
      <c r="AP157" s="65" t="s">
        <v>1881</v>
      </c>
      <c r="AQ157" s="66" t="s">
        <v>1733</v>
      </c>
    </row>
    <row r="158" spans="1:43" ht="15" customHeight="1">
      <c r="A158" s="11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O158" s="18" t="str">
        <f>'ORDEN DE CUARENTENA'!AO158</f>
        <v>Corydoras</v>
      </c>
      <c r="AP158" s="65" t="s">
        <v>1882</v>
      </c>
      <c r="AQ158" s="66" t="s">
        <v>1733</v>
      </c>
    </row>
    <row r="159" spans="1:43" ht="15" customHeight="1">
      <c r="A159" s="11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O159" s="18" t="str">
        <f>'ORDEN DE CUARENTENA'!AO159</f>
        <v>Corynopoma</v>
      </c>
      <c r="AP159" s="65" t="s">
        <v>1883</v>
      </c>
      <c r="AQ159" s="66" t="s">
        <v>1733</v>
      </c>
    </row>
    <row r="160" spans="1:43" ht="1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O160" s="18" t="str">
        <f>'ORDEN DE CUARENTENA'!AO160</f>
        <v>Coryphopterus</v>
      </c>
      <c r="AP160" s="65" t="s">
        <v>1884</v>
      </c>
      <c r="AQ160" s="66" t="s">
        <v>1733</v>
      </c>
    </row>
    <row r="161" spans="1:43" ht="15" customHeight="1">
      <c r="A161" s="12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O161" s="18" t="str">
        <f>'ORDEN DE CUARENTENA'!AO161</f>
        <v>Crenicara</v>
      </c>
      <c r="AP161" s="65" t="s">
        <v>1885</v>
      </c>
      <c r="AQ161" s="66" t="s">
        <v>1733</v>
      </c>
    </row>
    <row r="162" spans="1:43" ht="15" customHeight="1">
      <c r="A162" s="13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O162" s="18" t="str">
        <f>'ORDEN DE CUARENTENA'!AO162</f>
        <v>Crenicichla</v>
      </c>
      <c r="AP162" s="65" t="s">
        <v>1886</v>
      </c>
      <c r="AQ162" s="66" t="s">
        <v>1733</v>
      </c>
    </row>
    <row r="163" spans="1:43" ht="15" customHeight="1">
      <c r="A163" s="12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O163" s="18" t="str">
        <f>'ORDEN DE CUARENTENA'!AO163</f>
        <v>Crenuchus</v>
      </c>
      <c r="AP163" s="65" t="s">
        <v>1887</v>
      </c>
      <c r="AQ163" s="66" t="s">
        <v>1733</v>
      </c>
    </row>
    <row r="164" spans="1:43" ht="15" customHeight="1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O164" s="18" t="str">
        <f>'ORDEN DE CUARENTENA'!AO164</f>
        <v>Cromileptes</v>
      </c>
      <c r="AP164" s="65" t="s">
        <v>1888</v>
      </c>
      <c r="AQ164" s="66" t="s">
        <v>1733</v>
      </c>
    </row>
    <row r="165" spans="1:43" ht="15" customHeight="1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O165" s="18" t="str">
        <f>'ORDEN DE CUARENTENA'!AO165</f>
        <v>Crossocheilus</v>
      </c>
      <c r="AP165" s="65" t="s">
        <v>1889</v>
      </c>
      <c r="AQ165" s="66" t="s">
        <v>1733</v>
      </c>
    </row>
    <row r="166" spans="1:43" ht="15" customHeight="1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O166" s="18" t="str">
        <f>'ORDEN DE CUARENTENA'!AO166</f>
        <v>Cryptocentrus</v>
      </c>
      <c r="AP166" s="65" t="s">
        <v>1890</v>
      </c>
      <c r="AQ166" s="66" t="s">
        <v>1733</v>
      </c>
    </row>
    <row r="167" spans="1:43" ht="15" customHeight="1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O167" s="18" t="str">
        <f>'ORDEN DE CUARENTENA'!AO167</f>
        <v>Ctenobrycon</v>
      </c>
      <c r="AP167" s="65" t="s">
        <v>1891</v>
      </c>
      <c r="AQ167" s="66" t="s">
        <v>1733</v>
      </c>
    </row>
    <row r="168" spans="1:43" ht="15" customHeight="1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O168" s="18" t="str">
        <f>'ORDEN DE CUARENTENA'!AO168</f>
        <v>Ctenochaetus</v>
      </c>
      <c r="AP168" s="65" t="s">
        <v>1892</v>
      </c>
      <c r="AQ168" s="66" t="s">
        <v>1733</v>
      </c>
    </row>
    <row r="169" spans="1:43" ht="15" customHeight="1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O169" s="18" t="str">
        <f>'ORDEN DE CUARENTENA'!AO169</f>
        <v>Ctenochateus</v>
      </c>
      <c r="AP169" s="65" t="s">
        <v>1893</v>
      </c>
      <c r="AQ169" s="66" t="s">
        <v>1733</v>
      </c>
    </row>
    <row r="170" spans="1:43" ht="15" customHeight="1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O170" s="18" t="str">
        <f>'ORDEN DE CUARENTENA'!AO170</f>
        <v>Ctenogobiops</v>
      </c>
      <c r="AP170" s="65" t="s">
        <v>1894</v>
      </c>
      <c r="AQ170" s="66" t="s">
        <v>1733</v>
      </c>
    </row>
    <row r="171" spans="1:43" ht="15" customHeight="1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O171" s="18" t="str">
        <f>'ORDEN DE CUARENTENA'!AO171</f>
        <v>Ctenolucius</v>
      </c>
      <c r="AP171" s="65" t="s">
        <v>1895</v>
      </c>
      <c r="AQ171" s="66" t="s">
        <v>1733</v>
      </c>
    </row>
    <row r="172" spans="1:43" ht="15" customHeight="1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O172" s="18" t="str">
        <f>'ORDEN DE CUARENTENA'!AO172</f>
        <v>Ctenopharyngodon</v>
      </c>
      <c r="AP172" s="65" t="s">
        <v>1896</v>
      </c>
      <c r="AQ172" s="66" t="s">
        <v>1733</v>
      </c>
    </row>
    <row r="173" spans="1:43" ht="15" customHeight="1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O173" s="18" t="str">
        <f>'ORDEN DE CUARENTENA'!AO173</f>
        <v>Ctenopis</v>
      </c>
      <c r="AP173" s="65" t="s">
        <v>1897</v>
      </c>
      <c r="AQ173" s="66" t="s">
        <v>1733</v>
      </c>
    </row>
    <row r="174" spans="1:43" ht="15" customHeight="1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O174" s="18" t="str">
        <f>'ORDEN DE CUARENTENA'!AO174</f>
        <v>Ctenopoma</v>
      </c>
      <c r="AP174" s="65" t="s">
        <v>1898</v>
      </c>
      <c r="AQ174" s="66" t="s">
        <v>1733</v>
      </c>
    </row>
    <row r="175" spans="1:43" ht="15" customHeight="1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O175" s="18" t="str">
        <f>'ORDEN DE CUARENTENA'!AO175</f>
        <v>Cyathopharynx</v>
      </c>
      <c r="AP175" s="65" t="s">
        <v>1899</v>
      </c>
      <c r="AQ175" s="66" t="s">
        <v>1733</v>
      </c>
    </row>
    <row r="176" spans="1:43" ht="15" customHeight="1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O176" s="18" t="str">
        <f>'ORDEN DE CUARENTENA'!AO176</f>
        <v>Cynolebias</v>
      </c>
      <c r="AP176" s="65" t="s">
        <v>1900</v>
      </c>
      <c r="AQ176" s="66" t="s">
        <v>1733</v>
      </c>
    </row>
    <row r="177" spans="1:43" ht="15" customHeight="1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O177" s="18" t="str">
        <f>'ORDEN DE CUARENTENA'!AO177</f>
        <v>Cynotilapia</v>
      </c>
      <c r="AP177" s="65" t="s">
        <v>1901</v>
      </c>
      <c r="AQ177" s="66" t="s">
        <v>1733</v>
      </c>
    </row>
    <row r="178" spans="1:43" ht="15" customHeight="1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O178" s="18" t="str">
        <f>'ORDEN DE CUARENTENA'!AO178</f>
        <v>Cyphotilapia</v>
      </c>
      <c r="AP178" s="65" t="s">
        <v>1902</v>
      </c>
      <c r="AQ178" s="66" t="s">
        <v>1733</v>
      </c>
    </row>
    <row r="179" spans="1:43" ht="15" customHeight="1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O179" s="18" t="str">
        <f>'ORDEN DE CUARENTENA'!AO179</f>
        <v>Cyprichromis</v>
      </c>
      <c r="AP179" s="65" t="s">
        <v>1903</v>
      </c>
      <c r="AQ179" s="66" t="s">
        <v>1733</v>
      </c>
    </row>
    <row r="180" spans="1:43" ht="15" customHeight="1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O180" s="18" t="str">
        <f>'ORDEN DE CUARENTENA'!AO180</f>
        <v>Cyprinocirrhites</v>
      </c>
      <c r="AP180" s="65" t="s">
        <v>1904</v>
      </c>
      <c r="AQ180" s="66" t="s">
        <v>1733</v>
      </c>
    </row>
    <row r="181" spans="1:43" ht="15" customHeight="1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O181" s="18" t="str">
        <f>'ORDEN DE CUARENTENA'!AO181</f>
        <v>Cyprinus</v>
      </c>
      <c r="AP181" s="65" t="s">
        <v>1905</v>
      </c>
      <c r="AQ181" s="66" t="s">
        <v>1733</v>
      </c>
    </row>
    <row r="182" spans="1:43" ht="15" customHeight="1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O182" s="18" t="str">
        <f>'ORDEN DE CUARENTENA'!AO182</f>
        <v>Cyrtocara</v>
      </c>
      <c r="AP182" s="65" t="s">
        <v>1906</v>
      </c>
      <c r="AQ182" s="66" t="s">
        <v>1733</v>
      </c>
    </row>
    <row r="183" spans="1:43" ht="15" customHeight="1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O183" s="18" t="str">
        <f>'ORDEN DE CUARENTENA'!AO183</f>
        <v>Dactyloptena</v>
      </c>
      <c r="AP183" s="65" t="s">
        <v>1907</v>
      </c>
      <c r="AQ183" s="66" t="s">
        <v>1733</v>
      </c>
    </row>
    <row r="184" spans="1:43" ht="15" customHeight="1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O184" s="18" t="str">
        <f>'ORDEN DE CUARENTENA'!AO184</f>
        <v>Danio</v>
      </c>
      <c r="AP184" s="65" t="s">
        <v>1908</v>
      </c>
      <c r="AQ184" s="66" t="s">
        <v>1733</v>
      </c>
    </row>
    <row r="185" spans="1:43" ht="15" customHeight="1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O185" s="18" t="str">
        <f>'ORDEN DE CUARENTENA'!AO185</f>
        <v>Dascyllus</v>
      </c>
      <c r="AP185" s="65" t="s">
        <v>1909</v>
      </c>
      <c r="AQ185" s="66" t="s">
        <v>1733</v>
      </c>
    </row>
    <row r="186" spans="1:43" ht="15" customHeight="1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O186" s="18" t="str">
        <f>'ORDEN DE CUARENTENA'!AO186</f>
        <v>Datnioides</v>
      </c>
      <c r="AP186" s="65" t="s">
        <v>1910</v>
      </c>
      <c r="AQ186" s="66" t="s">
        <v>1733</v>
      </c>
    </row>
    <row r="187" spans="1:43" ht="15" customHeight="1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O187" s="18" t="str">
        <f>'ORDEN DE CUARENTENA'!AO187</f>
        <v>Dekeyseria</v>
      </c>
      <c r="AP187" s="65" t="s">
        <v>1911</v>
      </c>
      <c r="AQ187" s="66" t="s">
        <v>1733</v>
      </c>
    </row>
    <row r="188" spans="1:43" ht="15" customHeight="1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O188" s="18" t="str">
        <f>'ORDEN DE CUARENTENA'!AO188</f>
        <v>Dendrochirus</v>
      </c>
      <c r="AP188" s="65" t="s">
        <v>1912</v>
      </c>
      <c r="AQ188" s="66" t="s">
        <v>1733</v>
      </c>
    </row>
    <row r="189" spans="1:43" ht="15" customHeight="1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O189" s="18" t="str">
        <f>'ORDEN DE CUARENTENA'!AO189</f>
        <v>Dermogenys</v>
      </c>
      <c r="AP189" s="65" t="s">
        <v>1913</v>
      </c>
      <c r="AQ189" s="66" t="s">
        <v>1733</v>
      </c>
    </row>
    <row r="190" spans="1:43" ht="15" customHeight="1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O190" s="18" t="str">
        <f>'ORDEN DE CUARENTENA'!AO190</f>
        <v>Devario</v>
      </c>
      <c r="AP190" s="65" t="s">
        <v>1914</v>
      </c>
      <c r="AQ190" s="66" t="s">
        <v>1733</v>
      </c>
    </row>
    <row r="191" spans="1:43" ht="15" customHeight="1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O191" s="18" t="str">
        <f>'ORDEN DE CUARENTENA'!AO191</f>
        <v>Dianema</v>
      </c>
      <c r="AP191" s="65" t="s">
        <v>1915</v>
      </c>
      <c r="AQ191" s="66" t="s">
        <v>1733</v>
      </c>
    </row>
    <row r="192" spans="1:43" ht="15" customHeight="1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O192" s="18" t="str">
        <f>'ORDEN DE CUARENTENA'!AO192</f>
        <v>Dicrossus</v>
      </c>
      <c r="AP192" s="65" t="s">
        <v>1916</v>
      </c>
      <c r="AQ192" s="66" t="s">
        <v>1733</v>
      </c>
    </row>
    <row r="193" spans="1:43" ht="15" customHeight="1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O193" s="18" t="str">
        <f>'ORDEN DE CUARENTENA'!AO193</f>
        <v>Dimidiochromis</v>
      </c>
      <c r="AP193" s="65" t="s">
        <v>1917</v>
      </c>
      <c r="AQ193" s="66" t="s">
        <v>1733</v>
      </c>
    </row>
    <row r="194" spans="1:43" ht="15" customHeight="1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O194" s="18" t="str">
        <f>'ORDEN DE CUARENTENA'!AO194</f>
        <v>Diodon</v>
      </c>
      <c r="AP194" s="65" t="s">
        <v>1918</v>
      </c>
      <c r="AQ194" s="66" t="s">
        <v>1733</v>
      </c>
    </row>
    <row r="195" spans="1:43" ht="15" customHeight="1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O195" s="18" t="str">
        <f>'ORDEN DE CUARENTENA'!AO195</f>
        <v>Distichodus</v>
      </c>
      <c r="AP195" s="65" t="s">
        <v>929</v>
      </c>
      <c r="AQ195" s="66" t="s">
        <v>1858</v>
      </c>
    </row>
    <row r="196" spans="1:43" ht="15" customHeight="1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O196" s="18" t="str">
        <f>'ORDEN DE CUARENTENA'!AO196</f>
        <v>Dunkerocampus</v>
      </c>
      <c r="AP196" s="65" t="s">
        <v>1919</v>
      </c>
      <c r="AQ196" s="66" t="s">
        <v>1733</v>
      </c>
    </row>
    <row r="197" spans="1:43" ht="15" customHeight="1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O197" s="18" t="str">
        <f>'ORDEN DE CUARENTENA'!AO197</f>
        <v>Echeneis</v>
      </c>
      <c r="AP197" s="65" t="s">
        <v>1920</v>
      </c>
      <c r="AQ197" s="66" t="s">
        <v>1733</v>
      </c>
    </row>
    <row r="198" spans="1:43" ht="15" customHeight="1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O198" s="18" t="str">
        <f>'ORDEN DE CUARENTENA'!AO198</f>
        <v>Echidna</v>
      </c>
      <c r="AP198" s="65" t="s">
        <v>1921</v>
      </c>
      <c r="AQ198" s="66" t="s">
        <v>1733</v>
      </c>
    </row>
    <row r="199" spans="1:43" ht="15" customHeight="1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O199" s="18" t="str">
        <f>'ORDEN DE CUARENTENA'!AO199</f>
        <v>Ecsenius</v>
      </c>
      <c r="AP199" s="65" t="s">
        <v>930</v>
      </c>
      <c r="AQ199" s="66" t="s">
        <v>1876</v>
      </c>
    </row>
    <row r="200" spans="1:43" ht="15" customHeight="1">
      <c r="A200" s="14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O200" s="18" t="str">
        <f>'ORDEN DE CUARENTENA'!AO200</f>
        <v>Eigenmannia</v>
      </c>
      <c r="AP200" s="65" t="s">
        <v>1029</v>
      </c>
      <c r="AQ200" s="66" t="s">
        <v>1876</v>
      </c>
    </row>
    <row r="201" spans="1:43" ht="15" customHeight="1">
      <c r="A201" s="14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O201" s="18" t="str">
        <f>'ORDEN DE CUARENTENA'!AO201</f>
        <v>Elacatinus</v>
      </c>
      <c r="AP201" s="65" t="s">
        <v>1030</v>
      </c>
      <c r="AQ201" s="66" t="s">
        <v>1876</v>
      </c>
    </row>
    <row r="202" spans="1:43" ht="1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O202" s="18" t="str">
        <f>'ORDEN DE CUARENTENA'!AO202</f>
        <v>Electrophorus</v>
      </c>
      <c r="AP202" s="65" t="s">
        <v>1922</v>
      </c>
      <c r="AQ202" s="66" t="s">
        <v>1733</v>
      </c>
    </row>
    <row r="203" spans="1:43" ht="1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O203" s="18" t="str">
        <f>'ORDEN DE CUARENTENA'!AO203</f>
        <v>Emblemaria</v>
      </c>
      <c r="AP203" s="65" t="s">
        <v>1923</v>
      </c>
      <c r="AQ203" s="66" t="s">
        <v>1733</v>
      </c>
    </row>
    <row r="204" spans="1:43" ht="1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O204" s="18" t="str">
        <f>'ORDEN DE CUARENTENA'!AO204</f>
        <v>Enchelycore</v>
      </c>
      <c r="AP204" s="65" t="s">
        <v>1924</v>
      </c>
      <c r="AQ204" s="66" t="s">
        <v>1733</v>
      </c>
    </row>
    <row r="205" spans="1:43" ht="1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O205" s="18" t="str">
        <f>'ORDEN DE CUARENTENA'!AO205</f>
        <v>Enneacampus</v>
      </c>
      <c r="AP205" s="65" t="s">
        <v>1925</v>
      </c>
      <c r="AQ205" s="66" t="s">
        <v>1733</v>
      </c>
    </row>
    <row r="206" spans="1:43" ht="1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O206" s="18" t="str">
        <f>'ORDEN DE CUARENTENA'!AO206</f>
        <v>Enneacanthus</v>
      </c>
      <c r="AP206" s="65" t="s">
        <v>1926</v>
      </c>
      <c r="AQ206" s="66" t="s">
        <v>1733</v>
      </c>
    </row>
    <row r="207" spans="1:43" ht="1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O207" s="18" t="str">
        <f>'ORDEN DE CUARENTENA'!AO207</f>
        <v>Epalzeorhynchos</v>
      </c>
      <c r="AP207" s="65" t="s">
        <v>1927</v>
      </c>
      <c r="AQ207" s="66" t="s">
        <v>1733</v>
      </c>
    </row>
    <row r="208" spans="1:43" ht="1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O208" s="18" t="str">
        <f>'ORDEN DE CUARENTENA'!AO208</f>
        <v>Epibulus</v>
      </c>
      <c r="AP208" s="65" t="s">
        <v>1928</v>
      </c>
      <c r="AQ208" s="66" t="s">
        <v>1733</v>
      </c>
    </row>
    <row r="209" spans="1:43" ht="1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O209" s="18" t="str">
        <f>'ORDEN DE CUARENTENA'!AO209</f>
        <v>Epinephelus</v>
      </c>
      <c r="AP209" s="65" t="s">
        <v>1929</v>
      </c>
      <c r="AQ209" s="66" t="s">
        <v>1733</v>
      </c>
    </row>
    <row r="210" spans="1:43" ht="1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O210" s="18" t="str">
        <f>'ORDEN DE CUARENTENA'!AO210</f>
        <v>Epiplatys</v>
      </c>
      <c r="AP210" s="65" t="s">
        <v>1930</v>
      </c>
      <c r="AQ210" s="66" t="s">
        <v>1733</v>
      </c>
    </row>
    <row r="211" spans="1:43" ht="1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O211" s="18" t="str">
        <f>'ORDEN DE CUARENTENA'!AO211</f>
        <v>Equetus</v>
      </c>
      <c r="AP211" s="65" t="s">
        <v>1931</v>
      </c>
      <c r="AQ211" s="66" t="s">
        <v>1733</v>
      </c>
    </row>
    <row r="212" spans="1:43" ht="1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O212" s="18" t="str">
        <f>'ORDEN DE CUARENTENA'!AO212</f>
        <v>Eremophilus</v>
      </c>
      <c r="AP212" s="65" t="s">
        <v>1932</v>
      </c>
      <c r="AQ212" s="66" t="s">
        <v>1733</v>
      </c>
    </row>
    <row r="213" spans="1:43" ht="1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O213" s="18" t="str">
        <f>'ORDEN DE CUARENTENA'!AO213</f>
        <v>Eretmodus</v>
      </c>
      <c r="AP213" s="65" t="s">
        <v>1933</v>
      </c>
      <c r="AQ213" s="66" t="s">
        <v>1733</v>
      </c>
    </row>
    <row r="214" spans="1:43" ht="1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O214" s="18" t="str">
        <f>'ORDEN DE CUARENTENA'!AO214</f>
        <v>Erpetoichthys</v>
      </c>
      <c r="AP214" s="65" t="s">
        <v>1934</v>
      </c>
      <c r="AQ214" s="66" t="s">
        <v>1733</v>
      </c>
    </row>
    <row r="215" spans="1:43" ht="1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O215" s="18" t="str">
        <f>'ORDEN DE CUARENTENA'!AO215</f>
        <v>Etroplus</v>
      </c>
      <c r="AP215" s="65" t="s">
        <v>1935</v>
      </c>
      <c r="AQ215" s="66" t="s">
        <v>1733</v>
      </c>
    </row>
    <row r="216" spans="1:43" ht="1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O216" s="18" t="str">
        <f>'ORDEN DE CUARENTENA'!AO216</f>
        <v>Eurypegasus</v>
      </c>
      <c r="AP216" s="65" t="s">
        <v>931</v>
      </c>
      <c r="AQ216" s="66" t="s">
        <v>1827</v>
      </c>
    </row>
    <row r="217" spans="1:43" ht="1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O217" s="18" t="str">
        <f>'ORDEN DE CUARENTENA'!AO217</f>
        <v>Exallias</v>
      </c>
      <c r="AP217" s="65" t="s">
        <v>1936</v>
      </c>
      <c r="AQ217" s="66" t="s">
        <v>1733</v>
      </c>
    </row>
    <row r="218" spans="1:43" ht="1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O218" s="18" t="str">
        <f>'ORDEN DE CUARENTENA'!AO218</f>
        <v>Exodon</v>
      </c>
      <c r="AP218" s="65" t="s">
        <v>1937</v>
      </c>
      <c r="AQ218" s="66" t="s">
        <v>1733</v>
      </c>
    </row>
    <row r="219" spans="1:43" ht="1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O219" s="18" t="str">
        <f>'ORDEN DE CUARENTENA'!AO219</f>
        <v>Farlowella</v>
      </c>
      <c r="AP219" s="65" t="s">
        <v>1938</v>
      </c>
      <c r="AQ219" s="66" t="s">
        <v>1733</v>
      </c>
    </row>
    <row r="220" spans="1:43" ht="1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O220" s="18" t="str">
        <f>'ORDEN DE CUARENTENA'!AO220</f>
        <v>Forcipiger</v>
      </c>
      <c r="AP220" s="65" t="s">
        <v>1939</v>
      </c>
      <c r="AQ220" s="66" t="s">
        <v>1733</v>
      </c>
    </row>
    <row r="221" spans="1:43" ht="1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O221" s="18" t="str">
        <f>'ORDEN DE CUARENTENA'!AO221</f>
        <v>Fossorochromis</v>
      </c>
      <c r="AP221" s="65" t="s">
        <v>1940</v>
      </c>
      <c r="AQ221" s="66" t="s">
        <v>1733</v>
      </c>
    </row>
    <row r="222" spans="1:43" ht="1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O222" s="18" t="str">
        <f>'ORDEN DE CUARENTENA'!AO222</f>
        <v>Fundulopanchax</v>
      </c>
      <c r="AP222" s="65" t="s">
        <v>932</v>
      </c>
      <c r="AQ222" s="66" t="s">
        <v>1858</v>
      </c>
    </row>
    <row r="223" spans="1:43" ht="1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O223" s="18" t="str">
        <f>'ORDEN DE CUARENTENA'!AO223</f>
        <v>Garra</v>
      </c>
      <c r="AP223" s="65" t="s">
        <v>1941</v>
      </c>
      <c r="AQ223" s="66" t="s">
        <v>1733</v>
      </c>
    </row>
    <row r="224" spans="1:43" ht="1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O224" s="18" t="str">
        <f>'ORDEN DE CUARENTENA'!AO224</f>
        <v>Gasteropelecus</v>
      </c>
      <c r="AP224" s="65" t="s">
        <v>1942</v>
      </c>
      <c r="AQ224" s="66" t="s">
        <v>1733</v>
      </c>
    </row>
    <row r="225" spans="1:43" ht="1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O225" s="18" t="str">
        <f>'ORDEN DE CUARENTENA'!AO225</f>
        <v>Gasterosteus</v>
      </c>
      <c r="AP225" s="65" t="s">
        <v>1943</v>
      </c>
      <c r="AQ225" s="66" t="s">
        <v>1733</v>
      </c>
    </row>
    <row r="226" spans="1:43" ht="1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O226" s="18" t="str">
        <f>'ORDEN DE CUARENTENA'!AO226</f>
        <v>Geophagus</v>
      </c>
      <c r="AP226" s="65" t="s">
        <v>1944</v>
      </c>
      <c r="AQ226" s="66" t="s">
        <v>1733</v>
      </c>
    </row>
    <row r="227" spans="1:43" ht="1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O227" s="18" t="str">
        <f>'ORDEN DE CUARENTENA'!AO227</f>
        <v>Gephyrocharax</v>
      </c>
      <c r="AP227" s="65" t="s">
        <v>1945</v>
      </c>
      <c r="AQ227" s="66" t="s">
        <v>1733</v>
      </c>
    </row>
    <row r="228" spans="1:43" ht="1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O228" s="18" t="str">
        <f>'ORDEN DE CUARENTENA'!AO228</f>
        <v>Ginglymostoma</v>
      </c>
      <c r="AP228" s="65" t="s">
        <v>1946</v>
      </c>
      <c r="AQ228" s="66" t="s">
        <v>1733</v>
      </c>
    </row>
    <row r="229" spans="1:43" ht="1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O229" s="18" t="str">
        <f>'ORDEN DE CUARENTENA'!AO229</f>
        <v>Glossolepis</v>
      </c>
      <c r="AP229" s="65" t="s">
        <v>1947</v>
      </c>
      <c r="AQ229" s="66" t="s">
        <v>1733</v>
      </c>
    </row>
    <row r="230" spans="1:43" ht="1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O230" s="18" t="str">
        <f>'ORDEN DE CUARENTENA'!AO230</f>
        <v>Glyptoperichthys</v>
      </c>
      <c r="AP230" s="65" t="s">
        <v>933</v>
      </c>
      <c r="AQ230" s="66" t="s">
        <v>1827</v>
      </c>
    </row>
    <row r="231" spans="1:43" ht="1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O231" s="18" t="str">
        <f>'ORDEN DE CUARENTENA'!AO231</f>
        <v>Gnathochromis</v>
      </c>
      <c r="AP231" s="65" t="s">
        <v>934</v>
      </c>
      <c r="AQ231" s="66" t="s">
        <v>1827</v>
      </c>
    </row>
    <row r="232" spans="1:43" ht="1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O232" s="18" t="str">
        <f>'ORDEN DE CUARENTENA'!AO232</f>
        <v>Gnatholebias</v>
      </c>
      <c r="AP232" s="65" t="s">
        <v>935</v>
      </c>
      <c r="AQ232" s="66" t="s">
        <v>1827</v>
      </c>
    </row>
    <row r="233" spans="1:43" ht="1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O233" s="18" t="str">
        <f>'ORDEN DE CUARENTENA'!AO233</f>
        <v>Gnathonemus</v>
      </c>
      <c r="AP233" s="65" t="s">
        <v>1948</v>
      </c>
      <c r="AQ233" s="66" t="s">
        <v>1733</v>
      </c>
    </row>
    <row r="234" spans="1:43" ht="1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O234" s="18" t="str">
        <f>'ORDEN DE CUARENTENA'!AO234</f>
        <v>Gobiodes</v>
      </c>
      <c r="AP234" s="65" t="s">
        <v>1949</v>
      </c>
      <c r="AQ234" s="66" t="s">
        <v>1733</v>
      </c>
    </row>
    <row r="235" spans="1:43" ht="1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O235" s="18" t="str">
        <f>'ORDEN DE CUARENTENA'!AO235</f>
        <v>Gobiodon</v>
      </c>
      <c r="AP235" s="65" t="s">
        <v>1950</v>
      </c>
      <c r="AQ235" s="66" t="s">
        <v>1733</v>
      </c>
    </row>
    <row r="236" spans="1:43" ht="1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O236" s="18" t="str">
        <f>'ORDEN DE CUARENTENA'!AO236</f>
        <v>Gobiosoma</v>
      </c>
      <c r="AP236" s="65" t="s">
        <v>1951</v>
      </c>
      <c r="AQ236" s="66" t="s">
        <v>1733</v>
      </c>
    </row>
    <row r="237" spans="1:43" ht="1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O237" s="18" t="str">
        <f>'ORDEN DE CUARENTENA'!AO237</f>
        <v>Gomphosus</v>
      </c>
      <c r="AP237" s="65" t="s">
        <v>1952</v>
      </c>
      <c r="AQ237" s="66" t="s">
        <v>1733</v>
      </c>
    </row>
    <row r="238" spans="1:43" ht="1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O238" s="18" t="str">
        <f>'ORDEN DE CUARENTENA'!AO238</f>
        <v>Goslinia</v>
      </c>
      <c r="AP238" s="65" t="s">
        <v>1953</v>
      </c>
      <c r="AQ238" s="66" t="s">
        <v>1733</v>
      </c>
    </row>
    <row r="239" spans="1:43" ht="1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O239" s="18" t="str">
        <f>'ORDEN DE CUARENTENA'!AO239</f>
        <v>Gramma</v>
      </c>
      <c r="AP239" s="65" t="s">
        <v>1954</v>
      </c>
      <c r="AQ239" s="66" t="s">
        <v>1733</v>
      </c>
    </row>
    <row r="240" spans="1:43" ht="1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O240" s="18" t="str">
        <f>'ORDEN DE CUARENTENA'!AO240</f>
        <v>Grammistes</v>
      </c>
      <c r="AP240" s="65" t="s">
        <v>1955</v>
      </c>
      <c r="AQ240" s="66" t="s">
        <v>1733</v>
      </c>
    </row>
    <row r="241" spans="1:43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O241" s="18" t="str">
        <f>'ORDEN DE CUARENTENA'!AO241</f>
        <v>Greenwoodochromis</v>
      </c>
      <c r="AP241" s="65" t="s">
        <v>1956</v>
      </c>
      <c r="AQ241" s="66" t="s">
        <v>1733</v>
      </c>
    </row>
    <row r="242" spans="1:43" ht="1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O242" s="18" t="str">
        <f>'ORDEN DE CUARENTENA'!AO242</f>
        <v>Gymnocorymbus</v>
      </c>
      <c r="AP242" s="65" t="s">
        <v>1957</v>
      </c>
      <c r="AQ242" s="66" t="s">
        <v>1733</v>
      </c>
    </row>
    <row r="243" spans="1:43" ht="1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O243" s="18" t="str">
        <f>'ORDEN DE CUARENTENA'!AO243</f>
        <v>Gymnogeophagus</v>
      </c>
      <c r="AP243" s="65" t="s">
        <v>1958</v>
      </c>
      <c r="AQ243" s="66" t="s">
        <v>1733</v>
      </c>
    </row>
    <row r="244" spans="1:43" ht="1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O244" s="18" t="str">
        <f>'ORDEN DE CUARENTENA'!AO244</f>
        <v>Gymnomuraena</v>
      </c>
      <c r="AP244" s="65" t="s">
        <v>1959</v>
      </c>
      <c r="AQ244" s="66" t="s">
        <v>1733</v>
      </c>
    </row>
    <row r="245" spans="1:43" ht="1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O245" s="18" t="str">
        <f>'ORDEN DE CUARENTENA'!AO245</f>
        <v>Gymnothorax</v>
      </c>
      <c r="AP245" s="65" t="s">
        <v>1960</v>
      </c>
      <c r="AQ245" s="66" t="s">
        <v>1733</v>
      </c>
    </row>
    <row r="246" spans="1:43" ht="1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O246" s="18" t="str">
        <f>'ORDEN DE CUARENTENA'!AO246</f>
        <v>Gymnotus</v>
      </c>
      <c r="AP246" s="65" t="s">
        <v>1961</v>
      </c>
      <c r="AQ246" s="66" t="s">
        <v>1733</v>
      </c>
    </row>
    <row r="247" spans="1:43" ht="1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O247" s="18" t="str">
        <f>'ORDEN DE CUARENTENA'!AO247</f>
        <v>Gyrinocheilus</v>
      </c>
      <c r="AP247" s="65" t="s">
        <v>1962</v>
      </c>
      <c r="AQ247" s="66" t="s">
        <v>1733</v>
      </c>
    </row>
    <row r="248" spans="1:43" ht="1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O248" s="18" t="str">
        <f>'ORDEN DE CUARENTENA'!AO248</f>
        <v>Halichoeres</v>
      </c>
      <c r="AP248" s="65" t="s">
        <v>1963</v>
      </c>
      <c r="AQ248" s="66" t="s">
        <v>1733</v>
      </c>
    </row>
    <row r="249" spans="1:43" ht="1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O249" s="18" t="str">
        <f>'ORDEN DE CUARENTENA'!AO249</f>
        <v>Hampala</v>
      </c>
      <c r="AP249" s="65" t="s">
        <v>1964</v>
      </c>
      <c r="AQ249" s="66" t="s">
        <v>1733</v>
      </c>
    </row>
    <row r="250" spans="1:43" ht="1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O250" s="18" t="str">
        <f>'ORDEN DE CUARENTENA'!AO250</f>
        <v>Haplochromis</v>
      </c>
      <c r="AP250" s="65" t="s">
        <v>1965</v>
      </c>
      <c r="AQ250" s="66" t="s">
        <v>1733</v>
      </c>
    </row>
    <row r="251" spans="1:43" ht="1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O251" s="18" t="str">
        <f>'ORDEN DE CUARENTENA'!AO251</f>
        <v>Hasemania</v>
      </c>
      <c r="AP251" s="65" t="s">
        <v>1966</v>
      </c>
      <c r="AQ251" s="66" t="s">
        <v>1733</v>
      </c>
    </row>
    <row r="252" spans="1:43" ht="1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O252" s="18" t="str">
        <f>'ORDEN DE CUARENTENA'!AO252</f>
        <v>Helostoma</v>
      </c>
      <c r="AP252" s="65" t="s">
        <v>1967</v>
      </c>
      <c r="AQ252" s="66" t="s">
        <v>1733</v>
      </c>
    </row>
    <row r="253" spans="1:43" ht="1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O253" s="18" t="str">
        <f>'ORDEN DE CUARENTENA'!AO253</f>
        <v>Hemibagrus</v>
      </c>
      <c r="AP253" s="65" t="s">
        <v>1968</v>
      </c>
      <c r="AQ253" s="66" t="s">
        <v>1733</v>
      </c>
    </row>
    <row r="254" spans="1:43" ht="1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O254" s="18" t="str">
        <f>'ORDEN DE CUARENTENA'!AO254</f>
        <v>Hemichromis</v>
      </c>
      <c r="AP254" s="65" t="s">
        <v>1969</v>
      </c>
      <c r="AQ254" s="66" t="s">
        <v>1733</v>
      </c>
    </row>
    <row r="255" spans="1:43" ht="1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O255" s="18" t="str">
        <f>'ORDEN DE CUARENTENA'!AO255</f>
        <v>Hemigrammus</v>
      </c>
      <c r="AP255" s="65" t="s">
        <v>1970</v>
      </c>
      <c r="AQ255" s="66" t="s">
        <v>1733</v>
      </c>
    </row>
    <row r="256" spans="1:43" ht="1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O256" s="18" t="str">
        <f>'ORDEN DE CUARENTENA'!AO256</f>
        <v>Hemiodontichthys</v>
      </c>
      <c r="AP256" s="65" t="s">
        <v>1971</v>
      </c>
      <c r="AQ256" s="66" t="s">
        <v>1733</v>
      </c>
    </row>
    <row r="257" spans="1:43" ht="1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O257" s="18" t="str">
        <f>'ORDEN DE CUARENTENA'!AO257</f>
        <v>Hemiodus</v>
      </c>
      <c r="AP257" s="65" t="s">
        <v>1972</v>
      </c>
      <c r="AQ257" s="66" t="s">
        <v>1733</v>
      </c>
    </row>
    <row r="258" spans="1:43" ht="1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O258" s="18" t="str">
        <f>'ORDEN DE CUARENTENA'!AO258</f>
        <v>Hemisorubim</v>
      </c>
      <c r="AP258" s="65" t="s">
        <v>1973</v>
      </c>
      <c r="AQ258" s="66" t="s">
        <v>1733</v>
      </c>
    </row>
    <row r="259" spans="1:43" ht="1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O259" s="18" t="str">
        <f>'ORDEN DE CUARENTENA'!AO259</f>
        <v>Hemitaurichthys</v>
      </c>
      <c r="AP259" s="65" t="s">
        <v>1974</v>
      </c>
      <c r="AQ259" s="66" t="s">
        <v>1733</v>
      </c>
    </row>
    <row r="260" spans="1:43" ht="1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O260" s="18" t="str">
        <f>'ORDEN DE CUARENTENA'!AO260</f>
        <v>Heniochus</v>
      </c>
      <c r="AP260" s="65" t="s">
        <v>1975</v>
      </c>
      <c r="AQ260" s="66" t="s">
        <v>1733</v>
      </c>
    </row>
    <row r="261" spans="1:43" ht="1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O261" s="18" t="str">
        <f>'ORDEN DE CUARENTENA'!AO261</f>
        <v>Heros</v>
      </c>
      <c r="AP261" s="65" t="s">
        <v>1976</v>
      </c>
      <c r="AQ261" s="66" t="s">
        <v>1733</v>
      </c>
    </row>
    <row r="262" spans="1:43" ht="1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O262" s="18" t="str">
        <f>'ORDEN DE CUARENTENA'!AO262</f>
        <v>Hexanematichthys</v>
      </c>
      <c r="AP262" s="65" t="s">
        <v>1977</v>
      </c>
      <c r="AQ262" s="66" t="s">
        <v>1733</v>
      </c>
    </row>
    <row r="263" spans="1:43" ht="1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O263" s="18" t="str">
        <f>'ORDEN DE CUARENTENA'!AO263</f>
        <v>Hippocampus</v>
      </c>
      <c r="AP263" s="65" t="s">
        <v>1978</v>
      </c>
      <c r="AQ263" s="66" t="s">
        <v>1733</v>
      </c>
    </row>
    <row r="264" spans="1:43" ht="1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O264" s="18" t="str">
        <f>'ORDEN DE CUARENTENA'!AO264</f>
        <v>Histrio</v>
      </c>
      <c r="AP264" s="65" t="s">
        <v>1979</v>
      </c>
      <c r="AQ264" s="66" t="s">
        <v>1733</v>
      </c>
    </row>
    <row r="265" spans="1:43" ht="1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O265" s="18" t="str">
        <f>'ORDEN DE CUARENTENA'!AO265</f>
        <v>Holacanthus</v>
      </c>
      <c r="AP265" s="65" t="s">
        <v>1980</v>
      </c>
      <c r="AQ265" s="66" t="s">
        <v>1733</v>
      </c>
    </row>
    <row r="266" spans="1:43" ht="1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O266" s="18" t="str">
        <f>'ORDEN DE CUARENTENA'!AO266</f>
        <v>Homaloptera</v>
      </c>
      <c r="AP266" s="65" t="s">
        <v>936</v>
      </c>
      <c r="AQ266" s="66" t="s">
        <v>1876</v>
      </c>
    </row>
    <row r="267" spans="1:43" ht="1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O267" s="18" t="str">
        <f>'ORDEN DE CUARENTENA'!AO267</f>
        <v>Hoplosternum</v>
      </c>
      <c r="AP267" s="65" t="s">
        <v>937</v>
      </c>
      <c r="AQ267" s="66" t="s">
        <v>1876</v>
      </c>
    </row>
    <row r="268" spans="1:43" ht="1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O268" s="18" t="str">
        <f>'ORDEN DE CUARENTENA'!AO268</f>
        <v>Horabagrus</v>
      </c>
      <c r="AP268" s="65" t="s">
        <v>1981</v>
      </c>
      <c r="AQ268" s="66" t="s">
        <v>1739</v>
      </c>
    </row>
    <row r="269" spans="1:43" ht="1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O269" s="18" t="str">
        <f>'ORDEN DE CUARENTENA'!AO269</f>
        <v>Hydrolycus</v>
      </c>
      <c r="AP269" s="65" t="s">
        <v>1982</v>
      </c>
      <c r="AQ269" s="66" t="s">
        <v>1733</v>
      </c>
    </row>
    <row r="270" spans="1:43" ht="1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O270" s="18" t="str">
        <f>'ORDEN DE CUARENTENA'!AO270</f>
        <v>Hyphessobrycon</v>
      </c>
      <c r="AP270" s="65" t="s">
        <v>1983</v>
      </c>
      <c r="AQ270" s="66" t="s">
        <v>1733</v>
      </c>
    </row>
    <row r="271" spans="1:43" ht="1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O271" s="18" t="str">
        <f>'ORDEN DE CUARENTENA'!AO271</f>
        <v>Hypoclinemus</v>
      </c>
      <c r="AP271" s="65" t="s">
        <v>1984</v>
      </c>
      <c r="AQ271" s="66" t="s">
        <v>1733</v>
      </c>
    </row>
    <row r="272" spans="1:43" ht="1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O272" s="18" t="str">
        <f>'ORDEN DE CUARENTENA'!AO272</f>
        <v>Hypoplectrus</v>
      </c>
      <c r="AP272" s="65" t="s">
        <v>1985</v>
      </c>
      <c r="AQ272" s="66" t="s">
        <v>1733</v>
      </c>
    </row>
    <row r="273" spans="1:43" ht="1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O273" s="18" t="str">
        <f>'ORDEN DE CUARENTENA'!AO273</f>
        <v>Hypoptopoma</v>
      </c>
      <c r="AP273" s="65" t="s">
        <v>1986</v>
      </c>
      <c r="AQ273" s="66" t="s">
        <v>1733</v>
      </c>
    </row>
    <row r="274" spans="1:43" ht="1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O274" s="18" t="str">
        <f>'ORDEN DE CUARENTENA'!AO274</f>
        <v>Hypostomus</v>
      </c>
      <c r="AP274" s="65" t="s">
        <v>1987</v>
      </c>
      <c r="AQ274" s="66" t="s">
        <v>1733</v>
      </c>
    </row>
    <row r="275" spans="1:43" ht="1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O275" s="18" t="str">
        <f>'ORDEN DE CUARENTENA'!AO275</f>
        <v>Hypselecara</v>
      </c>
      <c r="AP275" s="65" t="s">
        <v>1988</v>
      </c>
      <c r="AQ275" s="66" t="s">
        <v>1733</v>
      </c>
    </row>
    <row r="276" spans="1:43" ht="1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O276" s="18" t="str">
        <f>'ORDEN DE CUARENTENA'!AO276</f>
        <v>Iguanodectes</v>
      </c>
      <c r="AP276" s="65" t="s">
        <v>1989</v>
      </c>
      <c r="AQ276" s="66" t="s">
        <v>1733</v>
      </c>
    </row>
    <row r="277" spans="1:43" ht="1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O277" s="18" t="str">
        <f>'ORDEN DE CUARENTENA'!AO277</f>
        <v>Indostomus</v>
      </c>
      <c r="AP277" s="65" t="s">
        <v>1990</v>
      </c>
      <c r="AQ277" s="66" t="s">
        <v>1739</v>
      </c>
    </row>
    <row r="278" spans="1:43" ht="1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O278" s="18" t="str">
        <f>'ORDEN DE CUARENTENA'!AO278</f>
        <v>Inlecupris</v>
      </c>
      <c r="AP278" s="65" t="s">
        <v>1991</v>
      </c>
      <c r="AQ278" s="66" t="s">
        <v>1739</v>
      </c>
    </row>
    <row r="279" spans="1:43" ht="1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O279" s="18" t="str">
        <f>'ORDEN DE CUARENTENA'!AO279</f>
        <v>Inpaichthys</v>
      </c>
      <c r="AP279" s="65" t="s">
        <v>1992</v>
      </c>
      <c r="AQ279" s="66" t="s">
        <v>1739</v>
      </c>
    </row>
    <row r="280" spans="1:43" ht="1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O280" s="18" t="str">
        <f>'ORDEN DE CUARENTENA'!AO280</f>
        <v>Iodotropheus</v>
      </c>
      <c r="AP280" s="65" t="s">
        <v>1993</v>
      </c>
      <c r="AQ280" s="66" t="s">
        <v>1733</v>
      </c>
    </row>
    <row r="281" spans="1:43" ht="1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O281" s="18" t="str">
        <f>'ORDEN DE CUARENTENA'!AO281</f>
        <v>Iriatherina</v>
      </c>
      <c r="AP281" s="65" t="s">
        <v>1994</v>
      </c>
      <c r="AQ281" s="66" t="s">
        <v>1733</v>
      </c>
    </row>
    <row r="282" spans="1:43" ht="1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O282" s="18" t="str">
        <f>'ORDEN DE CUARENTENA'!AO282</f>
        <v>Istiblennius</v>
      </c>
      <c r="AP282" s="65" t="s">
        <v>1995</v>
      </c>
      <c r="AQ282" s="66" t="s">
        <v>1733</v>
      </c>
    </row>
    <row r="283" spans="1:43" ht="1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O283" s="18" t="str">
        <f>'ORDEN DE CUARENTENA'!AO283</f>
        <v>Jordanella</v>
      </c>
      <c r="AP283" s="65" t="s">
        <v>1996</v>
      </c>
      <c r="AQ283" s="66" t="s">
        <v>1733</v>
      </c>
    </row>
    <row r="284" spans="1:43" ht="1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O284" s="18" t="str">
        <f>'ORDEN DE CUARENTENA'!AO284</f>
        <v>Julidochromis</v>
      </c>
      <c r="AP284" s="65" t="s">
        <v>1997</v>
      </c>
      <c r="AQ284" s="66" t="s">
        <v>1733</v>
      </c>
    </row>
    <row r="285" spans="1:43" ht="1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O285" s="18" t="str">
        <f>'ORDEN DE CUARENTENA'!AO285</f>
        <v>Kryptopterus</v>
      </c>
      <c r="AP285" s="65" t="s">
        <v>1998</v>
      </c>
      <c r="AQ285" s="66" t="s">
        <v>1733</v>
      </c>
    </row>
    <row r="286" spans="1:43" ht="1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O286" s="18" t="str">
        <f>'ORDEN DE CUARENTENA'!AO286</f>
        <v>Labeo</v>
      </c>
      <c r="AP286" s="65" t="s">
        <v>1999</v>
      </c>
      <c r="AQ286" s="66" t="s">
        <v>1733</v>
      </c>
    </row>
    <row r="287" spans="1:43" ht="1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O287" s="18" t="str">
        <f>'ORDEN DE CUARENTENA'!AO287</f>
        <v>Labeotropheus</v>
      </c>
      <c r="AP287" s="65" t="s">
        <v>2000</v>
      </c>
      <c r="AQ287" s="66" t="s">
        <v>1733</v>
      </c>
    </row>
    <row r="288" spans="1:43" ht="1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O288" s="18" t="str">
        <f>'ORDEN DE CUARENTENA'!AO288</f>
        <v>Labidochromis</v>
      </c>
      <c r="AP288" s="65" t="s">
        <v>2001</v>
      </c>
      <c r="AQ288" s="66" t="s">
        <v>1733</v>
      </c>
    </row>
    <row r="289" spans="1:43" ht="1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O289" s="18" t="str">
        <f>'ORDEN DE CUARENTENA'!AO289</f>
        <v>Labrichthys</v>
      </c>
      <c r="AP289" s="65" t="s">
        <v>2002</v>
      </c>
      <c r="AQ289" s="66" t="s">
        <v>1733</v>
      </c>
    </row>
    <row r="290" spans="1:43" ht="1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O290" s="18" t="str">
        <f>'ORDEN DE CUARENTENA'!AO290</f>
        <v>Labroides</v>
      </c>
      <c r="AP290" s="65" t="s">
        <v>2003</v>
      </c>
      <c r="AQ290" s="66" t="s">
        <v>1733</v>
      </c>
    </row>
    <row r="291" spans="1:43" ht="1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O291" s="18" t="str">
        <f>'ORDEN DE CUARENTENA'!AO291</f>
        <v>Lactophrys</v>
      </c>
      <c r="AP291" s="65" t="s">
        <v>2004</v>
      </c>
      <c r="AQ291" s="66" t="s">
        <v>1733</v>
      </c>
    </row>
    <row r="292" spans="1:43" ht="1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O292" s="18" t="str">
        <f>'ORDEN DE CUARENTENA'!AO292</f>
        <v>Lactoria</v>
      </c>
      <c r="AP292" s="65" t="s">
        <v>938</v>
      </c>
      <c r="AQ292" s="66" t="s">
        <v>1876</v>
      </c>
    </row>
    <row r="293" spans="1:43" ht="1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O293" s="18" t="str">
        <f>'ORDEN DE CUARENTENA'!AO293</f>
        <v>Laetacara</v>
      </c>
      <c r="AP293" s="65" t="s">
        <v>2005</v>
      </c>
      <c r="AQ293" s="66" t="s">
        <v>1733</v>
      </c>
    </row>
    <row r="294" spans="1:43" ht="1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O294" s="18" t="str">
        <f>'ORDEN DE CUARENTENA'!AO294</f>
        <v>Lamontichthys</v>
      </c>
      <c r="AP294" s="65" t="s">
        <v>2006</v>
      </c>
      <c r="AQ294" s="66" t="s">
        <v>1733</v>
      </c>
    </row>
    <row r="295" spans="1:43" ht="1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O295" s="18" t="str">
        <f>'ORDEN DE CUARENTENA'!AO295</f>
        <v>Lamprologus</v>
      </c>
      <c r="AP295" s="65" t="s">
        <v>2007</v>
      </c>
      <c r="AQ295" s="66" t="s">
        <v>1733</v>
      </c>
    </row>
    <row r="296" spans="1:43" ht="1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O296" s="18" t="str">
        <f>'ORDEN DE CUARENTENA'!AO296</f>
        <v>Leiarius</v>
      </c>
      <c r="AP296" s="65" t="s">
        <v>2008</v>
      </c>
      <c r="AQ296" s="66" t="s">
        <v>1733</v>
      </c>
    </row>
    <row r="297" spans="1:43" ht="1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O297" s="18" t="str">
        <f>'ORDEN DE CUARENTENA'!AO297</f>
        <v>Lepidiolamprologus</v>
      </c>
      <c r="AP297" s="65" t="s">
        <v>2009</v>
      </c>
      <c r="AQ297" s="66" t="s">
        <v>1733</v>
      </c>
    </row>
    <row r="298" spans="1:43" ht="1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O298" s="18" t="str">
        <f>'ORDEN DE CUARENTENA'!AO298</f>
        <v>Lepidosiren</v>
      </c>
      <c r="AP298" s="65" t="s">
        <v>2010</v>
      </c>
      <c r="AQ298" s="66" t="s">
        <v>1733</v>
      </c>
    </row>
    <row r="299" spans="1:43" ht="1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O299" s="18" t="str">
        <f>'ORDEN DE CUARENTENA'!AO299</f>
        <v>Lepisosteus</v>
      </c>
      <c r="AP299" s="65" t="s">
        <v>2011</v>
      </c>
      <c r="AQ299" s="66" t="s">
        <v>1733</v>
      </c>
    </row>
    <row r="300" spans="1:43" ht="1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O300" s="18" t="str">
        <f>'ORDEN DE CUARENTENA'!AO300</f>
        <v>Lepomis</v>
      </c>
      <c r="AP300" s="65" t="s">
        <v>2012</v>
      </c>
      <c r="AQ300" s="66" t="s">
        <v>1733</v>
      </c>
    </row>
    <row r="301" spans="1:43" ht="1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O301" s="18" t="str">
        <f>'ORDEN DE CUARENTENA'!AO301</f>
        <v>Leporacanthicus</v>
      </c>
      <c r="AP301" s="65" t="s">
        <v>2013</v>
      </c>
      <c r="AQ301" s="66" t="s">
        <v>1733</v>
      </c>
    </row>
    <row r="302" spans="1:43" ht="1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O302" s="18" t="str">
        <f>'ORDEN DE CUARENTENA'!AO302</f>
        <v>Leporinus</v>
      </c>
      <c r="AP302" s="65" t="s">
        <v>2014</v>
      </c>
      <c r="AQ302" s="66" t="s">
        <v>1733</v>
      </c>
    </row>
    <row r="303" spans="1:43" ht="1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O303" s="18" t="str">
        <f>'ORDEN DE CUARENTENA'!AO303</f>
        <v>Leptobarbus</v>
      </c>
      <c r="AP303" s="65" t="s">
        <v>2015</v>
      </c>
      <c r="AQ303" s="66" t="s">
        <v>1733</v>
      </c>
    </row>
    <row r="304" spans="1:43" ht="1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O304" s="18" t="str">
        <f>'ORDEN DE CUARENTENA'!AO304</f>
        <v>Leptobotia</v>
      </c>
      <c r="AP304" s="65" t="s">
        <v>2016</v>
      </c>
      <c r="AQ304" s="66" t="s">
        <v>1733</v>
      </c>
    </row>
    <row r="305" spans="1:43" ht="1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O305" s="18" t="str">
        <f>'ORDEN DE CUARENTENA'!AO305</f>
        <v>Lethrinops</v>
      </c>
      <c r="AP305" s="65" t="s">
        <v>2017</v>
      </c>
      <c r="AQ305" s="66" t="s">
        <v>1733</v>
      </c>
    </row>
    <row r="306" spans="1:43" ht="1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O306" s="18" t="str">
        <f>'ORDEN DE CUARENTENA'!AO306</f>
        <v>Limia</v>
      </c>
      <c r="AP306" s="65" t="s">
        <v>2018</v>
      </c>
      <c r="AQ306" s="66" t="s">
        <v>1733</v>
      </c>
    </row>
    <row r="307" spans="1:43" ht="1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O307" s="18" t="str">
        <f>'ORDEN DE CUARENTENA'!AO307</f>
        <v>Liopropoma</v>
      </c>
      <c r="AP307" s="65" t="s">
        <v>2019</v>
      </c>
      <c r="AQ307" s="66" t="s">
        <v>1733</v>
      </c>
    </row>
    <row r="308" spans="1:43" ht="1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O308" s="18" t="str">
        <f>'ORDEN DE CUARENTENA'!AO308</f>
        <v>Liosomadoras</v>
      </c>
      <c r="AP308" s="65" t="s">
        <v>2020</v>
      </c>
      <c r="AQ308" s="66" t="s">
        <v>1733</v>
      </c>
    </row>
    <row r="309" spans="1:43" ht="1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O309" s="18" t="str">
        <f>'ORDEN DE CUARENTENA'!AO309</f>
        <v>Lipophrys</v>
      </c>
      <c r="AP309" s="65" t="s">
        <v>2021</v>
      </c>
      <c r="AQ309" s="66" t="s">
        <v>1733</v>
      </c>
    </row>
    <row r="310" spans="1:43" ht="1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O310" s="18" t="str">
        <f>'ORDEN DE CUARENTENA'!AO310</f>
        <v>Lo</v>
      </c>
      <c r="AP310" s="65" t="s">
        <v>2022</v>
      </c>
      <c r="AQ310" s="66" t="s">
        <v>1733</v>
      </c>
    </row>
    <row r="311" spans="1:43" ht="1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O311" s="18" t="str">
        <f>'ORDEN DE CUARENTENA'!AO311</f>
        <v>Lobochilotes</v>
      </c>
      <c r="AP311" s="65" t="s">
        <v>2023</v>
      </c>
      <c r="AQ311" s="66" t="s">
        <v>1733</v>
      </c>
    </row>
    <row r="312" spans="1:43" ht="1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O312" s="18" t="str">
        <f>'ORDEN DE CUARENTENA'!AO312</f>
        <v>Luciocephalus</v>
      </c>
      <c r="AP312" s="65" t="s">
        <v>2024</v>
      </c>
      <c r="AQ312" s="66" t="s">
        <v>1739</v>
      </c>
    </row>
    <row r="313" spans="1:43" ht="1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O313" s="18" t="str">
        <f>'ORDEN DE CUARENTENA'!AO313</f>
        <v>Luciosoma</v>
      </c>
      <c r="AP313" s="65" t="s">
        <v>2025</v>
      </c>
      <c r="AQ313" s="66" t="s">
        <v>1733</v>
      </c>
    </row>
    <row r="314" spans="1:43" ht="1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O314" s="18" t="str">
        <f>'ORDEN DE CUARENTENA'!AO314</f>
        <v>Lutjanus</v>
      </c>
      <c r="AP314" s="65" t="s">
        <v>2026</v>
      </c>
      <c r="AQ314" s="66" t="s">
        <v>1733</v>
      </c>
    </row>
    <row r="315" spans="1:43" ht="1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O315" s="18" t="str">
        <f>'ORDEN DE CUARENTENA'!AO315</f>
        <v>Lythrypnus</v>
      </c>
      <c r="AP315" s="65" t="s">
        <v>2027</v>
      </c>
      <c r="AQ315" s="66" t="s">
        <v>1733</v>
      </c>
    </row>
    <row r="316" spans="1:43" ht="1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O316" s="18" t="str">
        <f>'ORDEN DE CUARENTENA'!AO316</f>
        <v>Macrognathus</v>
      </c>
      <c r="AP316" s="65" t="s">
        <v>2028</v>
      </c>
      <c r="AQ316" s="66" t="s">
        <v>1733</v>
      </c>
    </row>
    <row r="317" spans="1:43" ht="1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O317" s="18" t="str">
        <f>'ORDEN DE CUARENTENA'!AO317</f>
        <v>Macropharyngodon</v>
      </c>
      <c r="AP317" s="65" t="s">
        <v>2029</v>
      </c>
      <c r="AQ317" s="66" t="s">
        <v>1733</v>
      </c>
    </row>
    <row r="318" spans="1:43" ht="1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O318" s="18" t="str">
        <f>'ORDEN DE CUARENTENA'!AO318</f>
        <v>Macropodus</v>
      </c>
      <c r="AP318" s="65" t="s">
        <v>2030</v>
      </c>
      <c r="AQ318" s="66" t="s">
        <v>1733</v>
      </c>
    </row>
    <row r="319" spans="1:43" ht="1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O319" s="18" t="str">
        <f>'ORDEN DE CUARENTENA'!AO319</f>
        <v>Malacoctenus</v>
      </c>
      <c r="AP319" s="65" t="s">
        <v>2031</v>
      </c>
      <c r="AQ319" s="66" t="s">
        <v>1733</v>
      </c>
    </row>
    <row r="320" spans="1:43" ht="1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O320" s="18" t="str">
        <f>'ORDEN DE CUARENTENA'!AO320</f>
        <v>Marosatherina</v>
      </c>
      <c r="AP320" s="65" t="s">
        <v>2032</v>
      </c>
      <c r="AQ320" s="66" t="s">
        <v>1733</v>
      </c>
    </row>
    <row r="321" spans="1:43" ht="1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O321" s="18" t="str">
        <f>'ORDEN DE CUARENTENA'!AO321</f>
        <v>Mastacembelus</v>
      </c>
      <c r="AP321" s="65" t="s">
        <v>2033</v>
      </c>
      <c r="AQ321" s="66" t="s">
        <v>1733</v>
      </c>
    </row>
    <row r="322" spans="1:43" ht="1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O322" s="18" t="str">
        <f>'ORDEN DE CUARENTENA'!AO322</f>
        <v>Maylandia</v>
      </c>
      <c r="AP322" s="65" t="s">
        <v>2034</v>
      </c>
      <c r="AQ322" s="66" t="s">
        <v>1733</v>
      </c>
    </row>
    <row r="323" spans="1:43" ht="1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O323" s="18" t="str">
        <f>'ORDEN DE CUARENTENA'!AO323</f>
        <v>Megalamphodus</v>
      </c>
      <c r="AP323" s="65" t="s">
        <v>939</v>
      </c>
      <c r="AQ323" s="66" t="s">
        <v>1876</v>
      </c>
    </row>
    <row r="324" spans="1:43" ht="1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O324" s="18" t="str">
        <f>'ORDEN DE CUARENTENA'!AO324</f>
        <v>Megalompodus</v>
      </c>
      <c r="AP324" s="65" t="s">
        <v>1031</v>
      </c>
      <c r="AQ324" s="66" t="s">
        <v>1876</v>
      </c>
    </row>
    <row r="325" spans="1:43" ht="1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O325" s="18" t="str">
        <f>'ORDEN DE CUARENTENA'!AO325</f>
        <v>Meiacanthus</v>
      </c>
      <c r="AP325" s="65" t="s">
        <v>940</v>
      </c>
      <c r="AQ325" s="66" t="s">
        <v>1876</v>
      </c>
    </row>
    <row r="326" spans="1:43" ht="1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O326" s="18" t="str">
        <f>'ORDEN DE CUARENTENA'!AO326</f>
        <v>Melanocharacidium</v>
      </c>
      <c r="AP326" s="65" t="s">
        <v>1032</v>
      </c>
      <c r="AQ326" s="66" t="s">
        <v>1876</v>
      </c>
    </row>
    <row r="327" spans="1:43" ht="1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O327" s="18" t="str">
        <f>'ORDEN DE CUARENTENA'!AO327</f>
        <v>Melanochromis</v>
      </c>
      <c r="AP327" s="65" t="s">
        <v>2035</v>
      </c>
      <c r="AQ327" s="66" t="s">
        <v>1733</v>
      </c>
    </row>
    <row r="328" spans="1:43" ht="1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O328" s="18" t="str">
        <f>'ORDEN DE CUARENTENA'!AO328</f>
        <v>Melanotaenia</v>
      </c>
      <c r="AP328" s="65" t="s">
        <v>2036</v>
      </c>
      <c r="AQ328" s="66" t="s">
        <v>1733</v>
      </c>
    </row>
    <row r="329" spans="1:43" ht="1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O329" s="18" t="str">
        <f>'ORDEN DE CUARENTENA'!AO329</f>
        <v>Melichthys</v>
      </c>
      <c r="AP329" s="65" t="s">
        <v>941</v>
      </c>
      <c r="AQ329" s="66" t="s">
        <v>1827</v>
      </c>
    </row>
    <row r="330" spans="1:43" ht="1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O330" s="18" t="str">
        <f>'ORDEN DE CUARENTENA'!AO330</f>
        <v>Merodontotus</v>
      </c>
      <c r="AP330" s="65" t="s">
        <v>2037</v>
      </c>
      <c r="AQ330" s="66" t="s">
        <v>1733</v>
      </c>
    </row>
    <row r="331" spans="1:43" ht="1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O331" s="18" t="str">
        <f>'ORDEN DE CUARENTENA'!AO331</f>
        <v>Mesonauta</v>
      </c>
      <c r="AP331" s="65" t="s">
        <v>2038</v>
      </c>
      <c r="AQ331" s="66" t="s">
        <v>1733</v>
      </c>
    </row>
    <row r="332" spans="1:43" ht="1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O332" s="18" t="str">
        <f>'ORDEN DE CUARENTENA'!AO332</f>
        <v>Mesonoemacheilus</v>
      </c>
      <c r="AP332" s="65" t="s">
        <v>2039</v>
      </c>
      <c r="AQ332" s="66" t="s">
        <v>1733</v>
      </c>
    </row>
    <row r="333" spans="1:43" ht="1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O333" s="18" t="str">
        <f>'ORDEN DE CUARENTENA'!AO333</f>
        <v>Metynnis</v>
      </c>
      <c r="AP333" s="65" t="s">
        <v>2040</v>
      </c>
      <c r="AQ333" s="66" t="s">
        <v>1733</v>
      </c>
    </row>
    <row r="334" spans="1:43" ht="1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O334" s="18" t="str">
        <f>'ORDEN DE CUARENTENA'!AO334</f>
        <v>Microctenopoma</v>
      </c>
      <c r="AP334" s="65" t="s">
        <v>2041</v>
      </c>
      <c r="AQ334" s="66" t="s">
        <v>1733</v>
      </c>
    </row>
    <row r="335" spans="1:43" ht="1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O335" s="18" t="str">
        <f>'ORDEN DE CUARENTENA'!AO335</f>
        <v>Microglanis</v>
      </c>
      <c r="AP335" s="65" t="s">
        <v>2042</v>
      </c>
      <c r="AQ335" s="66" t="s">
        <v>1733</v>
      </c>
    </row>
    <row r="336" spans="1:43" ht="1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O336" s="18" t="str">
        <f>'ORDEN DE CUARENTENA'!AO336</f>
        <v>Microrasbora</v>
      </c>
      <c r="AP336" s="65" t="s">
        <v>2043</v>
      </c>
      <c r="AQ336" s="66" t="s">
        <v>1733</v>
      </c>
    </row>
    <row r="337" spans="1:43" ht="1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O337" s="18" t="str">
        <f>'ORDEN DE CUARENTENA'!AO337</f>
        <v>Microspathodon</v>
      </c>
      <c r="AP337" s="65" t="s">
        <v>2044</v>
      </c>
      <c r="AQ337" s="66" t="s">
        <v>1733</v>
      </c>
    </row>
    <row r="338" spans="1:43" ht="1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O338" s="18" t="str">
        <f>'ORDEN DE CUARENTENA'!AO338</f>
        <v>Mikrogeophagus</v>
      </c>
      <c r="AP338" s="65" t="s">
        <v>2045</v>
      </c>
      <c r="AQ338" s="66" t="s">
        <v>1733</v>
      </c>
    </row>
    <row r="339" spans="1:43" ht="1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O339" s="18" t="str">
        <f>'ORDEN DE CUARENTENA'!AO339</f>
        <v>Mirolabrichthys</v>
      </c>
      <c r="AP339" s="65" t="s">
        <v>2046</v>
      </c>
      <c r="AQ339" s="66" t="s">
        <v>1733</v>
      </c>
    </row>
    <row r="340" spans="1:43" ht="1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O340" s="18" t="str">
        <f>'ORDEN DE CUARENTENA'!AO340</f>
        <v>Misgurnus</v>
      </c>
      <c r="AP340" s="65" t="s">
        <v>2047</v>
      </c>
      <c r="AQ340" s="66" t="s">
        <v>1733</v>
      </c>
    </row>
    <row r="341" spans="1:43" ht="1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O341" s="18" t="str">
        <f>'ORDEN DE CUARENTENA'!AO341</f>
        <v>Moenkhausia</v>
      </c>
      <c r="AP341" s="65" t="s">
        <v>2048</v>
      </c>
      <c r="AQ341" s="66" t="s">
        <v>1733</v>
      </c>
    </row>
    <row r="342" spans="1:43" ht="1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O342" s="18" t="str">
        <f>'ORDEN DE CUARENTENA'!AO342</f>
        <v>Monacanthus</v>
      </c>
      <c r="AP342" s="65" t="s">
        <v>2049</v>
      </c>
      <c r="AQ342" s="66" t="s">
        <v>1733</v>
      </c>
    </row>
    <row r="343" spans="1:43" ht="1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O343" s="18" t="str">
        <f>'ORDEN DE CUARENTENA'!AO343</f>
        <v>Monocirrhus</v>
      </c>
      <c r="AP343" s="65" t="s">
        <v>2050</v>
      </c>
      <c r="AQ343" s="66" t="s">
        <v>1733</v>
      </c>
    </row>
    <row r="344" spans="1:43" ht="1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O344" s="18" t="str">
        <f>'ORDEN DE CUARENTENA'!AO344</f>
        <v>Monodactylus</v>
      </c>
      <c r="AP344" s="65" t="s">
        <v>2051</v>
      </c>
      <c r="AQ344" s="66" t="s">
        <v>1733</v>
      </c>
    </row>
    <row r="345" spans="1:43" ht="1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O345" s="18" t="str">
        <f>'ORDEN DE CUARENTENA'!AO345</f>
        <v>Monopterus</v>
      </c>
      <c r="AP345" s="65" t="s">
        <v>2052</v>
      </c>
      <c r="AQ345" s="66" t="s">
        <v>1733</v>
      </c>
    </row>
    <row r="346" spans="1:43" ht="1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O346" s="18" t="str">
        <f>'ORDEN DE CUARENTENA'!AO346</f>
        <v>Myleus</v>
      </c>
      <c r="AP346" s="65" t="s">
        <v>2053</v>
      </c>
      <c r="AQ346" s="66" t="s">
        <v>1733</v>
      </c>
    </row>
    <row r="347" spans="1:43" ht="1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O347" s="18" t="str">
        <f>'ORDEN DE CUARENTENA'!AO347</f>
        <v>Myloplus</v>
      </c>
      <c r="AP347" s="65" t="s">
        <v>2054</v>
      </c>
      <c r="AQ347" s="66" t="s">
        <v>1733</v>
      </c>
    </row>
    <row r="348" spans="1:43" ht="1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O348" s="18" t="str">
        <f>'ORDEN DE CUARENTENA'!AO348</f>
        <v>Mylossoma</v>
      </c>
      <c r="AP348" s="65" t="s">
        <v>2055</v>
      </c>
      <c r="AQ348" s="66" t="s">
        <v>1733</v>
      </c>
    </row>
    <row r="349" spans="1:43" ht="1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O349" s="18" t="str">
        <f>'ORDEN DE CUARENTENA'!AO349</f>
        <v>Myrichthys</v>
      </c>
      <c r="AP349" s="65" t="s">
        <v>2056</v>
      </c>
      <c r="AQ349" s="66" t="s">
        <v>1733</v>
      </c>
    </row>
    <row r="350" spans="1:43" ht="1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O350" s="18" t="str">
        <f>'ORDEN DE CUARENTENA'!AO350</f>
        <v>Mystus</v>
      </c>
      <c r="AP350" s="65" t="s">
        <v>2057</v>
      </c>
      <c r="AQ350" s="66" t="s">
        <v>1733</v>
      </c>
    </row>
    <row r="351" spans="1:43" ht="1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O351" s="18" t="str">
        <f>'ORDEN DE CUARENTENA'!AO351</f>
        <v>Nandopsis</v>
      </c>
      <c r="AP351" s="65" t="s">
        <v>2058</v>
      </c>
      <c r="AQ351" s="66" t="s">
        <v>1733</v>
      </c>
    </row>
    <row r="352" spans="1:43" ht="1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O352" s="18" t="str">
        <f>'ORDEN DE CUARENTENA'!AO352</f>
        <v>Nandus</v>
      </c>
      <c r="AP352" s="65" t="s">
        <v>2059</v>
      </c>
      <c r="AQ352" s="66" t="s">
        <v>1733</v>
      </c>
    </row>
    <row r="353" spans="1:43" ht="1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O353" s="18" t="str">
        <f>'ORDEN DE CUARENTENA'!AO353</f>
        <v>Nannacara</v>
      </c>
      <c r="AP353" s="65" t="s">
        <v>2060</v>
      </c>
      <c r="AQ353" s="66" t="s">
        <v>1733</v>
      </c>
    </row>
    <row r="354" spans="1:43" ht="1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O354" s="18" t="str">
        <f>'ORDEN DE CUARENTENA'!AO354</f>
        <v>Nannobrycon</v>
      </c>
      <c r="AP354" s="65" t="s">
        <v>2061</v>
      </c>
      <c r="AQ354" s="66" t="s">
        <v>1733</v>
      </c>
    </row>
    <row r="355" spans="1:43" ht="1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O355" s="18" t="str">
        <f>'ORDEN DE CUARENTENA'!AO355</f>
        <v>Nannostomus</v>
      </c>
      <c r="AP355" s="65" t="s">
        <v>942</v>
      </c>
      <c r="AQ355" s="66" t="s">
        <v>1827</v>
      </c>
    </row>
    <row r="356" spans="1:43" ht="1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O356" s="18" t="str">
        <f>'ORDEN DE CUARENTENA'!AO356</f>
        <v>Nanochromis</v>
      </c>
      <c r="AP356" s="65" t="s">
        <v>1033</v>
      </c>
      <c r="AQ356" s="66" t="s">
        <v>1827</v>
      </c>
    </row>
    <row r="357" spans="1:43" ht="1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O357" s="18" t="str">
        <f>'ORDEN DE CUARENTENA'!AO357</f>
        <v>Narcine</v>
      </c>
      <c r="AP357" s="65" t="s">
        <v>943</v>
      </c>
      <c r="AQ357" s="66" t="s">
        <v>1827</v>
      </c>
    </row>
    <row r="358" spans="1:43" ht="1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O358" s="18" t="str">
        <f>'ORDEN DE CUARENTENA'!AO358</f>
        <v>Naso</v>
      </c>
      <c r="AP358" s="65" t="s">
        <v>2062</v>
      </c>
      <c r="AQ358" s="66" t="s">
        <v>1733</v>
      </c>
    </row>
    <row r="359" spans="1:43" ht="1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O359" s="18" t="str">
        <f>'ORDEN DE CUARENTENA'!AO359</f>
        <v>Negaprion</v>
      </c>
      <c r="AP359" s="65" t="s">
        <v>2063</v>
      </c>
      <c r="AQ359" s="66" t="s">
        <v>1733</v>
      </c>
    </row>
    <row r="360" spans="1:43" ht="1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O360" s="18" t="str">
        <f>'ORDEN DE CUARENTENA'!AO360</f>
        <v>Nemacheilus</v>
      </c>
      <c r="AP360" s="65" t="s">
        <v>2064</v>
      </c>
      <c r="AQ360" s="66" t="s">
        <v>1733</v>
      </c>
    </row>
    <row r="361" spans="1:43" ht="1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O361" s="18" t="str">
        <f>'ORDEN DE CUARENTENA'!AO361</f>
        <v>Nemadoras</v>
      </c>
      <c r="AP361" s="65" t="s">
        <v>2065</v>
      </c>
      <c r="AQ361" s="66" t="s">
        <v>1739</v>
      </c>
    </row>
    <row r="362" spans="1:43" ht="1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O362" s="18" t="str">
        <f>'ORDEN DE CUARENTENA'!AO362</f>
        <v>Nemateleotris</v>
      </c>
      <c r="AP362" s="65" t="s">
        <v>2066</v>
      </c>
      <c r="AQ362" s="66" t="s">
        <v>1739</v>
      </c>
    </row>
    <row r="363" spans="1:43" ht="1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O363" s="18" t="str">
        <f>'ORDEN DE CUARENTENA'!AO363</f>
        <v>Nematobrycon</v>
      </c>
      <c r="AP363" s="65" t="s">
        <v>2067</v>
      </c>
      <c r="AQ363" s="66" t="s">
        <v>1739</v>
      </c>
    </row>
    <row r="364" spans="1:43" ht="1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O364" s="18" t="str">
        <f>'ORDEN DE CUARENTENA'!AO364</f>
        <v>Nematolebias</v>
      </c>
      <c r="AP364" s="65" t="s">
        <v>2068</v>
      </c>
      <c r="AQ364" s="66" t="s">
        <v>1739</v>
      </c>
    </row>
    <row r="365" spans="1:43" ht="1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O365" s="18" t="str">
        <f>'ORDEN DE CUARENTENA'!AO365</f>
        <v>Neocirrhites</v>
      </c>
      <c r="AP365" s="65" t="s">
        <v>2069</v>
      </c>
      <c r="AQ365" s="66" t="s">
        <v>1733</v>
      </c>
    </row>
    <row r="366" spans="1:43" ht="1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O366" s="18" t="str">
        <f>'ORDEN DE CUARENTENA'!AO366</f>
        <v>Neoglyphidodon</v>
      </c>
      <c r="AP366" s="65" t="s">
        <v>2070</v>
      </c>
      <c r="AQ366" s="66" t="s">
        <v>1733</v>
      </c>
    </row>
    <row r="367" spans="1:43" ht="1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O367" s="18" t="str">
        <f>'ORDEN DE CUARENTENA'!AO367</f>
        <v>Neolamprologus</v>
      </c>
      <c r="AP367" s="65" t="s">
        <v>2071</v>
      </c>
      <c r="AQ367" s="66" t="s">
        <v>1733</v>
      </c>
    </row>
    <row r="368" spans="1:43" ht="1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O368" s="18" t="str">
        <f>'ORDEN DE CUARENTENA'!AO368</f>
        <v>Neoniphon</v>
      </c>
      <c r="AP368" s="65" t="s">
        <v>2072</v>
      </c>
      <c r="AQ368" s="66" t="s">
        <v>1733</v>
      </c>
    </row>
    <row r="369" spans="1:43" ht="1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O369" s="18" t="str">
        <f>'ORDEN DE CUARENTENA'!AO369</f>
        <v>Neosynchiropus</v>
      </c>
      <c r="AP369" s="65" t="s">
        <v>2073</v>
      </c>
      <c r="AQ369" s="66" t="s">
        <v>1733</v>
      </c>
    </row>
    <row r="370" spans="1:43" ht="1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O370" s="18" t="str">
        <f>'ORDEN DE CUARENTENA'!AO370</f>
        <v>Nimbochromis</v>
      </c>
      <c r="AP370" s="65" t="s">
        <v>2074</v>
      </c>
      <c r="AQ370" s="66" t="s">
        <v>1733</v>
      </c>
    </row>
    <row r="371" spans="1:43" ht="1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O371" s="18" t="str">
        <f>'ORDEN DE CUARENTENA'!AO371</f>
        <v>Nomaphila</v>
      </c>
      <c r="AP371" s="65" t="s">
        <v>2075</v>
      </c>
      <c r="AQ371" s="66" t="s">
        <v>1733</v>
      </c>
    </row>
    <row r="372" spans="1:43" ht="1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O372" s="18" t="str">
        <f>'ORDEN DE CUARENTENA'!AO372</f>
        <v>Nomorhamphus</v>
      </c>
      <c r="AP372" s="65" t="s">
        <v>2076</v>
      </c>
      <c r="AQ372" s="66" t="s">
        <v>1733</v>
      </c>
    </row>
    <row r="373" spans="1:43" ht="1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O373" s="18" t="str">
        <f>'ORDEN DE CUARENTENA'!AO373</f>
        <v>Notesthes</v>
      </c>
      <c r="AP373" s="65" t="s">
        <v>2077</v>
      </c>
      <c r="AQ373" s="66" t="s">
        <v>1733</v>
      </c>
    </row>
    <row r="374" spans="1:43" ht="1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O374" s="18" t="str">
        <f>'ORDEN DE CUARENTENA'!AO374</f>
        <v>Nothobranchius</v>
      </c>
      <c r="AP374" s="65" t="s">
        <v>2078</v>
      </c>
      <c r="AQ374" s="66" t="s">
        <v>1733</v>
      </c>
    </row>
    <row r="375" spans="1:43" ht="1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O375" s="18" t="str">
        <f>'ORDEN DE CUARENTENA'!AO375</f>
        <v>Notobranchius</v>
      </c>
      <c r="AP375" s="65" t="s">
        <v>2079</v>
      </c>
      <c r="AQ375" s="66" t="s">
        <v>1733</v>
      </c>
    </row>
    <row r="376" spans="1:43" ht="1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O376" s="18" t="str">
        <f>'ORDEN DE CUARENTENA'!AO376</f>
        <v>Notopterus</v>
      </c>
      <c r="AP376" s="65" t="s">
        <v>2080</v>
      </c>
      <c r="AQ376" s="66" t="s">
        <v>1733</v>
      </c>
    </row>
    <row r="377" spans="1:43" ht="1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O377" s="18" t="str">
        <f>'ORDEN DE CUARENTENA'!AO377</f>
        <v>Novaculichthys</v>
      </c>
      <c r="AP377" s="65" t="s">
        <v>2081</v>
      </c>
      <c r="AQ377" s="66" t="s">
        <v>1733</v>
      </c>
    </row>
    <row r="378" spans="1:43" ht="1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O378" s="18" t="str">
        <f>'ORDEN DE CUARENTENA'!AO378</f>
        <v>Odonus</v>
      </c>
      <c r="AP378" s="65" t="s">
        <v>2082</v>
      </c>
      <c r="AQ378" s="66" t="s">
        <v>1733</v>
      </c>
    </row>
    <row r="379" spans="1:43" ht="1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O379" s="18" t="str">
        <f>'ORDEN DE CUARENTENA'!AO379</f>
        <v>Ompok</v>
      </c>
      <c r="AP379" s="65" t="s">
        <v>2083</v>
      </c>
      <c r="AQ379" s="66" t="s">
        <v>1733</v>
      </c>
    </row>
    <row r="380" spans="1:43" ht="1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O380" s="18" t="str">
        <f>'ORDEN DE CUARENTENA'!AO380</f>
        <v>Ophthalmotilapia</v>
      </c>
      <c r="AP380" s="65" t="s">
        <v>2084</v>
      </c>
      <c r="AQ380" s="66" t="s">
        <v>1733</v>
      </c>
    </row>
    <row r="381" spans="1:43" ht="1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O381" s="18" t="str">
        <f>'ORDEN DE CUARENTENA'!AO381</f>
        <v>Opistognathus</v>
      </c>
      <c r="AP381" s="65" t="s">
        <v>944</v>
      </c>
      <c r="AQ381" s="66" t="s">
        <v>1876</v>
      </c>
    </row>
    <row r="382" spans="1:43" ht="1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O382" s="18" t="str">
        <f>'ORDEN DE CUARENTENA'!AO382</f>
        <v>Oryzias</v>
      </c>
      <c r="AP382" s="65" t="s">
        <v>2085</v>
      </c>
      <c r="AQ382" s="66" t="s">
        <v>1739</v>
      </c>
    </row>
    <row r="383" spans="1:43" ht="1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O383" s="18" t="str">
        <f>'ORDEN DE CUARENTENA'!AO383</f>
        <v>Osphronemus</v>
      </c>
      <c r="AP383" s="65" t="s">
        <v>945</v>
      </c>
      <c r="AQ383" s="66" t="s">
        <v>1858</v>
      </c>
    </row>
    <row r="384" spans="1:43" ht="1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O384" s="18" t="str">
        <f>'ORDEN DE CUARENTENA'!AO384</f>
        <v>Osteochilus</v>
      </c>
      <c r="AP384" s="65" t="s">
        <v>2086</v>
      </c>
      <c r="AQ384" s="66" t="s">
        <v>1733</v>
      </c>
    </row>
    <row r="385" spans="1:43" ht="1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O385" s="18" t="str">
        <f>'ORDEN DE CUARENTENA'!AO385</f>
        <v>Osteoglossum</v>
      </c>
      <c r="AP385" s="65" t="s">
        <v>2087</v>
      </c>
      <c r="AQ385" s="66" t="s">
        <v>1733</v>
      </c>
    </row>
    <row r="386" spans="1:43" ht="1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O386" s="18" t="str">
        <f>'ORDEN DE CUARENTENA'!AO386</f>
        <v>Ostracion</v>
      </c>
      <c r="AP386" s="65" t="s">
        <v>2088</v>
      </c>
      <c r="AQ386" s="66" t="s">
        <v>1733</v>
      </c>
    </row>
    <row r="387" spans="1:43" ht="1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O387" s="18" t="str">
        <f>'ORDEN DE CUARENTENA'!AO387</f>
        <v>Otocinclus</v>
      </c>
      <c r="AP387" s="65" t="s">
        <v>2089</v>
      </c>
      <c r="AQ387" s="66" t="s">
        <v>1733</v>
      </c>
    </row>
    <row r="388" spans="1:43" ht="1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O388" s="18" t="str">
        <f>'ORDEN DE CUARENTENA'!AO388</f>
        <v>Otopharynx</v>
      </c>
      <c r="AP388" s="65" t="s">
        <v>2090</v>
      </c>
      <c r="AQ388" s="66" t="s">
        <v>1733</v>
      </c>
    </row>
    <row r="389" spans="1:43" ht="1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O389" s="18" t="str">
        <f>'ORDEN DE CUARENTENA'!AO389</f>
        <v>Oxycirrhites</v>
      </c>
      <c r="AP389" s="65" t="s">
        <v>2091</v>
      </c>
      <c r="AQ389" s="66" t="s">
        <v>1733</v>
      </c>
    </row>
    <row r="390" spans="1:43" ht="1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O390" s="18" t="str">
        <f>'ORDEN DE CUARENTENA'!AO390</f>
        <v>Oxyeleotris</v>
      </c>
      <c r="AP390" s="65" t="s">
        <v>2092</v>
      </c>
      <c r="AQ390" s="66" t="s">
        <v>1733</v>
      </c>
    </row>
    <row r="391" spans="1:43" ht="1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O391" s="18" t="str">
        <f>'ORDEN DE CUARENTENA'!AO391</f>
        <v>Oxymonacanthus</v>
      </c>
      <c r="AP391" s="65" t="s">
        <v>2093</v>
      </c>
      <c r="AQ391" s="66" t="s">
        <v>1733</v>
      </c>
    </row>
    <row r="392" spans="1:43" ht="1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O392" s="18" t="str">
        <f>'ORDEN DE CUARENTENA'!AO392</f>
        <v>Panaque</v>
      </c>
      <c r="AP392" s="65" t="s">
        <v>2094</v>
      </c>
      <c r="AQ392" s="66" t="s">
        <v>1733</v>
      </c>
    </row>
    <row r="393" spans="1:43" ht="1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O393" s="18" t="str">
        <f>'ORDEN DE CUARENTENA'!AO393</f>
        <v>Panchax</v>
      </c>
      <c r="AP393" s="65" t="s">
        <v>2095</v>
      </c>
      <c r="AQ393" s="66" t="s">
        <v>1733</v>
      </c>
    </row>
    <row r="394" spans="1:43" ht="1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O394" s="18" t="str">
        <f>'ORDEN DE CUARENTENA'!AO394</f>
        <v>Pangasius</v>
      </c>
      <c r="AP394" s="65" t="s">
        <v>2096</v>
      </c>
      <c r="AQ394" s="66" t="s">
        <v>1733</v>
      </c>
    </row>
    <row r="395" spans="1:43" ht="1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O395" s="18" t="str">
        <f>'ORDEN DE CUARENTENA'!AO395</f>
        <v>Pangio</v>
      </c>
      <c r="AP395" s="65" t="s">
        <v>2097</v>
      </c>
      <c r="AQ395" s="66" t="s">
        <v>1733</v>
      </c>
    </row>
    <row r="396" spans="1:43" ht="1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O396" s="18" t="str">
        <f>'ORDEN DE CUARENTENA'!AO396</f>
        <v>Pantodon</v>
      </c>
      <c r="AP396" s="65" t="s">
        <v>2098</v>
      </c>
      <c r="AQ396" s="66" t="s">
        <v>1733</v>
      </c>
    </row>
    <row r="397" spans="1:43" ht="1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O397" s="18" t="str">
        <f>'ORDEN DE CUARENTENA'!AO397</f>
        <v>Parablennius</v>
      </c>
      <c r="AP397" s="65" t="s">
        <v>2099</v>
      </c>
      <c r="AQ397" s="66" t="s">
        <v>1733</v>
      </c>
    </row>
    <row r="398" spans="1:43" ht="1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O398" s="18" t="str">
        <f>'ORDEN DE CUARENTENA'!AO398</f>
        <v>Paracanthurus</v>
      </c>
      <c r="AP398" s="65" t="s">
        <v>2100</v>
      </c>
      <c r="AQ398" s="66" t="s">
        <v>1733</v>
      </c>
    </row>
    <row r="399" spans="1:43" ht="1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O399" s="18" t="str">
        <f>'ORDEN DE CUARENTENA'!AO399</f>
        <v>Paracheilinus</v>
      </c>
      <c r="AP399" s="65" t="s">
        <v>2101</v>
      </c>
      <c r="AQ399" s="66" t="s">
        <v>1733</v>
      </c>
    </row>
    <row r="400" spans="1:43" ht="1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O400" s="18" t="str">
        <f>'ORDEN DE CUARENTENA'!AO400</f>
        <v>Paracheirodon</v>
      </c>
      <c r="AP400" s="65" t="s">
        <v>2102</v>
      </c>
      <c r="AQ400" s="66" t="s">
        <v>1733</v>
      </c>
    </row>
    <row r="401" spans="1:43" ht="1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O401" s="18" t="str">
        <f>'ORDEN DE CUARENTENA'!AO401</f>
        <v>Parachromis</v>
      </c>
      <c r="AP401" s="65" t="s">
        <v>2103</v>
      </c>
      <c r="AQ401" s="66" t="s">
        <v>1733</v>
      </c>
    </row>
    <row r="402" spans="1:43" ht="1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O402" s="18" t="str">
        <f>'ORDEN DE CUARENTENA'!AO402</f>
        <v>Paracirrhites</v>
      </c>
      <c r="AP402" s="65" t="s">
        <v>2104</v>
      </c>
      <c r="AQ402" s="66" t="s">
        <v>1733</v>
      </c>
    </row>
    <row r="403" spans="1:43" ht="1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O403" s="18" t="str">
        <f>'ORDEN DE CUARENTENA'!AO403</f>
        <v>Paracyprichromis</v>
      </c>
      <c r="AP403" s="65" t="s">
        <v>2105</v>
      </c>
      <c r="AQ403" s="66" t="s">
        <v>1733</v>
      </c>
    </row>
    <row r="404" spans="1:43" ht="1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O404" s="18" t="str">
        <f>'ORDEN DE CUARENTENA'!AO404</f>
        <v>Paragobiodon</v>
      </c>
      <c r="AP404" s="65" t="s">
        <v>2106</v>
      </c>
      <c r="AQ404" s="66" t="s">
        <v>1733</v>
      </c>
    </row>
    <row r="405" spans="1:43" ht="1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O405" s="18" t="str">
        <f>'ORDEN DE CUARENTENA'!AO405</f>
        <v>Parambassis</v>
      </c>
      <c r="AP405" s="65" t="s">
        <v>2107</v>
      </c>
      <c r="AQ405" s="66" t="s">
        <v>1733</v>
      </c>
    </row>
    <row r="406" spans="1:43" ht="1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O406" s="18" t="str">
        <f>'ORDEN DE CUARENTENA'!AO406</f>
        <v>Parasphaerichthys</v>
      </c>
      <c r="AP406" s="65" t="s">
        <v>2108</v>
      </c>
      <c r="AQ406" s="66" t="s">
        <v>1733</v>
      </c>
    </row>
    <row r="407" spans="1:43" ht="1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O407" s="18" t="str">
        <f>'ORDEN DE CUARENTENA'!AO407</f>
        <v>Paratheraps</v>
      </c>
      <c r="AP407" s="65" t="s">
        <v>2109</v>
      </c>
      <c r="AQ407" s="66" t="s">
        <v>1733</v>
      </c>
    </row>
    <row r="408" spans="1:43" ht="1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O408" s="18" t="str">
        <f>'ORDEN DE CUARENTENA'!AO408</f>
        <v>Paratilapia</v>
      </c>
      <c r="AP408" s="65" t="s">
        <v>2110</v>
      </c>
      <c r="AQ408" s="66" t="s">
        <v>1733</v>
      </c>
    </row>
    <row r="409" spans="1:43" ht="1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O409" s="18" t="str">
        <f>'ORDEN DE CUARENTENA'!AO409</f>
        <v>Paratrygon</v>
      </c>
      <c r="AP409" s="65" t="s">
        <v>2111</v>
      </c>
      <c r="AQ409" s="66" t="s">
        <v>1733</v>
      </c>
    </row>
    <row r="410" spans="1:43" ht="1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O410" s="18" t="str">
        <f>'ORDEN DE CUARENTENA'!AO410</f>
        <v>Parauchenipterus</v>
      </c>
      <c r="AP410" s="65" t="s">
        <v>2112</v>
      </c>
      <c r="AQ410" s="66" t="s">
        <v>1733</v>
      </c>
    </row>
    <row r="411" spans="1:43" ht="1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O411" s="18" t="str">
        <f>'ORDEN DE CUARENTENA'!AO411</f>
        <v>Pareques</v>
      </c>
      <c r="AP411" s="65" t="s">
        <v>2113</v>
      </c>
      <c r="AQ411" s="66" t="s">
        <v>1733</v>
      </c>
    </row>
    <row r="412" spans="1:43" ht="1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O412" s="18" t="str">
        <f>'ORDEN DE CUARENTENA'!AO412</f>
        <v>Parosphromenus</v>
      </c>
      <c r="AP412" s="65" t="s">
        <v>2114</v>
      </c>
      <c r="AQ412" s="66" t="s">
        <v>1733</v>
      </c>
    </row>
    <row r="413" spans="1:43" ht="1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O413" s="18" t="str">
        <f>'ORDEN DE CUARENTENA'!AO413</f>
        <v>Paulicea</v>
      </c>
      <c r="AP413" s="65" t="s">
        <v>2115</v>
      </c>
      <c r="AQ413" s="66" t="s">
        <v>1733</v>
      </c>
    </row>
    <row r="414" spans="1:43" ht="1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O414" s="18" t="str">
        <f>'ORDEN DE CUARENTENA'!AO414</f>
        <v>Peckoltia</v>
      </c>
      <c r="AP414" s="65" t="s">
        <v>2116</v>
      </c>
      <c r="AQ414" s="66" t="s">
        <v>1733</v>
      </c>
    </row>
    <row r="415" spans="1:43" ht="1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O415" s="18" t="str">
        <f>'ORDEN DE CUARENTENA'!AO415</f>
        <v>Pelmatochromis</v>
      </c>
      <c r="AP415" s="65" t="s">
        <v>2117</v>
      </c>
      <c r="AQ415" s="66" t="s">
        <v>1733</v>
      </c>
    </row>
    <row r="416" spans="1:43" ht="1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O416" s="18" t="str">
        <f>'ORDEN DE CUARENTENA'!AO416</f>
        <v>Pelvicachromis</v>
      </c>
      <c r="AP416" s="65" t="s">
        <v>2118</v>
      </c>
      <c r="AQ416" s="66" t="s">
        <v>1733</v>
      </c>
    </row>
    <row r="417" spans="1:43" ht="1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O417" s="18" t="str">
        <f>'ORDEN DE CUARENTENA'!AO417</f>
        <v>Periophthalmus</v>
      </c>
      <c r="AP417" s="65" t="s">
        <v>2119</v>
      </c>
      <c r="AQ417" s="66" t="s">
        <v>1733</v>
      </c>
    </row>
    <row r="418" spans="1:43" ht="1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O418" s="18" t="str">
        <f>'ORDEN DE CUARENTENA'!AO418</f>
        <v>Perrunichthys</v>
      </c>
      <c r="AP418" s="65" t="s">
        <v>2120</v>
      </c>
      <c r="AQ418" s="66" t="s">
        <v>1733</v>
      </c>
    </row>
    <row r="419" spans="1:43" ht="1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O419" s="18" t="str">
        <f>'ORDEN DE CUARENTENA'!AO419</f>
        <v>Pervagor</v>
      </c>
      <c r="AP419" s="65" t="s">
        <v>2121</v>
      </c>
      <c r="AQ419" s="66" t="s">
        <v>1733</v>
      </c>
    </row>
    <row r="420" spans="1:43" ht="1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O420" s="18" t="str">
        <f>'ORDEN DE CUARENTENA'!AO420</f>
        <v>Pesaunthias</v>
      </c>
      <c r="AP420" s="65" t="s">
        <v>2122</v>
      </c>
      <c r="AQ420" s="66" t="s">
        <v>1733</v>
      </c>
    </row>
    <row r="421" spans="1:43" ht="1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O421" s="18" t="str">
        <f>'ORDEN DE CUARENTENA'!AO421</f>
        <v>Petitella</v>
      </c>
      <c r="AP421" s="65" t="s">
        <v>2123</v>
      </c>
      <c r="AQ421" s="66" t="s">
        <v>1733</v>
      </c>
    </row>
    <row r="422" spans="1:43" ht="1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O422" s="18" t="str">
        <f>'ORDEN DE CUARENTENA'!AO422</f>
        <v>Petrochromis</v>
      </c>
      <c r="AP422" s="65" t="s">
        <v>2124</v>
      </c>
      <c r="AQ422" s="66" t="s">
        <v>1733</v>
      </c>
    </row>
    <row r="423" spans="1:43" ht="1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O423" s="18" t="str">
        <f>'ORDEN DE CUARENTENA'!AO423</f>
        <v>Petrotilapia</v>
      </c>
      <c r="AP423" s="65" t="s">
        <v>2125</v>
      </c>
      <c r="AQ423" s="66" t="s">
        <v>1733</v>
      </c>
    </row>
    <row r="424" spans="1:43" ht="1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O424" s="18" t="str">
        <f>'ORDEN DE CUARENTENA'!AO424</f>
        <v>Phenacogaster</v>
      </c>
      <c r="AP424" s="65" t="s">
        <v>2126</v>
      </c>
      <c r="AQ424" s="66" t="s">
        <v>1733</v>
      </c>
    </row>
    <row r="425" spans="1:43" ht="1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O425" s="18" t="str">
        <f>'ORDEN DE CUARENTENA'!AO425</f>
        <v>Phenacogrammus</v>
      </c>
      <c r="AP425" s="65" t="s">
        <v>2127</v>
      </c>
      <c r="AQ425" s="66" t="s">
        <v>1733</v>
      </c>
    </row>
    <row r="426" spans="1:43" ht="1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O426" s="18" t="str">
        <f>'ORDEN DE CUARENTENA'!AO426</f>
        <v>Pholidichthys</v>
      </c>
      <c r="AP426" s="65" t="s">
        <v>2128</v>
      </c>
      <c r="AQ426" s="66" t="s">
        <v>1733</v>
      </c>
    </row>
    <row r="427" spans="1:43" ht="1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O427" s="18" t="str">
        <f>'ORDEN DE CUARENTENA'!AO427</f>
        <v>Phractocephalus</v>
      </c>
      <c r="AP427" s="65" t="s">
        <v>2129</v>
      </c>
      <c r="AQ427" s="66" t="s">
        <v>1733</v>
      </c>
    </row>
    <row r="428" spans="1:43" ht="1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O428" s="18" t="str">
        <f>'ORDEN DE CUARENTENA'!AO428</f>
        <v>Piabucina</v>
      </c>
      <c r="AP428" s="65" t="s">
        <v>2130</v>
      </c>
      <c r="AQ428" s="66" t="s">
        <v>1733</v>
      </c>
    </row>
    <row r="429" spans="1:43" ht="1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O429" s="18" t="str">
        <f>'ORDEN DE CUARENTENA'!AO429</f>
        <v>Piabucus</v>
      </c>
      <c r="AP429" s="65" t="s">
        <v>2131</v>
      </c>
      <c r="AQ429" s="66" t="s">
        <v>1733</v>
      </c>
    </row>
    <row r="430" spans="1:43" ht="1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O430" s="18" t="str">
        <f>'ORDEN DE CUARENTENA'!AO430</f>
        <v>Piaractus</v>
      </c>
      <c r="AP430" s="65" t="s">
        <v>2132</v>
      </c>
      <c r="AQ430" s="66" t="s">
        <v>1733</v>
      </c>
    </row>
    <row r="431" spans="1:43" ht="1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O431" s="18" t="str">
        <f>'ORDEN DE CUARENTENA'!AO431</f>
        <v>Pimelodella</v>
      </c>
      <c r="AP431" s="65" t="s">
        <v>946</v>
      </c>
      <c r="AQ431" s="66" t="s">
        <v>2133</v>
      </c>
    </row>
    <row r="432" spans="1:43" ht="1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O432" s="18" t="str">
        <f>'ORDEN DE CUARENTENA'!AO432</f>
        <v>Pimelodus</v>
      </c>
      <c r="AP432" s="65" t="s">
        <v>2134</v>
      </c>
      <c r="AQ432" s="66" t="s">
        <v>1733</v>
      </c>
    </row>
    <row r="433" spans="1:43" ht="1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O433" s="18" t="str">
        <f>'ORDEN DE CUARENTENA'!AO433</f>
        <v>Placidochromis</v>
      </c>
      <c r="AP433" s="65" t="s">
        <v>2135</v>
      </c>
      <c r="AQ433" s="66" t="s">
        <v>1733</v>
      </c>
    </row>
    <row r="434" spans="1:43" ht="1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O434" s="18" t="str">
        <f>'ORDEN DE CUARENTENA'!AO434</f>
        <v>Platax</v>
      </c>
      <c r="AP434" s="65" t="s">
        <v>2136</v>
      </c>
      <c r="AQ434" s="66" t="s">
        <v>1733</v>
      </c>
    </row>
    <row r="435" spans="1:43" ht="1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O435" s="18" t="str">
        <f>'ORDEN DE CUARENTENA'!AO435</f>
        <v>Platydoras</v>
      </c>
      <c r="AP435" s="65" t="s">
        <v>2137</v>
      </c>
      <c r="AQ435" s="66" t="s">
        <v>1733</v>
      </c>
    </row>
    <row r="436" spans="1:43" ht="1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O436" s="18" t="str">
        <f>'ORDEN DE CUARENTENA'!AO436</f>
        <v>Platynematichthys</v>
      </c>
      <c r="AP436" s="65" t="s">
        <v>2138</v>
      </c>
      <c r="AQ436" s="66" t="s">
        <v>1733</v>
      </c>
    </row>
    <row r="437" spans="1:43" ht="1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O437" s="18" t="str">
        <f>'ORDEN DE CUARENTENA'!AO437</f>
        <v>Platysilurus</v>
      </c>
      <c r="AP437" s="65" t="s">
        <v>2139</v>
      </c>
      <c r="AQ437" s="66" t="s">
        <v>1733</v>
      </c>
    </row>
    <row r="438" spans="1:43" ht="1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O438" s="18" t="str">
        <f>'ORDEN DE CUARENTENA'!AO438</f>
        <v>Platystomatichthys</v>
      </c>
      <c r="AP438" s="65" t="s">
        <v>2140</v>
      </c>
      <c r="AQ438" s="66" t="s">
        <v>1733</v>
      </c>
    </row>
    <row r="439" spans="1:43" ht="1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O439" s="18" t="str">
        <f>'ORDEN DE CUARENTENA'!AO439</f>
        <v>Plesiotrygon</v>
      </c>
      <c r="AP439" s="65" t="s">
        <v>2141</v>
      </c>
      <c r="AQ439" s="66" t="s">
        <v>1733</v>
      </c>
    </row>
    <row r="440" spans="1:43" ht="1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O440" s="18" t="str">
        <f>'ORDEN DE CUARENTENA'!AO440</f>
        <v>Plotosus</v>
      </c>
      <c r="AP440" s="65" t="s">
        <v>2142</v>
      </c>
      <c r="AQ440" s="66" t="s">
        <v>1733</v>
      </c>
    </row>
    <row r="441" spans="1:43" ht="1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O441" s="18" t="str">
        <f>'ORDEN DE CUARENTENA'!AO441</f>
        <v>Poecilia</v>
      </c>
      <c r="AP441" s="65" t="s">
        <v>2143</v>
      </c>
      <c r="AQ441" s="66" t="s">
        <v>1733</v>
      </c>
    </row>
    <row r="442" spans="1:43" ht="1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O442" s="18" t="str">
        <f>'ORDEN DE CUARENTENA'!AO442</f>
        <v>Polycentrus</v>
      </c>
      <c r="AP442" s="65" t="s">
        <v>2144</v>
      </c>
      <c r="AQ442" s="66" t="s">
        <v>1733</v>
      </c>
    </row>
    <row r="443" spans="1:43" ht="1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O443" s="18" t="str">
        <f>'ORDEN DE CUARENTENA'!AO443</f>
        <v>Polypterus</v>
      </c>
      <c r="AP443" s="65" t="s">
        <v>2145</v>
      </c>
      <c r="AQ443" s="66" t="s">
        <v>1733</v>
      </c>
    </row>
    <row r="444" spans="1:43" ht="1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O444" s="18" t="str">
        <f>'ORDEN DE CUARENTENA'!AO444</f>
        <v>Pomacanthus</v>
      </c>
      <c r="AP444" s="65" t="s">
        <v>2146</v>
      </c>
      <c r="AQ444" s="66" t="s">
        <v>1733</v>
      </c>
    </row>
    <row r="445" spans="1:43" ht="1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O445" s="18" t="str">
        <f>'ORDEN DE CUARENTENA'!AO445</f>
        <v>Pomacentrus</v>
      </c>
      <c r="AP445" s="65" t="s">
        <v>2147</v>
      </c>
      <c r="AQ445" s="66" t="s">
        <v>1733</v>
      </c>
    </row>
    <row r="446" spans="1:43" ht="1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O446" s="18" t="str">
        <f>'ORDEN DE CUARENTENA'!AO446</f>
        <v>Poptella</v>
      </c>
      <c r="AP446" s="65" t="s">
        <v>2148</v>
      </c>
      <c r="AQ446" s="66" t="s">
        <v>1733</v>
      </c>
    </row>
    <row r="447" spans="1:43" ht="1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O447" s="18" t="str">
        <f>'ORDEN DE CUARENTENA'!AO447</f>
        <v>Potamotrygon</v>
      </c>
      <c r="AP447" s="65" t="s">
        <v>2149</v>
      </c>
      <c r="AQ447" s="66" t="s">
        <v>1733</v>
      </c>
    </row>
    <row r="448" spans="1:43" ht="1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O448" s="18" t="str">
        <f>'ORDEN DE CUARENTENA'!AO448</f>
        <v>Premnas</v>
      </c>
      <c r="AP448" s="65" t="s">
        <v>2150</v>
      </c>
      <c r="AQ448" s="66" t="s">
        <v>1733</v>
      </c>
    </row>
    <row r="449" spans="1:43" ht="1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O449" s="18" t="str">
        <f>'ORDEN DE CUARENTENA'!AO449</f>
        <v>Prionobrama</v>
      </c>
      <c r="AP449" s="65" t="s">
        <v>2151</v>
      </c>
      <c r="AQ449" s="66" t="s">
        <v>1733</v>
      </c>
    </row>
    <row r="450" spans="1:43" ht="1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O450" s="18" t="str">
        <f>'ORDEN DE CUARENTENA'!AO450</f>
        <v>Pristella</v>
      </c>
      <c r="AP450" s="65" t="s">
        <v>2152</v>
      </c>
      <c r="AQ450" s="66" t="s">
        <v>1733</v>
      </c>
    </row>
    <row r="451" spans="1:43" ht="1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O451" s="18" t="str">
        <f>'ORDEN DE CUARENTENA'!AO451</f>
        <v>Procatopus</v>
      </c>
      <c r="AP451" s="65" t="s">
        <v>2153</v>
      </c>
      <c r="AQ451" s="66" t="s">
        <v>1733</v>
      </c>
    </row>
    <row r="452" spans="1:43" ht="1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O452" s="18" t="str">
        <f>'ORDEN DE CUARENTENA'!AO452</f>
        <v>Protomelas</v>
      </c>
      <c r="AP452" s="65" t="s">
        <v>2154</v>
      </c>
      <c r="AQ452" s="66" t="s">
        <v>1733</v>
      </c>
    </row>
    <row r="453" spans="1:43" ht="1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O453" s="18" t="str">
        <f>'ORDEN DE CUARENTENA'!AO453</f>
        <v>Protopterus</v>
      </c>
      <c r="AP453" s="65" t="s">
        <v>2155</v>
      </c>
      <c r="AQ453" s="66" t="s">
        <v>1733</v>
      </c>
    </row>
    <row r="454" spans="1:43" ht="1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O454" s="18" t="str">
        <f>'ORDEN DE CUARENTENA'!AO454</f>
        <v>Pseudambassis</v>
      </c>
      <c r="AP454" s="65" t="s">
        <v>2156</v>
      </c>
      <c r="AQ454" s="66" t="s">
        <v>1733</v>
      </c>
    </row>
    <row r="455" spans="1:43" ht="1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O455" s="18" t="str">
        <f>'ORDEN DE CUARENTENA'!AO455</f>
        <v>Pseudanos</v>
      </c>
      <c r="AP455" s="65" t="s">
        <v>2157</v>
      </c>
      <c r="AQ455" s="66" t="s">
        <v>1733</v>
      </c>
    </row>
    <row r="456" spans="1:43" ht="1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O456" s="18" t="str">
        <f>'ORDEN DE CUARENTENA'!AO456</f>
        <v>Pseudanthias</v>
      </c>
      <c r="AP456" s="65" t="s">
        <v>2158</v>
      </c>
      <c r="AQ456" s="66" t="s">
        <v>1733</v>
      </c>
    </row>
    <row r="457" spans="1:43" ht="1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O457" s="18" t="str">
        <f>'ORDEN DE CUARENTENA'!AO457</f>
        <v>Pseudepiplatys</v>
      </c>
      <c r="AP457" s="65" t="s">
        <v>2159</v>
      </c>
      <c r="AQ457" s="66" t="s">
        <v>1733</v>
      </c>
    </row>
    <row r="458" spans="1:43" ht="1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O458" s="18" t="str">
        <f>'ORDEN DE CUARENTENA'!AO458</f>
        <v>Pseudocheilinus</v>
      </c>
      <c r="AP458" s="65" t="s">
        <v>2160</v>
      </c>
      <c r="AQ458" s="66" t="s">
        <v>1733</v>
      </c>
    </row>
    <row r="459" spans="1:43" ht="1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O459" s="18" t="str">
        <f>'ORDEN DE CUARENTENA'!AO459</f>
        <v>Pseudochromis</v>
      </c>
      <c r="AP459" s="65" t="s">
        <v>2161</v>
      </c>
      <c r="AQ459" s="66" t="s">
        <v>1733</v>
      </c>
    </row>
    <row r="460" spans="1:43" ht="1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O460" s="18" t="str">
        <f>'ORDEN DE CUARENTENA'!AO460</f>
        <v>Pseudogastromyzon</v>
      </c>
      <c r="AP460" s="65" t="s">
        <v>2162</v>
      </c>
      <c r="AQ460" s="66" t="s">
        <v>1733</v>
      </c>
    </row>
    <row r="461" spans="1:43" ht="1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O461" s="18" t="str">
        <f>'ORDEN DE CUARENTENA'!AO461</f>
        <v>Pseudohemiodon</v>
      </c>
      <c r="AP461" s="65" t="s">
        <v>2163</v>
      </c>
      <c r="AQ461" s="66" t="s">
        <v>1733</v>
      </c>
    </row>
    <row r="462" spans="1:43" ht="1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O462" s="18" t="str">
        <f>'ORDEN DE CUARENTENA'!AO462</f>
        <v>Pseudomystus</v>
      </c>
      <c r="AP462" s="65" t="s">
        <v>2164</v>
      </c>
      <c r="AQ462" s="66" t="s">
        <v>1733</v>
      </c>
    </row>
    <row r="463" spans="1:43" ht="1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O463" s="18" t="str">
        <f>'ORDEN DE CUARENTENA'!AO463</f>
        <v>Pseudopimelodus</v>
      </c>
      <c r="AP463" s="65" t="s">
        <v>2165</v>
      </c>
      <c r="AQ463" s="66" t="s">
        <v>1733</v>
      </c>
    </row>
    <row r="464" spans="1:43" ht="1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O464" s="18" t="str">
        <f>'ORDEN DE CUARENTENA'!AO464</f>
        <v>Pseudoplatystoma</v>
      </c>
      <c r="AP464" s="65" t="s">
        <v>2166</v>
      </c>
      <c r="AQ464" s="66" t="s">
        <v>1733</v>
      </c>
    </row>
    <row r="465" spans="1:43" ht="1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O465" s="18" t="str">
        <f>'ORDEN DE CUARENTENA'!AO465</f>
        <v>Pseudotropheus</v>
      </c>
      <c r="AP465" s="65" t="s">
        <v>2167</v>
      </c>
      <c r="AQ465" s="66" t="s">
        <v>1733</v>
      </c>
    </row>
    <row r="466" spans="1:43" ht="1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O466" s="18" t="str">
        <f>'ORDEN DE CUARENTENA'!AO466</f>
        <v>Pterapogon</v>
      </c>
      <c r="AP466" s="65" t="s">
        <v>2168</v>
      </c>
      <c r="AQ466" s="66" t="s">
        <v>1733</v>
      </c>
    </row>
    <row r="467" spans="1:43" ht="1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O467" s="18" t="str">
        <f>'ORDEN DE CUARENTENA'!AO467</f>
        <v>Ptereleotris</v>
      </c>
      <c r="AP467" s="65" t="s">
        <v>2169</v>
      </c>
      <c r="AQ467" s="66" t="s">
        <v>1733</v>
      </c>
    </row>
    <row r="468" spans="1:43" ht="1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O468" s="18" t="str">
        <f>'ORDEN DE CUARENTENA'!AO468</f>
        <v>Pterois</v>
      </c>
      <c r="AP468" s="65" t="s">
        <v>2170</v>
      </c>
      <c r="AQ468" s="66" t="s">
        <v>1733</v>
      </c>
    </row>
    <row r="469" spans="1:43" ht="1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O469" s="18" t="str">
        <f>'ORDEN DE CUARENTENA'!AO469</f>
        <v>Pterophyllum</v>
      </c>
      <c r="AP469" s="65" t="s">
        <v>2171</v>
      </c>
      <c r="AQ469" s="66" t="s">
        <v>1733</v>
      </c>
    </row>
    <row r="470" spans="1:43" ht="1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O470" s="18" t="str">
        <f>'ORDEN DE CUARENTENA'!AO470</f>
        <v>Pundamilia</v>
      </c>
      <c r="AP470" s="65" t="s">
        <v>2172</v>
      </c>
      <c r="AQ470" s="66" t="s">
        <v>1733</v>
      </c>
    </row>
    <row r="471" spans="1:43" ht="1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O471" s="18" t="str">
        <f>'ORDEN DE CUARENTENA'!AO471</f>
        <v>Puntius</v>
      </c>
      <c r="AP471" s="65" t="s">
        <v>2173</v>
      </c>
      <c r="AQ471" s="66" t="s">
        <v>1733</v>
      </c>
    </row>
    <row r="472" spans="1:43" ht="1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O472" s="18" t="str">
        <f>'ORDEN DE CUARENTENA'!AO472</f>
        <v>Pygoplites</v>
      </c>
      <c r="AP472" s="65" t="s">
        <v>2174</v>
      </c>
      <c r="AQ472" s="66" t="s">
        <v>1733</v>
      </c>
    </row>
    <row r="473" spans="1:43" ht="1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O473" s="18" t="str">
        <f>'ORDEN DE CUARENTENA'!AO473</f>
        <v>Pyrrhulina</v>
      </c>
      <c r="AP473" s="65" t="s">
        <v>2175</v>
      </c>
      <c r="AQ473" s="66" t="s">
        <v>1733</v>
      </c>
    </row>
    <row r="474" spans="1:43" ht="1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O474" s="18" t="str">
        <f>'ORDEN DE CUARENTENA'!AO474</f>
        <v>Rasbora</v>
      </c>
      <c r="AP474" s="65" t="s">
        <v>2176</v>
      </c>
      <c r="AQ474" s="66" t="s">
        <v>1733</v>
      </c>
    </row>
    <row r="475" spans="1:43" ht="1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O475" s="18" t="str">
        <f>'ORDEN DE CUARENTENA'!AO475</f>
        <v>Reganochromis</v>
      </c>
      <c r="AP475" s="65" t="s">
        <v>2177</v>
      </c>
      <c r="AQ475" s="66" t="s">
        <v>1733</v>
      </c>
    </row>
    <row r="476" spans="1:43" ht="1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O476" s="18" t="str">
        <f>'ORDEN DE CUARENTENA'!AO476</f>
        <v>Rhamphichthys</v>
      </c>
      <c r="AP476" s="65" t="s">
        <v>2178</v>
      </c>
      <c r="AQ476" s="66" t="s">
        <v>1733</v>
      </c>
    </row>
    <row r="477" spans="1:43" ht="1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O477" s="18" t="str">
        <f>'ORDEN DE CUARENTENA'!AO477</f>
        <v>Rhinecanthus</v>
      </c>
      <c r="AP477" s="65" t="s">
        <v>947</v>
      </c>
      <c r="AQ477" s="66" t="s">
        <v>1827</v>
      </c>
    </row>
    <row r="478" spans="1:43" ht="1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O478" s="18" t="str">
        <f>'ORDEN DE CUARENTENA'!AO478</f>
        <v>Rhinomuraena</v>
      </c>
      <c r="AP478" s="65" t="s">
        <v>2179</v>
      </c>
      <c r="AQ478" s="66" t="s">
        <v>1733</v>
      </c>
    </row>
    <row r="479" spans="1:43" ht="1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O479" s="18" t="str">
        <f>'ORDEN DE CUARENTENA'!AO479</f>
        <v>Rineloricaria</v>
      </c>
      <c r="AP479" s="65" t="s">
        <v>2180</v>
      </c>
      <c r="AQ479" s="66" t="s">
        <v>1733</v>
      </c>
    </row>
    <row r="480" spans="1:43" ht="1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O480" s="18" t="str">
        <f>'ORDEN DE CUARENTENA'!AO480</f>
        <v>Rivulus</v>
      </c>
      <c r="AP480" s="65" t="s">
        <v>2181</v>
      </c>
      <c r="AQ480" s="66" t="s">
        <v>1733</v>
      </c>
    </row>
    <row r="481" spans="1:43" ht="1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O481" s="18" t="str">
        <f>'ORDEN DE CUARENTENA'!AO481</f>
        <v>Salarias</v>
      </c>
      <c r="AP481" s="65" t="s">
        <v>2182</v>
      </c>
      <c r="AQ481" s="66" t="s">
        <v>1733</v>
      </c>
    </row>
    <row r="482" spans="1:43" ht="1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O482" s="18" t="str">
        <f>'ORDEN DE CUARENTENA'!AO482</f>
        <v>Sargocentron</v>
      </c>
      <c r="AP482" s="65" t="s">
        <v>2183</v>
      </c>
      <c r="AQ482" s="66" t="s">
        <v>1733</v>
      </c>
    </row>
    <row r="483" spans="1:43" ht="1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O483" s="18" t="str">
        <f>'ORDEN DE CUARENTENA'!AO483</f>
        <v>Satanoperca</v>
      </c>
      <c r="AP483" s="65" t="s">
        <v>2184</v>
      </c>
      <c r="AQ483" s="66" t="s">
        <v>1733</v>
      </c>
    </row>
    <row r="484" spans="1:43" ht="1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O484" s="18" t="str">
        <f>'ORDEN DE CUARENTENA'!AO484</f>
        <v>Scartella</v>
      </c>
      <c r="AP484" s="65" t="s">
        <v>2185</v>
      </c>
      <c r="AQ484" s="66" t="s">
        <v>1733</v>
      </c>
    </row>
    <row r="485" spans="1:43" ht="1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O485" s="18" t="str">
        <f>'ORDEN DE CUARENTENA'!AO485</f>
        <v>Scarus</v>
      </c>
      <c r="AP485" s="65" t="s">
        <v>2186</v>
      </c>
      <c r="AQ485" s="66" t="s">
        <v>1733</v>
      </c>
    </row>
    <row r="486" spans="1:43" ht="1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O486" s="18" t="str">
        <f>'ORDEN DE CUARENTENA'!AO486</f>
        <v>Scatophagus</v>
      </c>
      <c r="AP486" s="65" t="s">
        <v>2187</v>
      </c>
      <c r="AQ486" s="66" t="s">
        <v>1733</v>
      </c>
    </row>
    <row r="487" spans="1:43" ht="1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O487" s="18" t="str">
        <f>'ORDEN DE CUARENTENA'!AO487</f>
        <v>Sciaenochromis</v>
      </c>
      <c r="AP487" s="65" t="s">
        <v>2188</v>
      </c>
      <c r="AQ487" s="66" t="s">
        <v>1733</v>
      </c>
    </row>
    <row r="488" spans="1:43" ht="1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O488" s="18" t="str">
        <f>'ORDEN DE CUARENTENA'!AO488</f>
        <v>Selene</v>
      </c>
      <c r="AP488" s="65" t="s">
        <v>2189</v>
      </c>
      <c r="AQ488" s="66" t="s">
        <v>1733</v>
      </c>
    </row>
    <row r="489" spans="1:43" ht="1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O489" s="18" t="str">
        <f>'ORDEN DE CUARENTENA'!AO489</f>
        <v>Selenotoca</v>
      </c>
      <c r="AP489" s="65" t="s">
        <v>2190</v>
      </c>
      <c r="AQ489" s="66" t="s">
        <v>1733</v>
      </c>
    </row>
    <row r="490" spans="1:43" ht="1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O490" s="18" t="str">
        <f>'ORDEN DE CUARENTENA'!AO490</f>
        <v>Semaprochilodus</v>
      </c>
      <c r="AP490" s="65" t="s">
        <v>2191</v>
      </c>
      <c r="AQ490" s="66" t="s">
        <v>1733</v>
      </c>
    </row>
    <row r="491" spans="1:43" ht="1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O491" s="18" t="str">
        <f>'ORDEN DE CUARENTENA'!AO491</f>
        <v>Serranus</v>
      </c>
      <c r="AP491" s="65" t="s">
        <v>2192</v>
      </c>
      <c r="AQ491" s="66" t="s">
        <v>1733</v>
      </c>
    </row>
    <row r="492" spans="1:43" ht="1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O492" s="18" t="str">
        <f>'ORDEN DE CUARENTENA'!AO492</f>
        <v>Siganus</v>
      </c>
      <c r="AP492" s="65" t="s">
        <v>2193</v>
      </c>
      <c r="AQ492" s="66" t="s">
        <v>1733</v>
      </c>
    </row>
    <row r="493" spans="1:43" ht="1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O493" s="18" t="str">
        <f>'ORDEN DE CUARENTENA'!AO493</f>
        <v>Signigobius</v>
      </c>
      <c r="AP493" s="65" t="s">
        <v>2194</v>
      </c>
      <c r="AQ493" s="66" t="s">
        <v>1733</v>
      </c>
    </row>
    <row r="494" spans="1:43" ht="1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O494" s="18" t="str">
        <f>'ORDEN DE CUARENTENA'!AO494</f>
        <v>Silurichthys</v>
      </c>
      <c r="AP494" s="65" t="s">
        <v>2195</v>
      </c>
      <c r="AQ494" s="66" t="s">
        <v>1733</v>
      </c>
    </row>
    <row r="495" spans="1:43" ht="1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O495" s="18" t="str">
        <f>'ORDEN DE CUARENTENA'!AO495</f>
        <v>Simochromis</v>
      </c>
      <c r="AP495" s="65" t="s">
        <v>2196</v>
      </c>
      <c r="AQ495" s="66" t="s">
        <v>1739</v>
      </c>
    </row>
    <row r="496" spans="1:43" ht="1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O496" s="18" t="str">
        <f>'ORDEN DE CUARENTENA'!AO496</f>
        <v>Simpsonichthys</v>
      </c>
      <c r="AP496" s="65" t="s">
        <v>2197</v>
      </c>
      <c r="AQ496" s="66" t="s">
        <v>1739</v>
      </c>
    </row>
    <row r="497" spans="1:43" ht="1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O497" s="18" t="str">
        <f>'ORDEN DE CUARENTENA'!AO497</f>
        <v>Sorubim</v>
      </c>
      <c r="AP497" s="65" t="s">
        <v>2198</v>
      </c>
      <c r="AQ497" s="66" t="s">
        <v>1739</v>
      </c>
    </row>
    <row r="498" spans="1:43" ht="1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O498" s="18" t="str">
        <f>'ORDEN DE CUARENTENA'!AO498</f>
        <v>Sparisoma</v>
      </c>
      <c r="AP498" s="65" t="s">
        <v>2199</v>
      </c>
      <c r="AQ498" s="66" t="s">
        <v>1739</v>
      </c>
    </row>
    <row r="499" spans="1:43" ht="1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O499" s="18" t="str">
        <f>'ORDEN DE CUARENTENA'!AO499</f>
        <v>Spatuloricaria</v>
      </c>
      <c r="AP499" s="65" t="s">
        <v>2200</v>
      </c>
      <c r="AQ499" s="66" t="s">
        <v>1733</v>
      </c>
    </row>
    <row r="500" spans="1:43" ht="1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O500" s="18" t="str">
        <f>'ORDEN DE CUARENTENA'!AO500</f>
        <v>Sphaeramia</v>
      </c>
      <c r="AP500" s="65" t="s">
        <v>948</v>
      </c>
      <c r="AQ500" s="66" t="s">
        <v>1827</v>
      </c>
    </row>
    <row r="501" spans="1:43" ht="1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O501" s="18" t="str">
        <f>'ORDEN DE CUARENTENA'!AO501</f>
        <v>Sphaerichthys</v>
      </c>
      <c r="AP501" s="65" t="s">
        <v>2201</v>
      </c>
      <c r="AQ501" s="66" t="s">
        <v>1739</v>
      </c>
    </row>
    <row r="502" spans="1:43" ht="1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O502" s="18" t="str">
        <f>'ORDEN DE CUARENTENA'!AO502</f>
        <v>Sphoeroides</v>
      </c>
      <c r="AP502" s="65" t="s">
        <v>2202</v>
      </c>
      <c r="AQ502" s="66" t="s">
        <v>1733</v>
      </c>
    </row>
    <row r="503" spans="1:43" ht="1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O503" s="18" t="str">
        <f>'ORDEN DE CUARENTENA'!AO503</f>
        <v>Sphyrna</v>
      </c>
      <c r="AP503" s="65" t="s">
        <v>2203</v>
      </c>
      <c r="AQ503" s="66" t="s">
        <v>1733</v>
      </c>
    </row>
    <row r="504" spans="1:43" ht="1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O504" s="18" t="str">
        <f>'ORDEN DE CUARENTENA'!AO504</f>
        <v>Steatocranus</v>
      </c>
      <c r="AP504" s="65" t="s">
        <v>2204</v>
      </c>
      <c r="AQ504" s="66" t="s">
        <v>1733</v>
      </c>
    </row>
    <row r="505" spans="1:43" ht="1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O505" s="18" t="str">
        <f>'ORDEN DE CUARENTENA'!AO505</f>
        <v>Steatogenys</v>
      </c>
      <c r="AP505" s="65" t="s">
        <v>2205</v>
      </c>
      <c r="AQ505" s="66" t="s">
        <v>1733</v>
      </c>
    </row>
    <row r="506" spans="1:43" ht="1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O506" s="18" t="str">
        <f>'ORDEN DE CUARENTENA'!AO506</f>
        <v>Stegastes</v>
      </c>
      <c r="AP506" s="65" t="s">
        <v>2206</v>
      </c>
      <c r="AQ506" s="66" t="s">
        <v>1733</v>
      </c>
    </row>
    <row r="507" spans="1:43" ht="1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O507" s="18" t="str">
        <f>'ORDEN DE CUARENTENA'!AO507</f>
        <v>Sternopygus</v>
      </c>
      <c r="AP507" s="65" t="s">
        <v>2207</v>
      </c>
      <c r="AQ507" s="66" t="s">
        <v>1733</v>
      </c>
    </row>
    <row r="508" spans="1:43" ht="1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O508" s="18" t="str">
        <f>'ORDEN DE CUARENTENA'!AO508</f>
        <v>Stonogobiops</v>
      </c>
      <c r="AP508" s="65" t="s">
        <v>2208</v>
      </c>
      <c r="AQ508" s="66" t="s">
        <v>1733</v>
      </c>
    </row>
    <row r="509" spans="1:43" ht="1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O509" s="18" t="str">
        <f>'ORDEN DE CUARENTENA'!AO509</f>
        <v>Sturisomatichthys</v>
      </c>
      <c r="AP509" s="65" t="s">
        <v>2209</v>
      </c>
      <c r="AQ509" s="66" t="s">
        <v>1733</v>
      </c>
    </row>
    <row r="510" spans="1:43" ht="1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O510" s="18" t="str">
        <f>'ORDEN DE CUARENTENA'!AO510</f>
        <v>Sufflamen</v>
      </c>
      <c r="AP510" s="65" t="s">
        <v>2210</v>
      </c>
      <c r="AQ510" s="66" t="s">
        <v>1733</v>
      </c>
    </row>
    <row r="511" spans="1:43" ht="1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O511" s="18" t="str">
        <f>'ORDEN DE CUARENTENA'!AO511</f>
        <v>Sundadanio</v>
      </c>
      <c r="AP511" s="65" t="s">
        <v>2211</v>
      </c>
      <c r="AQ511" s="66" t="s">
        <v>1739</v>
      </c>
    </row>
    <row r="512" spans="1:43" ht="1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O512" s="18" t="str">
        <f>'ORDEN DE CUARENTENA'!AO512</f>
        <v>Symphysodon</v>
      </c>
      <c r="AP512" s="65" t="s">
        <v>2212</v>
      </c>
      <c r="AQ512" s="66" t="s">
        <v>1739</v>
      </c>
    </row>
    <row r="513" spans="1:43" ht="1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O513" s="18" t="str">
        <f>'ORDEN DE CUARENTENA'!AO513</f>
        <v>Synbranchus</v>
      </c>
      <c r="AP513" s="65" t="s">
        <v>2213</v>
      </c>
      <c r="AQ513" s="66" t="s">
        <v>1733</v>
      </c>
    </row>
    <row r="514" spans="1:43" ht="1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O514" s="18" t="str">
        <f>'ORDEN DE CUARENTENA'!AO514</f>
        <v>Synchiropus</v>
      </c>
      <c r="AP514" s="65" t="s">
        <v>2214</v>
      </c>
      <c r="AQ514" s="66" t="s">
        <v>1733</v>
      </c>
    </row>
    <row r="515" spans="1:43" ht="1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O515" s="18" t="str">
        <f>'ORDEN DE CUARENTENA'!AO515</f>
        <v>Syncrossus</v>
      </c>
      <c r="AP515" s="65" t="s">
        <v>2215</v>
      </c>
      <c r="AQ515" s="66" t="s">
        <v>1733</v>
      </c>
    </row>
    <row r="516" spans="1:43" ht="1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O516" s="18" t="str">
        <f>'ORDEN DE CUARENTENA'!AO516</f>
        <v>Synodontis</v>
      </c>
      <c r="AP516" s="65" t="s">
        <v>2216</v>
      </c>
      <c r="AQ516" s="66" t="s">
        <v>1733</v>
      </c>
    </row>
    <row r="517" spans="1:43" ht="1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O517" s="18" t="str">
        <f>'ORDEN DE CUARENTENA'!AO517</f>
        <v>Taeniacara</v>
      </c>
      <c r="AP517" s="65" t="s">
        <v>2217</v>
      </c>
      <c r="AQ517" s="66" t="s">
        <v>1733</v>
      </c>
    </row>
    <row r="518" spans="1:43" ht="1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O518" s="18" t="str">
        <f>'ORDEN DE CUARENTENA'!AO518</f>
        <v>Taenianotus</v>
      </c>
      <c r="AP518" s="65" t="s">
        <v>2218</v>
      </c>
      <c r="AQ518" s="66" t="s">
        <v>1733</v>
      </c>
    </row>
    <row r="519" spans="1:43" ht="1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O519" s="18" t="str">
        <f>'ORDEN DE CUARENTENA'!AO519</f>
        <v>Taeniura</v>
      </c>
      <c r="AP519" s="65" t="s">
        <v>2219</v>
      </c>
      <c r="AQ519" s="66" t="s">
        <v>1733</v>
      </c>
    </row>
    <row r="520" spans="1:43" ht="1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O520" s="18" t="str">
        <f>'ORDEN DE CUARENTENA'!AO520</f>
        <v>Tanganicodus</v>
      </c>
      <c r="AP520" s="65" t="s">
        <v>2220</v>
      </c>
      <c r="AQ520" s="66" t="s">
        <v>1733</v>
      </c>
    </row>
    <row r="521" spans="1:43" ht="1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O521" s="18" t="str">
        <f>'ORDEN DE CUARENTENA'!AO521</f>
        <v>Tanichthys</v>
      </c>
      <c r="AP521" s="65" t="s">
        <v>2221</v>
      </c>
      <c r="AQ521" s="66" t="s">
        <v>1733</v>
      </c>
    </row>
    <row r="522" spans="1:43" ht="1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O522" s="18" t="str">
        <f>'ORDEN DE CUARENTENA'!AO522</f>
        <v>Tatia</v>
      </c>
      <c r="AP522" s="65" t="s">
        <v>2222</v>
      </c>
      <c r="AQ522" s="66" t="s">
        <v>1733</v>
      </c>
    </row>
    <row r="523" spans="1:43" ht="1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O523" s="18" t="str">
        <f>'ORDEN DE CUARENTENA'!AO523</f>
        <v>Telmatherina</v>
      </c>
      <c r="AP523" s="65" t="s">
        <v>2223</v>
      </c>
      <c r="AQ523" s="66" t="s">
        <v>1733</v>
      </c>
    </row>
    <row r="524" spans="1:43" ht="1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O524" s="18" t="str">
        <f>'ORDEN DE CUARENTENA'!AO524</f>
        <v>Telmatochromis</v>
      </c>
      <c r="AP524" s="65" t="s">
        <v>2224</v>
      </c>
      <c r="AQ524" s="66" t="s">
        <v>1733</v>
      </c>
    </row>
    <row r="525" spans="1:43" ht="1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O525" s="18" t="str">
        <f>'ORDEN DE CUARENTENA'!AO525</f>
        <v>Terapon</v>
      </c>
      <c r="AP525" s="65" t="s">
        <v>2225</v>
      </c>
      <c r="AQ525" s="66" t="s">
        <v>1733</v>
      </c>
    </row>
    <row r="526" spans="1:43" ht="1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O526" s="18" t="str">
        <f>'ORDEN DE CUARENTENA'!AO526</f>
        <v>Tetragonopterus</v>
      </c>
      <c r="AP526" s="65" t="s">
        <v>2226</v>
      </c>
      <c r="AQ526" s="66" t="s">
        <v>1733</v>
      </c>
    </row>
    <row r="527" spans="1:43" ht="1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O527" s="18" t="str">
        <f>'ORDEN DE CUARENTENA'!AO527</f>
        <v>Tetraodon</v>
      </c>
      <c r="AP527" s="65" t="s">
        <v>2227</v>
      </c>
      <c r="AQ527" s="66" t="s">
        <v>1733</v>
      </c>
    </row>
    <row r="528" spans="1:43" ht="1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O528" s="18" t="str">
        <f>'ORDEN DE CUARENTENA'!AO528</f>
        <v>Thalassoma</v>
      </c>
      <c r="AP528" s="65" t="s">
        <v>2228</v>
      </c>
      <c r="AQ528" s="66" t="s">
        <v>1733</v>
      </c>
    </row>
    <row r="529" spans="1:43" ht="1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O529" s="18" t="str">
        <f>'ORDEN DE CUARENTENA'!AO529</f>
        <v>Thayeria</v>
      </c>
      <c r="AP529" s="65" t="s">
        <v>2229</v>
      </c>
      <c r="AQ529" s="66" t="s">
        <v>1733</v>
      </c>
    </row>
    <row r="530" spans="1:43" ht="1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O530" s="18" t="str">
        <f>'ORDEN DE CUARENTENA'!AO530</f>
        <v>Thoracocharax</v>
      </c>
      <c r="AP530" s="65" t="s">
        <v>2230</v>
      </c>
      <c r="AQ530" s="66" t="s">
        <v>1733</v>
      </c>
    </row>
    <row r="531" spans="1:43" ht="1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O531" s="18" t="str">
        <f>'ORDEN DE CUARENTENA'!AO531</f>
        <v>Thorichthys</v>
      </c>
      <c r="AP531" s="65" t="s">
        <v>2231</v>
      </c>
      <c r="AQ531" s="66" t="s">
        <v>1733</v>
      </c>
    </row>
    <row r="532" spans="1:43" ht="1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O532" s="18" t="str">
        <f>'ORDEN DE CUARENTENA'!AO532</f>
        <v>Tilapia</v>
      </c>
      <c r="AP532" s="65" t="s">
        <v>2232</v>
      </c>
      <c r="AQ532" s="66" t="s">
        <v>1733</v>
      </c>
    </row>
    <row r="533" spans="1:43" ht="1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O533" s="18" t="str">
        <f>'ORDEN DE CUARENTENA'!AO533</f>
        <v>Toxotes</v>
      </c>
      <c r="AP533" s="65" t="s">
        <v>2233</v>
      </c>
      <c r="AQ533" s="66" t="s">
        <v>1733</v>
      </c>
    </row>
    <row r="534" spans="1:43" ht="1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O534" s="18" t="str">
        <f>'ORDEN DE CUARENTENA'!AO534</f>
        <v>Triaenodon</v>
      </c>
      <c r="AP534" s="65" t="s">
        <v>2234</v>
      </c>
      <c r="AQ534" s="66" t="s">
        <v>1733</v>
      </c>
    </row>
    <row r="535" spans="1:43" ht="1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O535" s="18" t="str">
        <f>'ORDEN DE CUARENTENA'!AO535</f>
        <v>Trichogaster</v>
      </c>
      <c r="AP535" s="65" t="s">
        <v>2235</v>
      </c>
      <c r="AQ535" s="66" t="s">
        <v>1733</v>
      </c>
    </row>
    <row r="536" spans="1:43" ht="1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O536" s="18" t="str">
        <f>'ORDEN DE CUARENTENA'!AO536</f>
        <v>Trichopsis</v>
      </c>
      <c r="AP536" s="65" t="s">
        <v>2236</v>
      </c>
      <c r="AQ536" s="66" t="s">
        <v>1733</v>
      </c>
    </row>
    <row r="537" spans="1:43" ht="1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O537" s="18" t="str">
        <f>'ORDEN DE CUARENTENA'!AO537</f>
        <v>Triglachromis</v>
      </c>
      <c r="AP537" s="65" t="s">
        <v>2237</v>
      </c>
      <c r="AQ537" s="66" t="s">
        <v>1733</v>
      </c>
    </row>
    <row r="538" spans="1:43" ht="1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O538" s="18" t="str">
        <f>'ORDEN DE CUARENTENA'!AO538</f>
        <v>Trigonostigma</v>
      </c>
      <c r="AP538" s="65" t="s">
        <v>2238</v>
      </c>
      <c r="AQ538" s="66" t="s">
        <v>1733</v>
      </c>
    </row>
    <row r="539" spans="1:43" ht="1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O539" s="18" t="str">
        <f>'ORDEN DE CUARENTENA'!AO539</f>
        <v>Trinectes</v>
      </c>
      <c r="AP539" s="65" t="s">
        <v>2239</v>
      </c>
      <c r="AQ539" s="66" t="s">
        <v>1733</v>
      </c>
    </row>
    <row r="540" spans="1:43" ht="1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O540" s="18" t="str">
        <f>'ORDEN DE CUARENTENA'!AO540</f>
        <v>Triportheus</v>
      </c>
      <c r="AP540" s="65" t="s">
        <v>2240</v>
      </c>
      <c r="AQ540" s="66" t="s">
        <v>1733</v>
      </c>
    </row>
    <row r="541" spans="1:43" ht="1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O541" s="18" t="str">
        <f>'ORDEN DE CUARENTENA'!AO541</f>
        <v>Tropheus</v>
      </c>
      <c r="AP541" s="65" t="s">
        <v>2241</v>
      </c>
      <c r="AQ541" s="66" t="s">
        <v>1733</v>
      </c>
    </row>
    <row r="542" spans="1:43" ht="1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O542" s="18" t="str">
        <f>'ORDEN DE CUARENTENA'!AO542</f>
        <v>Tylochromis</v>
      </c>
      <c r="AP542" s="65" t="s">
        <v>2242</v>
      </c>
      <c r="AQ542" s="66" t="s">
        <v>1733</v>
      </c>
    </row>
    <row r="543" spans="1:43" ht="1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O543" s="18" t="str">
        <f>'ORDEN DE CUARENTENA'!AO543</f>
        <v>Tyrannochromis</v>
      </c>
      <c r="AP543" s="65" t="s">
        <v>2243</v>
      </c>
      <c r="AQ543" s="66" t="s">
        <v>1733</v>
      </c>
    </row>
    <row r="544" spans="1:43" ht="1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O544" s="18" t="str">
        <f>'ORDEN DE CUARENTENA'!AO544</f>
        <v>Uaru</v>
      </c>
      <c r="AP544" s="65" t="s">
        <v>2244</v>
      </c>
      <c r="AQ544" s="66" t="s">
        <v>1733</v>
      </c>
    </row>
    <row r="545" spans="1:43" ht="1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O545" s="18" t="str">
        <f>'ORDEN DE CUARENTENA'!AO545</f>
        <v>Urobatis</v>
      </c>
      <c r="AP545" s="65" t="s">
        <v>2245</v>
      </c>
      <c r="AQ545" s="66" t="s">
        <v>1733</v>
      </c>
    </row>
    <row r="546" spans="1:43" ht="1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O546" s="18" t="str">
        <f>'ORDEN DE CUARENTENA'!AO546</f>
        <v>Valenciennea</v>
      </c>
      <c r="AP546" s="65" t="s">
        <v>2246</v>
      </c>
      <c r="AQ546" s="66" t="s">
        <v>1733</v>
      </c>
    </row>
    <row r="547" spans="1:43" ht="1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O547" s="18" t="str">
        <f>'ORDEN DE CUARENTENA'!AO547</f>
        <v>Variabilichromis</v>
      </c>
      <c r="AP547" s="65" t="s">
        <v>2247</v>
      </c>
      <c r="AQ547" s="66" t="s">
        <v>1733</v>
      </c>
    </row>
    <row r="548" spans="1:43" ht="1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O548" s="18" t="str">
        <f>'ORDEN DE CUARENTENA'!AO548</f>
        <v>Vieja</v>
      </c>
      <c r="AP548" s="65" t="s">
        <v>2248</v>
      </c>
      <c r="AQ548" s="66" t="s">
        <v>1733</v>
      </c>
    </row>
    <row r="549" spans="1:43" ht="1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O549" s="18" t="str">
        <f>'ORDEN DE CUARENTENA'!AO549</f>
        <v>Wallago</v>
      </c>
      <c r="AP549" s="65" t="s">
        <v>2249</v>
      </c>
      <c r="AQ549" s="66" t="s">
        <v>1733</v>
      </c>
    </row>
    <row r="550" spans="1:43" ht="1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O550" s="18" t="str">
        <f>'ORDEN DE CUARENTENA'!AO550</f>
        <v>Xanthichthys</v>
      </c>
      <c r="AP550" s="65" t="s">
        <v>2250</v>
      </c>
      <c r="AQ550" s="66" t="s">
        <v>1733</v>
      </c>
    </row>
    <row r="551" spans="1:43" ht="1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O551" s="18" t="str">
        <f>'ORDEN DE CUARENTENA'!AO551</f>
        <v>Xenentodon</v>
      </c>
      <c r="AP551" s="65" t="s">
        <v>2251</v>
      </c>
      <c r="AQ551" s="66" t="s">
        <v>1733</v>
      </c>
    </row>
    <row r="552" spans="1:43" ht="1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O552" s="18" t="str">
        <f>'ORDEN DE CUARENTENA'!AO552</f>
        <v>Xenotilapia</v>
      </c>
      <c r="AP552" s="65" t="s">
        <v>2252</v>
      </c>
      <c r="AQ552" s="66" t="s">
        <v>1733</v>
      </c>
    </row>
    <row r="553" spans="1:43" ht="1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O553" s="18" t="str">
        <f>'ORDEN DE CUARENTENA'!AO553</f>
        <v>Xiphophorus</v>
      </c>
      <c r="AP553" s="65" t="s">
        <v>2253</v>
      </c>
      <c r="AQ553" s="66" t="s">
        <v>1733</v>
      </c>
    </row>
    <row r="554" spans="1:43" ht="1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O554" s="18" t="str">
        <f>'ORDEN DE CUARENTENA'!AO554</f>
        <v>Xyrichtys</v>
      </c>
      <c r="AP554" s="65" t="s">
        <v>2254</v>
      </c>
      <c r="AQ554" s="66" t="s">
        <v>1733</v>
      </c>
    </row>
    <row r="555" spans="1:43" ht="1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O555" s="18" t="str">
        <f>'ORDEN DE CUARENTENA'!AO555</f>
        <v>Yasuhikotakia</v>
      </c>
      <c r="AP555" s="65" t="s">
        <v>2255</v>
      </c>
      <c r="AQ555" s="66" t="s">
        <v>1733</v>
      </c>
    </row>
    <row r="556" spans="1:43" ht="1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O556" s="18" t="str">
        <f>'ORDEN DE CUARENTENA'!AO556</f>
        <v>Zanclus</v>
      </c>
      <c r="AP556" s="65" t="s">
        <v>2256</v>
      </c>
      <c r="AQ556" s="66" t="s">
        <v>1733</v>
      </c>
    </row>
    <row r="557" spans="1:43" ht="1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O557" s="18" t="str">
        <f>'ORDEN DE CUARENTENA'!AO557</f>
        <v>Zebrasoma</v>
      </c>
      <c r="AP557" s="65" t="s">
        <v>2257</v>
      </c>
      <c r="AQ557" s="66" t="s">
        <v>1733</v>
      </c>
    </row>
    <row r="558" spans="1:43" ht="1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O558" s="18" t="str">
        <f>'ORDEN DE CUARENTENA'!AO558</f>
        <v>Zungaro</v>
      </c>
      <c r="AP558" s="65" t="s">
        <v>2258</v>
      </c>
      <c r="AQ558" s="66" t="s">
        <v>1733</v>
      </c>
    </row>
    <row r="559" spans="1:43" ht="1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O559" s="18" t="str">
        <f>'ORDEN DE CUARENTENA'!AO559</f>
        <v>*** Grupo Celenterados (géneros) ***</v>
      </c>
      <c r="AP559" s="65" t="s">
        <v>2259</v>
      </c>
      <c r="AQ559" s="66" t="s">
        <v>1733</v>
      </c>
    </row>
    <row r="560" spans="1:43" ht="1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O560" s="18" t="str">
        <f>'ORDEN DE CUARENTENA'!AO560</f>
        <v>Acanthastrea</v>
      </c>
      <c r="AP560" s="65" t="s">
        <v>2260</v>
      </c>
      <c r="AQ560" s="66" t="s">
        <v>1733</v>
      </c>
    </row>
    <row r="561" spans="1:43" ht="1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O561" s="18" t="str">
        <f>'ORDEN DE CUARENTENA'!AO561</f>
        <v>Acanthella</v>
      </c>
      <c r="AP561" s="65" t="s">
        <v>2261</v>
      </c>
      <c r="AQ561" s="66" t="s">
        <v>1733</v>
      </c>
    </row>
    <row r="562" spans="1:43" ht="1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O562" s="18" t="str">
        <f>'ORDEN DE CUARENTENA'!AO562</f>
        <v>Acropora</v>
      </c>
      <c r="AP562" s="65" t="s">
        <v>2262</v>
      </c>
      <c r="AQ562" s="66" t="s">
        <v>1733</v>
      </c>
    </row>
    <row r="563" spans="1:43" ht="1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O563" s="18" t="str">
        <f>'ORDEN DE CUARENTENA'!AO563</f>
        <v>Actinodiscus</v>
      </c>
      <c r="AP563" s="65" t="s">
        <v>2263</v>
      </c>
      <c r="AQ563" s="66" t="s">
        <v>1733</v>
      </c>
    </row>
    <row r="564" spans="1:43" ht="1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O564" s="18" t="str">
        <f>'ORDEN DE CUARENTENA'!AO564</f>
        <v>Actinoporus</v>
      </c>
      <c r="AP564" s="65" t="s">
        <v>2264</v>
      </c>
      <c r="AQ564" s="66" t="s">
        <v>1733</v>
      </c>
    </row>
    <row r="565" spans="1:43" ht="1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O565" s="18" t="str">
        <f>'ORDEN DE CUARENTENA'!AO565</f>
        <v>Alcyonium</v>
      </c>
      <c r="AP565" s="65" t="s">
        <v>2265</v>
      </c>
      <c r="AQ565" s="66" t="s">
        <v>1733</v>
      </c>
    </row>
    <row r="566" spans="1:43" ht="1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O566" s="18" t="str">
        <f>'ORDEN DE CUARENTENA'!AO566</f>
        <v>Alveopora</v>
      </c>
      <c r="AP566" s="65" t="s">
        <v>2266</v>
      </c>
      <c r="AQ566" s="66" t="s">
        <v>1733</v>
      </c>
    </row>
    <row r="567" spans="1:43" ht="1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O567" s="18" t="str">
        <f>'ORDEN DE CUARENTENA'!AO567</f>
        <v>Anthelia</v>
      </c>
      <c r="AP567" s="65" t="s">
        <v>2267</v>
      </c>
      <c r="AQ567" s="66" t="s">
        <v>1733</v>
      </c>
    </row>
    <row r="568" spans="1:43" ht="1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O568" s="18" t="str">
        <f>'ORDEN DE CUARENTENA'!AO568</f>
        <v>Bartholomea</v>
      </c>
      <c r="AP568" s="65" t="s">
        <v>2268</v>
      </c>
      <c r="AQ568" s="66" t="s">
        <v>1733</v>
      </c>
    </row>
    <row r="569" spans="1:43" ht="1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O569" s="18" t="str">
        <f>'ORDEN DE CUARENTENA'!AO569</f>
        <v>Bispira</v>
      </c>
      <c r="AP569" s="65" t="s">
        <v>2269</v>
      </c>
      <c r="AQ569" s="66" t="s">
        <v>1733</v>
      </c>
    </row>
    <row r="570" spans="1:43" ht="1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O570" s="18" t="str">
        <f>'ORDEN DE CUARENTENA'!AO570</f>
        <v>Blastomussa</v>
      </c>
      <c r="AP570" s="65" t="s">
        <v>2270</v>
      </c>
      <c r="AQ570" s="66" t="s">
        <v>1733</v>
      </c>
    </row>
    <row r="571" spans="1:43" ht="1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O571" s="18" t="str">
        <f>'ORDEN DE CUARENTENA'!AO571</f>
        <v>Briareum</v>
      </c>
      <c r="AP571" s="65" t="s">
        <v>2271</v>
      </c>
      <c r="AQ571" s="66" t="s">
        <v>1733</v>
      </c>
    </row>
    <row r="572" spans="1:43" ht="1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O572" s="18" t="str">
        <f>'ORDEN DE CUARENTENA'!AO572</f>
        <v>Catalaphyllia</v>
      </c>
      <c r="AP572" s="65" t="s">
        <v>2272</v>
      </c>
      <c r="AQ572" s="66" t="s">
        <v>1733</v>
      </c>
    </row>
    <row r="573" spans="1:43" ht="1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O573" s="18" t="str">
        <f>'ORDEN DE CUARENTENA'!AO573</f>
        <v>Caulastrea</v>
      </c>
      <c r="AP573" s="65" t="s">
        <v>2273</v>
      </c>
      <c r="AQ573" s="66" t="s">
        <v>1733</v>
      </c>
    </row>
    <row r="574" spans="1:43" ht="1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O574" s="18" t="str">
        <f>'ORDEN DE CUARENTENA'!AO574</f>
        <v>Cerianthus</v>
      </c>
      <c r="AP574" s="65" t="s">
        <v>2274</v>
      </c>
      <c r="AQ574" s="66" t="s">
        <v>1733</v>
      </c>
    </row>
    <row r="575" spans="1:43" ht="1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O575" s="18" t="str">
        <f>'ORDEN DE CUARENTENA'!AO575</f>
        <v>Cladiella</v>
      </c>
      <c r="AP575" s="65" t="s">
        <v>2275</v>
      </c>
      <c r="AQ575" s="66" t="s">
        <v>1733</v>
      </c>
    </row>
    <row r="576" spans="1:43" ht="1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O576" s="18" t="str">
        <f>'ORDEN DE CUARENTENA'!AO576</f>
        <v>Clavularia</v>
      </c>
      <c r="AP576" s="65" t="s">
        <v>2276</v>
      </c>
      <c r="AQ576" s="66" t="s">
        <v>1739</v>
      </c>
    </row>
    <row r="577" spans="1:43" ht="1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O577" s="18" t="str">
        <f>'ORDEN DE CUARENTENA'!AO577</f>
        <v>Cliona</v>
      </c>
      <c r="AP577" s="65" t="s">
        <v>2277</v>
      </c>
      <c r="AQ577" s="66" t="s">
        <v>1733</v>
      </c>
    </row>
    <row r="578" spans="1:43" ht="1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O578" s="18" t="str">
        <f>'ORDEN DE CUARENTENA'!AO578</f>
        <v>Condylactis</v>
      </c>
      <c r="AP578" s="65" t="s">
        <v>2278</v>
      </c>
      <c r="AQ578" s="66" t="s">
        <v>1733</v>
      </c>
    </row>
    <row r="579" spans="1:43" ht="1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O579" s="18" t="str">
        <f>'ORDEN DE CUARENTENA'!AO579</f>
        <v>Corynactis</v>
      </c>
      <c r="AP579" s="65" t="s">
        <v>2279</v>
      </c>
      <c r="AQ579" s="66" t="s">
        <v>1733</v>
      </c>
    </row>
    <row r="580" spans="1:43" ht="1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O580" s="18" t="str">
        <f>'ORDEN DE CUARENTENA'!AO580</f>
        <v>Cynarina</v>
      </c>
      <c r="AP580" s="65" t="s">
        <v>2280</v>
      </c>
      <c r="AQ580" s="66" t="s">
        <v>1733</v>
      </c>
    </row>
    <row r="581" spans="1:43" ht="1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O581" s="18" t="str">
        <f>'ORDEN DE CUARENTENA'!AO581</f>
        <v>Dendronephthya</v>
      </c>
      <c r="AP581" s="65" t="s">
        <v>2281</v>
      </c>
      <c r="AQ581" s="66" t="s">
        <v>1733</v>
      </c>
    </row>
    <row r="582" spans="1:43" ht="1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O582" s="18" t="str">
        <f>'ORDEN DE CUARENTENA'!AO582</f>
        <v>Diodogorgia</v>
      </c>
      <c r="AP582" s="65" t="s">
        <v>2282</v>
      </c>
      <c r="AQ582" s="66" t="s">
        <v>1733</v>
      </c>
    </row>
    <row r="583" spans="1:43" ht="1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O583" s="18" t="str">
        <f>'ORDEN DE CUARENTENA'!AO583</f>
        <v>Discosoma</v>
      </c>
      <c r="AP583" s="65" t="s">
        <v>2283</v>
      </c>
      <c r="AQ583" s="66" t="s">
        <v>1733</v>
      </c>
    </row>
    <row r="584" spans="1:43" ht="1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O584" s="18" t="str">
        <f>'ORDEN DE CUARENTENA'!AO584</f>
        <v>Duncanopsammia</v>
      </c>
      <c r="AP584" s="65" t="s">
        <v>949</v>
      </c>
      <c r="AQ584" s="66" t="s">
        <v>1876</v>
      </c>
    </row>
    <row r="585" spans="1:43" ht="1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O585" s="18" t="str">
        <f>'ORDEN DE CUARENTENA'!AO585</f>
        <v>Entacmaea</v>
      </c>
      <c r="AP585" s="65" t="s">
        <v>1034</v>
      </c>
      <c r="AQ585" s="66" t="s">
        <v>1876</v>
      </c>
    </row>
    <row r="586" spans="1:43" ht="1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O586" s="18" t="str">
        <f>'ORDEN DE CUARENTENA'!AO586</f>
        <v>Euphyllia</v>
      </c>
      <c r="AP586" s="65" t="s">
        <v>2284</v>
      </c>
      <c r="AQ586" s="66" t="s">
        <v>1733</v>
      </c>
    </row>
    <row r="587" spans="1:43" ht="1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O587" s="18" t="str">
        <f>'ORDEN DE CUARENTENA'!AO587</f>
        <v>Favia</v>
      </c>
      <c r="AP587" s="65" t="s">
        <v>2285</v>
      </c>
      <c r="AQ587" s="66" t="s">
        <v>1733</v>
      </c>
    </row>
    <row r="588" spans="1:43" ht="1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O588" s="18" t="str">
        <f>'ORDEN DE CUARENTENA'!AO588</f>
        <v>Favites</v>
      </c>
      <c r="AP588" s="65" t="s">
        <v>2286</v>
      </c>
      <c r="AQ588" s="66" t="s">
        <v>1733</v>
      </c>
    </row>
    <row r="589" spans="1:43" ht="1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O589" s="18" t="str">
        <f>'ORDEN DE CUARENTENA'!AO589</f>
        <v>Fungia</v>
      </c>
      <c r="AP589" s="65" t="s">
        <v>2287</v>
      </c>
      <c r="AQ589" s="66" t="s">
        <v>1733</v>
      </c>
    </row>
    <row r="590" spans="1:43" ht="1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O590" s="18" t="str">
        <f>'ORDEN DE CUARENTENA'!AO590</f>
        <v>Galaxea</v>
      </c>
      <c r="AP590" s="65" t="s">
        <v>1035</v>
      </c>
      <c r="AQ590" s="66" t="s">
        <v>1876</v>
      </c>
    </row>
    <row r="591" spans="1:43" ht="1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O591" s="18" t="str">
        <f>'ORDEN DE CUARENTENA'!AO591</f>
        <v>Goniopora</v>
      </c>
      <c r="AP591" s="65" t="s">
        <v>950</v>
      </c>
      <c r="AQ591" s="66" t="s">
        <v>1876</v>
      </c>
    </row>
    <row r="592" spans="1:43" ht="1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O592" s="18" t="str">
        <f>'ORDEN DE CUARENTENA'!AO592</f>
        <v>Gorgonia</v>
      </c>
      <c r="AP592" s="65" t="s">
        <v>1036</v>
      </c>
      <c r="AQ592" s="66" t="s">
        <v>1876</v>
      </c>
    </row>
    <row r="593" spans="1:43" ht="1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O593" s="18" t="str">
        <f>'ORDEN DE CUARENTENA'!AO593</f>
        <v>Heliofungia</v>
      </c>
      <c r="AP593" s="65" t="s">
        <v>951</v>
      </c>
      <c r="AQ593" s="66" t="s">
        <v>1876</v>
      </c>
    </row>
    <row r="594" spans="1:43" ht="1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O594" s="18" t="str">
        <f>'ORDEN DE CUARENTENA'!AO594</f>
        <v>Heliopora</v>
      </c>
      <c r="AP594" s="65" t="s">
        <v>952</v>
      </c>
      <c r="AQ594" s="66" t="s">
        <v>1876</v>
      </c>
    </row>
    <row r="595" spans="1:43" ht="1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O595" s="18" t="str">
        <f>'ORDEN DE CUARENTENA'!AO595</f>
        <v>Herpolitha</v>
      </c>
      <c r="AP595" s="65" t="s">
        <v>953</v>
      </c>
      <c r="AQ595" s="66" t="s">
        <v>1876</v>
      </c>
    </row>
    <row r="596" spans="1:43" ht="1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O596" s="18" t="str">
        <f>'ORDEN DE CUARENTENA'!AO596</f>
        <v>Heteractis</v>
      </c>
      <c r="AP596" s="65" t="s">
        <v>954</v>
      </c>
      <c r="AQ596" s="66" t="s">
        <v>1876</v>
      </c>
    </row>
    <row r="597" spans="1:43" ht="1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O597" s="18" t="str">
        <f>'ORDEN DE CUARENTENA'!AO597</f>
        <v>Hydnophora</v>
      </c>
      <c r="AP597" s="65" t="s">
        <v>955</v>
      </c>
      <c r="AQ597" s="66" t="s">
        <v>1876</v>
      </c>
    </row>
    <row r="598" spans="1:43" ht="1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O598" s="18" t="str">
        <f>'ORDEN DE CUARENTENA'!AO598</f>
        <v>Lemnalia</v>
      </c>
      <c r="AP598" s="65" t="s">
        <v>1037</v>
      </c>
      <c r="AQ598" s="66" t="s">
        <v>1876</v>
      </c>
    </row>
    <row r="599" spans="1:43" ht="1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O599" s="18" t="str">
        <f>'ORDEN DE CUARENTENA'!AO599</f>
        <v>Leptoria</v>
      </c>
      <c r="AP599" s="65" t="s">
        <v>956</v>
      </c>
      <c r="AQ599" s="66" t="s">
        <v>1876</v>
      </c>
    </row>
    <row r="600" spans="1:43" ht="1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O600" s="18" t="str">
        <f>'ORDEN DE CUARENTENA'!AO600</f>
        <v>Litophyton</v>
      </c>
      <c r="AP600" s="65" t="s">
        <v>957</v>
      </c>
      <c r="AQ600" s="66" t="s">
        <v>1876</v>
      </c>
    </row>
    <row r="601" spans="1:43" ht="1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O601" s="18" t="str">
        <f>'ORDEN DE CUARENTENA'!AO601</f>
        <v>Lobophyllia</v>
      </c>
      <c r="AP601" s="65" t="s">
        <v>958</v>
      </c>
      <c r="AQ601" s="66" t="s">
        <v>1876</v>
      </c>
    </row>
    <row r="602" spans="1:43" ht="1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O602" s="18" t="str">
        <f>'ORDEN DE CUARENTENA'!AO602</f>
        <v>Lobophytum</v>
      </c>
      <c r="AP602" s="65" t="s">
        <v>1038</v>
      </c>
      <c r="AQ602" s="66" t="s">
        <v>1876</v>
      </c>
    </row>
    <row r="603" spans="1:43" ht="1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O603" s="18" t="str">
        <f>'ORDEN DE CUARENTENA'!AO603</f>
        <v>Merulina</v>
      </c>
      <c r="AP603" s="65" t="s">
        <v>2288</v>
      </c>
      <c r="AQ603" s="66" t="s">
        <v>1733</v>
      </c>
    </row>
    <row r="604" spans="1:43" ht="1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O604" s="18" t="str">
        <f>'ORDEN DE CUARENTENA'!AO604</f>
        <v>Millepora</v>
      </c>
      <c r="AP604" s="65" t="s">
        <v>2289</v>
      </c>
      <c r="AQ604" s="66" t="s">
        <v>1733</v>
      </c>
    </row>
    <row r="605" spans="1:43" ht="1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O605" s="18" t="str">
        <f>'ORDEN DE CUARENTENA'!AO605</f>
        <v>Montastrea</v>
      </c>
      <c r="AP605" s="65" t="s">
        <v>2290</v>
      </c>
      <c r="AQ605" s="66" t="s">
        <v>1733</v>
      </c>
    </row>
    <row r="606" spans="1:43" ht="1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O606" s="18" t="str">
        <f>'ORDEN DE CUARENTENA'!AO606</f>
        <v>Montipora</v>
      </c>
      <c r="AP606" s="65" t="s">
        <v>2291</v>
      </c>
      <c r="AQ606" s="66" t="s">
        <v>1733</v>
      </c>
    </row>
    <row r="607" spans="1:43" ht="1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O607" s="18" t="str">
        <f>'ORDEN DE CUARENTENA'!AO607</f>
        <v>Muricea</v>
      </c>
      <c r="AP607" s="65" t="s">
        <v>2292</v>
      </c>
      <c r="AQ607" s="66" t="s">
        <v>1733</v>
      </c>
    </row>
    <row r="608" spans="1:43" ht="1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O608" s="18" t="str">
        <f>'ORDEN DE CUARENTENA'!AO608</f>
        <v>Mycedium</v>
      </c>
      <c r="AP608" s="65" t="s">
        <v>2293</v>
      </c>
      <c r="AQ608" s="66" t="s">
        <v>1733</v>
      </c>
    </row>
    <row r="609" spans="1:43" ht="1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O609" s="18" t="str">
        <f>'ORDEN DE CUARENTENA'!AO609</f>
        <v>Nemenzophyllia</v>
      </c>
      <c r="AP609" s="65" t="s">
        <v>2294</v>
      </c>
      <c r="AQ609" s="66" t="s">
        <v>1733</v>
      </c>
    </row>
    <row r="610" spans="1:43" ht="1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O610" s="18" t="str">
        <f>'ORDEN DE CUARENTENA'!AO610</f>
        <v>Niphates</v>
      </c>
      <c r="AP610" s="65" t="s">
        <v>2295</v>
      </c>
      <c r="AQ610" s="66" t="s">
        <v>1733</v>
      </c>
    </row>
    <row r="611" spans="1:43" ht="1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O611" s="18" t="str">
        <f>'ORDEN DE CUARENTENA'!AO611</f>
        <v>Oulophyllia</v>
      </c>
      <c r="AP611" s="65" t="s">
        <v>2296</v>
      </c>
      <c r="AQ611" s="66" t="s">
        <v>1733</v>
      </c>
    </row>
    <row r="612" spans="1:43" ht="1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O612" s="18" t="str">
        <f>'ORDEN DE CUARENTENA'!AO612</f>
        <v>Palythoa</v>
      </c>
      <c r="AP612" s="65" t="s">
        <v>2297</v>
      </c>
      <c r="AQ612" s="66" t="s">
        <v>1733</v>
      </c>
    </row>
    <row r="613" spans="1:43" ht="1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O613" s="18" t="str">
        <f>'ORDEN DE CUARENTENA'!AO613</f>
        <v>Pavona</v>
      </c>
      <c r="AP613" s="65" t="s">
        <v>2298</v>
      </c>
      <c r="AQ613" s="66" t="s">
        <v>1739</v>
      </c>
    </row>
    <row r="614" spans="1:43" ht="1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O614" s="18" t="str">
        <f>'ORDEN DE CUARENTENA'!AO614</f>
        <v>Pectinia</v>
      </c>
      <c r="AP614" s="65" t="s">
        <v>2299</v>
      </c>
      <c r="AQ614" s="66" t="s">
        <v>1739</v>
      </c>
    </row>
    <row r="615" spans="1:43" ht="1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O615" s="18" t="str">
        <f>'ORDEN DE CUARENTENA'!AO615</f>
        <v>Phymanthus</v>
      </c>
      <c r="AP615" s="65" t="s">
        <v>2300</v>
      </c>
      <c r="AQ615" s="66" t="s">
        <v>1733</v>
      </c>
    </row>
    <row r="616" spans="1:43" ht="1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O616" s="18" t="str">
        <f>'ORDEN DE CUARENTENA'!AO616</f>
        <v>Physogyra</v>
      </c>
      <c r="AP616" s="65" t="s">
        <v>2301</v>
      </c>
      <c r="AQ616" s="66" t="s">
        <v>1733</v>
      </c>
    </row>
    <row r="617" spans="1:43" ht="1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O617" s="18" t="str">
        <f>'ORDEN DE CUARENTENA'!AO617</f>
        <v>Plerogyra</v>
      </c>
      <c r="AP617" s="65" t="s">
        <v>2302</v>
      </c>
      <c r="AQ617" s="66" t="s">
        <v>1733</v>
      </c>
    </row>
    <row r="618" spans="1:43" ht="1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O618" s="18" t="str">
        <f>'ORDEN DE CUARENTENA'!AO618</f>
        <v>Plexaura</v>
      </c>
      <c r="AP618" s="65" t="s">
        <v>959</v>
      </c>
      <c r="AQ618" s="66" t="s">
        <v>1876</v>
      </c>
    </row>
    <row r="619" spans="1:43" ht="1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O619" s="18" t="str">
        <f>'ORDEN DE CUARENTENA'!AO619</f>
        <v>Pocillopora</v>
      </c>
      <c r="AP619" s="65" t="s">
        <v>2303</v>
      </c>
      <c r="AQ619" s="66" t="s">
        <v>1733</v>
      </c>
    </row>
    <row r="620" spans="1:43" ht="1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O620" s="18" t="str">
        <f>'ORDEN DE CUARENTENA'!AO620</f>
        <v>Porites</v>
      </c>
      <c r="AP620" s="65" t="s">
        <v>2304</v>
      </c>
      <c r="AQ620" s="66" t="s">
        <v>1733</v>
      </c>
    </row>
    <row r="621" spans="1:43" ht="1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O621" s="18" t="str">
        <f>'ORDEN DE CUARENTENA'!AO621</f>
        <v>Pseudoceratina</v>
      </c>
      <c r="AP621" s="65" t="s">
        <v>2305</v>
      </c>
      <c r="AQ621" s="66" t="s">
        <v>1733</v>
      </c>
    </row>
    <row r="622" spans="1:43" ht="1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O622" s="18" t="str">
        <f>'ORDEN DE CUARENTENA'!AO622</f>
        <v>Pseudoplexaura</v>
      </c>
      <c r="AP622" s="65" t="s">
        <v>2306</v>
      </c>
      <c r="AQ622" s="66" t="s">
        <v>1733</v>
      </c>
    </row>
    <row r="623" spans="1:43" ht="1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O623" s="18" t="str">
        <f>'ORDEN DE CUARENTENA'!AO623</f>
        <v>Pseudopterogorgia</v>
      </c>
      <c r="AP623" s="65" t="s">
        <v>2307</v>
      </c>
      <c r="AQ623" s="66" t="s">
        <v>1733</v>
      </c>
    </row>
    <row r="624" spans="1:43" ht="1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O624" s="18" t="str">
        <f>'ORDEN DE CUARENTENA'!AO624</f>
        <v>Pterogorgia</v>
      </c>
      <c r="AP624" s="65" t="s">
        <v>2308</v>
      </c>
      <c r="AQ624" s="66" t="s">
        <v>1733</v>
      </c>
    </row>
    <row r="625" spans="1:43" ht="1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O625" s="18" t="str">
        <f>'ORDEN DE CUARENTENA'!AO625</f>
        <v>Pterogorgoa</v>
      </c>
      <c r="AP625" s="65" t="s">
        <v>2309</v>
      </c>
      <c r="AQ625" s="66" t="s">
        <v>1733</v>
      </c>
    </row>
    <row r="626" spans="1:43" ht="1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O626" s="18" t="str">
        <f>'ORDEN DE CUARENTENA'!AO626</f>
        <v>Ricordea</v>
      </c>
      <c r="AP626" s="65" t="s">
        <v>2310</v>
      </c>
      <c r="AQ626" s="66" t="s">
        <v>1733</v>
      </c>
    </row>
    <row r="627" spans="1:43" ht="1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O627" s="18" t="str">
        <f>'ORDEN DE CUARENTENA'!AO627</f>
        <v>Sarcophyton</v>
      </c>
      <c r="AP627" s="65" t="s">
        <v>2311</v>
      </c>
      <c r="AQ627" s="66" t="s">
        <v>1733</v>
      </c>
    </row>
    <row r="628" spans="1:43" ht="1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O628" s="18" t="str">
        <f>'ORDEN DE CUARENTENA'!AO628</f>
        <v>Scolymia</v>
      </c>
      <c r="AP628" s="65" t="s">
        <v>2312</v>
      </c>
      <c r="AQ628" s="66" t="s">
        <v>1733</v>
      </c>
    </row>
    <row r="629" spans="1:43" ht="1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O629" s="18" t="str">
        <f>'ORDEN DE CUARENTENA'!AO629</f>
        <v>Seriatopora</v>
      </c>
      <c r="AP629" s="65" t="s">
        <v>2313</v>
      </c>
      <c r="AQ629" s="66" t="s">
        <v>1733</v>
      </c>
    </row>
    <row r="630" spans="1:43" ht="1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O630" s="18" t="str">
        <f>'ORDEN DE CUARENTENA'!AO630</f>
        <v>Sinularia</v>
      </c>
      <c r="AP630" s="65" t="s">
        <v>2314</v>
      </c>
      <c r="AQ630" s="66" t="s">
        <v>1733</v>
      </c>
    </row>
    <row r="631" spans="1:43" ht="1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O631" s="18" t="str">
        <f>'ORDEN DE CUARENTENA'!AO631</f>
        <v>Skamnarium</v>
      </c>
      <c r="AP631" s="65" t="s">
        <v>960</v>
      </c>
      <c r="AQ631" s="66" t="s">
        <v>1827</v>
      </c>
    </row>
    <row r="632" spans="1:43" ht="1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O632" s="18" t="str">
        <f>'ORDEN DE CUARENTENA'!AO632</f>
        <v>Stichodactyla</v>
      </c>
      <c r="AP632" s="65" t="s">
        <v>961</v>
      </c>
      <c r="AQ632" s="66" t="s">
        <v>1827</v>
      </c>
    </row>
    <row r="633" spans="1:43" ht="1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O633" s="18" t="str">
        <f>'ORDEN DE CUARENTENA'!AO633</f>
        <v>Stylophora</v>
      </c>
      <c r="AP633" s="65" t="s">
        <v>2315</v>
      </c>
      <c r="AQ633" s="66" t="s">
        <v>1733</v>
      </c>
    </row>
    <row r="634" spans="1:43" ht="1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O634" s="18" t="str">
        <f>'ORDEN DE CUARENTENA'!AO634</f>
        <v>Symphyllia</v>
      </c>
      <c r="AP634" s="65" t="s">
        <v>2316</v>
      </c>
      <c r="AQ634" s="66" t="s">
        <v>1733</v>
      </c>
    </row>
    <row r="635" spans="1:43" ht="1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O635" s="18" t="str">
        <f>'ORDEN DE CUARENTENA'!AO635</f>
        <v>Trachyphyllia</v>
      </c>
      <c r="AP635" s="65" t="s">
        <v>2317</v>
      </c>
      <c r="AQ635" s="66" t="s">
        <v>1733</v>
      </c>
    </row>
    <row r="636" spans="1:43" ht="1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O636" s="18" t="str">
        <f>'ORDEN DE CUARENTENA'!AO636</f>
        <v>Tubastrea</v>
      </c>
      <c r="AP636" s="65" t="s">
        <v>2318</v>
      </c>
      <c r="AQ636" s="66" t="s">
        <v>1733</v>
      </c>
    </row>
    <row r="637" spans="1:43" ht="1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O637" s="18" t="str">
        <f>'ORDEN DE CUARENTENA'!AO637</f>
        <v>Tubipora</v>
      </c>
      <c r="AP637" s="65" t="s">
        <v>2319</v>
      </c>
      <c r="AQ637" s="66" t="s">
        <v>1733</v>
      </c>
    </row>
    <row r="638" spans="1:43" ht="1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O638" s="18" t="str">
        <f>'ORDEN DE CUARENTENA'!AO638</f>
        <v>Turbinaria</v>
      </c>
      <c r="AP638" s="65" t="s">
        <v>2320</v>
      </c>
      <c r="AQ638" s="66" t="s">
        <v>1733</v>
      </c>
    </row>
    <row r="639" spans="1:43" ht="1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O639" s="18" t="str">
        <f>'ORDEN DE CUARENTENA'!AO639</f>
        <v>Xenia</v>
      </c>
      <c r="AP639" s="65" t="s">
        <v>2321</v>
      </c>
      <c r="AQ639" s="66" t="s">
        <v>1733</v>
      </c>
    </row>
    <row r="640" spans="1:43" ht="1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O640" s="18" t="str">
        <f>'ORDEN DE CUARENTENA'!AO640</f>
        <v>Zoanthus</v>
      </c>
      <c r="AP640" s="65" t="s">
        <v>2322</v>
      </c>
      <c r="AQ640" s="66" t="s">
        <v>1733</v>
      </c>
    </row>
    <row r="641" spans="1:43" ht="1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O641" s="18" t="str">
        <f>'ORDEN DE CUARENTENA'!AO641</f>
        <v>*** Grupo Algas ***</v>
      </c>
      <c r="AP641" s="65" t="s">
        <v>2323</v>
      </c>
      <c r="AQ641" s="66" t="s">
        <v>1733</v>
      </c>
    </row>
    <row r="642" spans="1:43" ht="1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O642" s="18" t="str">
        <f>'ORDEN DE CUARENTENA'!AO642</f>
        <v>Chaetomorpha linum</v>
      </c>
      <c r="AP642" s="65" t="s">
        <v>2324</v>
      </c>
      <c r="AQ642" s="66" t="s">
        <v>1733</v>
      </c>
    </row>
    <row r="643" spans="1:43" ht="1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O643" s="18" t="str">
        <f>'ORDEN DE CUARENTENA'!AO643</f>
        <v>Halimeda discoidea</v>
      </c>
      <c r="AP643" s="65" t="s">
        <v>2325</v>
      </c>
      <c r="AQ643" s="66" t="s">
        <v>1733</v>
      </c>
    </row>
    <row r="644" spans="1:43" ht="1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O644" s="18" t="str">
        <f>'ORDEN DE CUARENTENA'!AO644</f>
        <v>Halimeda goreaui</v>
      </c>
      <c r="AP644" s="65" t="s">
        <v>2326</v>
      </c>
      <c r="AQ644" s="66" t="s">
        <v>1733</v>
      </c>
    </row>
    <row r="645" spans="1:43" ht="1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O645" s="18" t="str">
        <f>'ORDEN DE CUARENTENA'!AO645</f>
        <v xml:space="preserve">Penicillus capitatus </v>
      </c>
      <c r="AP645" s="65" t="s">
        <v>2327</v>
      </c>
      <c r="AQ645" s="66" t="s">
        <v>1733</v>
      </c>
    </row>
    <row r="646" spans="1:43" ht="1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O646" s="18" t="str">
        <f>'ORDEN DE CUARENTENA'!AO646</f>
        <v>Udotea conglutinata</v>
      </c>
      <c r="AP646" s="65" t="s">
        <v>2328</v>
      </c>
      <c r="AQ646" s="66" t="s">
        <v>1733</v>
      </c>
    </row>
    <row r="647" spans="1:43" ht="1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O647" s="18" t="str">
        <f>'ORDEN DE CUARENTENA'!AO647</f>
        <v>*** Grupo Crustáceos ***</v>
      </c>
      <c r="AP647" s="65" t="s">
        <v>2329</v>
      </c>
      <c r="AQ647" s="66" t="s">
        <v>1739</v>
      </c>
    </row>
    <row r="648" spans="1:43" ht="1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O648" s="18" t="str">
        <f>'ORDEN DE CUARENTENA'!AO648</f>
        <v>Alpheus armatus</v>
      </c>
      <c r="AP648" s="65" t="s">
        <v>2330</v>
      </c>
      <c r="AQ648" s="66" t="s">
        <v>1739</v>
      </c>
    </row>
    <row r="649" spans="1:43" ht="1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O649" s="18" t="str">
        <f>'ORDEN DE CUARENTENA'!AO649</f>
        <v>Artemia salina</v>
      </c>
      <c r="AP649" s="65" t="s">
        <v>2331</v>
      </c>
      <c r="AQ649" s="66" t="s">
        <v>1733</v>
      </c>
    </row>
    <row r="650" spans="1:43" ht="1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O650" s="18" t="str">
        <f>'ORDEN DE CUARENTENA'!AO650</f>
        <v>Atya spinipes</v>
      </c>
      <c r="AP650" s="65" t="s">
        <v>2332</v>
      </c>
      <c r="AQ650" s="66" t="s">
        <v>1733</v>
      </c>
    </row>
    <row r="651" spans="1:43" ht="1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O651" s="18" t="str">
        <f>'ORDEN DE CUARENTENA'!AO651</f>
        <v>Atyopsis moluccensis</v>
      </c>
      <c r="AP651" s="65" t="s">
        <v>2333</v>
      </c>
      <c r="AQ651" s="66" t="s">
        <v>1733</v>
      </c>
    </row>
    <row r="652" spans="1:43" ht="1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O652" s="18" t="str">
        <f>'ORDEN DE CUARENTENA'!AO652</f>
        <v>Atyopsis spinipes</v>
      </c>
      <c r="AP652" s="65" t="s">
        <v>2334</v>
      </c>
      <c r="AQ652" s="66" t="s">
        <v>1733</v>
      </c>
    </row>
    <row r="653" spans="1:43" ht="1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O653" s="18" t="str">
        <f>'ORDEN DE CUARENTENA'!AO653</f>
        <v>Calcinus tibicen</v>
      </c>
      <c r="AP653" s="65" t="s">
        <v>962</v>
      </c>
      <c r="AQ653" s="66" t="s">
        <v>2335</v>
      </c>
    </row>
    <row r="654" spans="1:43" ht="1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O654" s="18" t="str">
        <f>'ORDEN DE CUARENTENA'!AO654</f>
        <v>Caridina gracilirostris</v>
      </c>
      <c r="AP654" s="65" t="s">
        <v>2336</v>
      </c>
      <c r="AQ654" s="66" t="s">
        <v>1733</v>
      </c>
    </row>
    <row r="655" spans="1:43" ht="1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O655" s="18" t="str">
        <f>'ORDEN DE CUARENTENA'!AO655</f>
        <v>Caridina japonica</v>
      </c>
      <c r="AP655" s="65" t="s">
        <v>2337</v>
      </c>
      <c r="AQ655" s="66" t="s">
        <v>1733</v>
      </c>
    </row>
    <row r="656" spans="1:43" ht="1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O656" s="18" t="str">
        <f>'ORDEN DE CUARENTENA'!AO656</f>
        <v>Caridina multidentata</v>
      </c>
      <c r="AP656" s="65" t="s">
        <v>2338</v>
      </c>
      <c r="AQ656" s="66" t="s">
        <v>1733</v>
      </c>
    </row>
    <row r="657" spans="1:43" ht="1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O657" s="18" t="str">
        <f>'ORDEN DE CUARENTENA'!AO657</f>
        <v>Ciliopagurus strigatus</v>
      </c>
      <c r="AP657" s="65" t="s">
        <v>2339</v>
      </c>
      <c r="AQ657" s="66" t="s">
        <v>1733</v>
      </c>
    </row>
    <row r="658" spans="1:43" ht="1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O658" s="18" t="str">
        <f>'ORDEN DE CUARENTENA'!AO658</f>
        <v>Clibanarius tricolor</v>
      </c>
      <c r="AP658" s="65" t="s">
        <v>963</v>
      </c>
      <c r="AQ658" s="66" t="s">
        <v>1876</v>
      </c>
    </row>
    <row r="659" spans="1:43" ht="1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O659" s="18" t="str">
        <f>'ORDEN DE CUARENTENA'!AO659</f>
        <v>Dardanus calidus</v>
      </c>
      <c r="AP659" s="65" t="s">
        <v>2340</v>
      </c>
      <c r="AQ659" s="66" t="s">
        <v>1733</v>
      </c>
    </row>
    <row r="660" spans="1:43" ht="1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O660" s="18" t="str">
        <f>'ORDEN DE CUARENTENA'!AO660</f>
        <v xml:space="preserve">Dardanus pedunculatus </v>
      </c>
      <c r="AP660" s="65" t="s">
        <v>2341</v>
      </c>
      <c r="AQ660" s="66" t="s">
        <v>1739</v>
      </c>
    </row>
    <row r="661" spans="1:43" ht="1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O661" s="18" t="str">
        <f>'ORDEN DE CUARENTENA'!AO661</f>
        <v>Hymenocera picta</v>
      </c>
      <c r="AP661" s="65" t="s">
        <v>2342</v>
      </c>
      <c r="AQ661" s="66" t="s">
        <v>1733</v>
      </c>
    </row>
    <row r="662" spans="1:43" ht="1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O662" s="18" t="str">
        <f>'ORDEN DE CUARENTENA'!AO662</f>
        <v>Limulus polyphemus</v>
      </c>
      <c r="AP662" s="65" t="s">
        <v>2343</v>
      </c>
      <c r="AQ662" s="66" t="s">
        <v>1733</v>
      </c>
    </row>
    <row r="663" spans="1:43" ht="1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O663" s="18" t="str">
        <f>'ORDEN DE CUARENTENA'!AO663</f>
        <v xml:space="preserve">Litopenaeus vannamei </v>
      </c>
      <c r="AP663" s="65" t="s">
        <v>2344</v>
      </c>
      <c r="AQ663" s="66" t="s">
        <v>1739</v>
      </c>
    </row>
    <row r="664" spans="1:43" ht="1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O664" s="18" t="str">
        <f>'ORDEN DE CUARENTENA'!AO664</f>
        <v>Lysmata amboinensis</v>
      </c>
      <c r="AP664" s="65" t="s">
        <v>2345</v>
      </c>
      <c r="AQ664" s="66" t="s">
        <v>1739</v>
      </c>
    </row>
    <row r="665" spans="1:43" ht="1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O665" s="18" t="str">
        <f>'ORDEN DE CUARENTENA'!AO665</f>
        <v>Lysmata debelius</v>
      </c>
      <c r="AP665" s="65" t="s">
        <v>2346</v>
      </c>
      <c r="AQ665" s="66" t="s">
        <v>1739</v>
      </c>
    </row>
    <row r="666" spans="1:43" ht="1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O666" s="18" t="str">
        <f>'ORDEN DE CUARENTENA'!AO666</f>
        <v>Lysmata grabhami</v>
      </c>
      <c r="AP666" s="65" t="s">
        <v>2347</v>
      </c>
      <c r="AQ666" s="66" t="s">
        <v>1739</v>
      </c>
    </row>
    <row r="667" spans="1:43" ht="1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O667" s="18" t="str">
        <f>'ORDEN DE CUARENTENA'!AO667</f>
        <v>Lysmata wurdemanni</v>
      </c>
      <c r="AP667" s="65" t="s">
        <v>2348</v>
      </c>
      <c r="AQ667" s="66" t="s">
        <v>1739</v>
      </c>
    </row>
    <row r="668" spans="1:43" ht="1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O668" s="18" t="str">
        <f>'ORDEN DE CUARENTENA'!AO668</f>
        <v>Macrobrachium assamense</v>
      </c>
      <c r="AP668" s="65" t="s">
        <v>2349</v>
      </c>
      <c r="AQ668" s="66" t="s">
        <v>1739</v>
      </c>
    </row>
    <row r="669" spans="1:43" ht="1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O669" s="18" t="str">
        <f>'ORDEN DE CUARENTENA'!AO669</f>
        <v>Macrobrachium carcinus</v>
      </c>
      <c r="AP669" s="65" t="s">
        <v>2350</v>
      </c>
      <c r="AQ669" s="66" t="s">
        <v>1733</v>
      </c>
    </row>
    <row r="670" spans="1:43" ht="1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O670" s="18" t="str">
        <f>'ORDEN DE CUARENTENA'!AO670</f>
        <v xml:space="preserve">Macrobrachium nipponense </v>
      </c>
      <c r="AP670" s="65" t="s">
        <v>2351</v>
      </c>
      <c r="AQ670" s="66" t="s">
        <v>1733</v>
      </c>
    </row>
    <row r="671" spans="1:43" ht="1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O671" s="18" t="str">
        <f>'ORDEN DE CUARENTENA'!AO671</f>
        <v>Macrobrachium rosenbergii</v>
      </c>
      <c r="AP671" s="65" t="s">
        <v>2352</v>
      </c>
      <c r="AQ671" s="66" t="s">
        <v>1739</v>
      </c>
    </row>
    <row r="672" spans="1:43" ht="1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O672" s="18" t="str">
        <f>'ORDEN DE CUARENTENA'!AO672</f>
        <v>Neocaridina heteropoda</v>
      </c>
      <c r="AP672" s="65" t="s">
        <v>2353</v>
      </c>
      <c r="AQ672" s="66" t="s">
        <v>1733</v>
      </c>
    </row>
    <row r="673" spans="1:43" ht="1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O673" s="18" t="str">
        <f>'ORDEN DE CUARENTENA'!AO673</f>
        <v>Paguristes anomalus</v>
      </c>
      <c r="AP673" s="65" t="s">
        <v>2354</v>
      </c>
      <c r="AQ673" s="66" t="s">
        <v>1733</v>
      </c>
    </row>
    <row r="674" spans="1:43" ht="1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O674" s="18" t="str">
        <f>'ORDEN DE CUARENTENA'!AO674</f>
        <v>Paguristes cadenati</v>
      </c>
      <c r="AP674" s="65" t="s">
        <v>2355</v>
      </c>
      <c r="AQ674" s="66" t="s">
        <v>1733</v>
      </c>
    </row>
    <row r="675" spans="1:43" ht="1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O675" s="18" t="str">
        <f>'ORDEN DE CUARENTENA'!AO675</f>
        <v>Periclimenes brevicarpalis</v>
      </c>
      <c r="AP675" s="65" t="s">
        <v>2356</v>
      </c>
      <c r="AQ675" s="66" t="s">
        <v>1733</v>
      </c>
    </row>
    <row r="676" spans="1:43" ht="1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O676" s="18" t="str">
        <f>'ORDEN DE CUARENTENA'!AO676</f>
        <v xml:space="preserve">Periclimenes pedersoni </v>
      </c>
      <c r="AP676" s="65" t="s">
        <v>964</v>
      </c>
      <c r="AQ676" s="66" t="s">
        <v>1876</v>
      </c>
    </row>
    <row r="677" spans="1:43" ht="1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O677" s="18" t="str">
        <f>'ORDEN DE CUARENTENA'!AO677</f>
        <v>Periclimenes yucatanicus</v>
      </c>
      <c r="AP677" s="65" t="s">
        <v>965</v>
      </c>
      <c r="AQ677" s="66" t="s">
        <v>1876</v>
      </c>
    </row>
    <row r="678" spans="1:43" ht="1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O678" s="18" t="str">
        <f>'ORDEN DE CUARENTENA'!AO678</f>
        <v xml:space="preserve">Saron marmoratus </v>
      </c>
      <c r="AP678" s="65" t="s">
        <v>966</v>
      </c>
      <c r="AQ678" s="66" t="s">
        <v>1876</v>
      </c>
    </row>
    <row r="679" spans="1:43" ht="1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O679" s="18" t="str">
        <f>'ORDEN DE CUARENTENA'!AO679</f>
        <v>Stenopus hispidus</v>
      </c>
      <c r="AP679" s="65" t="s">
        <v>1039</v>
      </c>
      <c r="AQ679" s="66" t="s">
        <v>1876</v>
      </c>
    </row>
    <row r="680" spans="1:43" ht="1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O680" s="18" t="str">
        <f>'ORDEN DE CUARENTENA'!AO680</f>
        <v>Stenopus scutellatus</v>
      </c>
      <c r="AP680" s="65" t="s">
        <v>967</v>
      </c>
      <c r="AQ680" s="66" t="s">
        <v>1876</v>
      </c>
    </row>
    <row r="681" spans="1:43" ht="1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O681" s="18" t="str">
        <f>'ORDEN DE CUARENTENA'!AO681</f>
        <v>Stenopus zanzibaricus</v>
      </c>
      <c r="AP681" s="65" t="s">
        <v>968</v>
      </c>
      <c r="AQ681" s="66" t="s">
        <v>1876</v>
      </c>
    </row>
    <row r="682" spans="1:43" ht="1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O682" s="18" t="str">
        <f>'ORDEN DE CUARENTENA'!AO682</f>
        <v>Stenorhynchus seticornis</v>
      </c>
      <c r="AP682" s="65" t="s">
        <v>969</v>
      </c>
      <c r="AQ682" s="66" t="s">
        <v>1876</v>
      </c>
    </row>
    <row r="683" spans="1:43" ht="1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O683" s="18" t="str">
        <f>'ORDEN DE CUARENTENA'!AO683</f>
        <v>Thor amboinensis</v>
      </c>
      <c r="AP683" s="65" t="s">
        <v>970</v>
      </c>
      <c r="AQ683" s="66" t="s">
        <v>1876</v>
      </c>
    </row>
    <row r="684" spans="1:43" ht="1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O684" s="18" t="str">
        <f>'ORDEN DE CUARENTENA'!AO684</f>
        <v>Uca pugnax</v>
      </c>
      <c r="AP684" s="65" t="s">
        <v>971</v>
      </c>
      <c r="AQ684" s="66" t="s">
        <v>1876</v>
      </c>
    </row>
    <row r="685" spans="1:43" ht="1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O685" s="18" t="str">
        <f>'ORDEN DE CUARENTENA'!AO685</f>
        <v>*** Grupo Poliquetos ***</v>
      </c>
      <c r="AP685" s="65" t="s">
        <v>972</v>
      </c>
      <c r="AQ685" s="66" t="s">
        <v>1876</v>
      </c>
    </row>
    <row r="686" spans="1:43" ht="1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O686" s="18" t="str">
        <f>'ORDEN DE CUARENTENA'!AO686</f>
        <v>Protula bispiralis</v>
      </c>
      <c r="AP686" s="65" t="s">
        <v>973</v>
      </c>
      <c r="AQ686" s="66" t="s">
        <v>1876</v>
      </c>
    </row>
    <row r="687" spans="1:43" ht="1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O687" s="18" t="str">
        <f>'ORDEN DE CUARENTENA'!AO687</f>
        <v>Sabella penicillus</v>
      </c>
      <c r="AP687" s="65" t="s">
        <v>974</v>
      </c>
      <c r="AQ687" s="66" t="s">
        <v>1876</v>
      </c>
    </row>
    <row r="688" spans="1:43" ht="1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O688" s="18" t="str">
        <f>'ORDEN DE CUARENTENA'!AO688</f>
        <v>Sabellastarte magnifica</v>
      </c>
      <c r="AP688" s="65" t="s">
        <v>975</v>
      </c>
      <c r="AQ688" s="66" t="s">
        <v>1876</v>
      </c>
    </row>
    <row r="689" spans="1:43" ht="1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O689" s="18" t="str">
        <f>'ORDEN DE CUARENTENA'!AO689</f>
        <v>Spirobranchus giganteus</v>
      </c>
      <c r="AP689" s="65" t="s">
        <v>976</v>
      </c>
      <c r="AQ689" s="66" t="s">
        <v>1876</v>
      </c>
    </row>
    <row r="690" spans="1:43" ht="1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O690" s="18" t="str">
        <f>'ORDEN DE CUARENTENA'!AO690</f>
        <v>*** Grupo Moluscos ***</v>
      </c>
      <c r="AP690" s="65" t="s">
        <v>1040</v>
      </c>
      <c r="AQ690" s="66" t="s">
        <v>1876</v>
      </c>
    </row>
    <row r="691" spans="1:43" ht="1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O691" s="18" t="str">
        <f>'ORDEN DE CUARENTENA'!AO691</f>
        <v>Ampullaria cuprina</v>
      </c>
      <c r="AP691" s="65" t="s">
        <v>977</v>
      </c>
      <c r="AQ691" s="66" t="s">
        <v>2335</v>
      </c>
    </row>
    <row r="692" spans="1:43" ht="1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O692" s="18" t="str">
        <f>'ORDEN DE CUARENTENA'!AO692</f>
        <v>Aplysia dactylomela</v>
      </c>
      <c r="AP692" s="65" t="s">
        <v>978</v>
      </c>
      <c r="AQ692" s="66" t="s">
        <v>2335</v>
      </c>
    </row>
    <row r="693" spans="1:43" ht="1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O693" s="18" t="str">
        <f>'ORDEN DE CUARENTENA'!AO693</f>
        <v>Astrea tecta</v>
      </c>
      <c r="AP693" s="65" t="s">
        <v>2357</v>
      </c>
      <c r="AQ693" s="66" t="s">
        <v>1733</v>
      </c>
    </row>
    <row r="694" spans="1:43" ht="1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O694" s="18" t="str">
        <f>'ORDEN DE CUARENTENA'!AO694</f>
        <v>Cerithium litteratum</v>
      </c>
      <c r="AP694" s="65" t="s">
        <v>2358</v>
      </c>
      <c r="AQ694" s="66" t="s">
        <v>1733</v>
      </c>
    </row>
    <row r="695" spans="1:43" ht="1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O695" s="18" t="str">
        <f>'ORDEN DE CUARENTENA'!AO695</f>
        <v>Lima scabra</v>
      </c>
      <c r="AP695" s="65" t="s">
        <v>2359</v>
      </c>
      <c r="AQ695" s="66" t="s">
        <v>1733</v>
      </c>
    </row>
    <row r="696" spans="1:43" ht="1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O696" s="18" t="str">
        <f>'ORDEN DE CUARENTENA'!AO696</f>
        <v xml:space="preserve">Lithopoma tectum </v>
      </c>
      <c r="AP696" s="65" t="s">
        <v>2360</v>
      </c>
      <c r="AQ696" s="66" t="s">
        <v>1733</v>
      </c>
    </row>
    <row r="697" spans="1:43" ht="1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O697" s="18" t="str">
        <f>'ORDEN DE CUARENTENA'!AO697</f>
        <v>Marisa cornuarietis</v>
      </c>
      <c r="AP697" s="65" t="s">
        <v>2361</v>
      </c>
      <c r="AQ697" s="66" t="s">
        <v>1733</v>
      </c>
    </row>
    <row r="698" spans="1:43" ht="1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O698" s="18" t="str">
        <f>'ORDEN DE CUARENTENA'!AO698</f>
        <v>Octopus bimaculoides</v>
      </c>
      <c r="AP698" s="65" t="s">
        <v>979</v>
      </c>
      <c r="AQ698" s="66" t="s">
        <v>1820</v>
      </c>
    </row>
    <row r="699" spans="1:43" ht="1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O699" s="18" t="str">
        <f>'ORDEN DE CUARENTENA'!AO699</f>
        <v>Octopus vulgaris</v>
      </c>
      <c r="AP699" s="65" t="s">
        <v>2362</v>
      </c>
      <c r="AQ699" s="66" t="s">
        <v>1733</v>
      </c>
    </row>
    <row r="700" spans="1:43" ht="1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O700" s="18" t="str">
        <f>'ORDEN DE CUARENTENA'!AO700</f>
        <v>Pomacea bridgesi</v>
      </c>
      <c r="AP700" s="65" t="s">
        <v>2363</v>
      </c>
      <c r="AQ700" s="66" t="s">
        <v>1733</v>
      </c>
    </row>
    <row r="701" spans="1:43" ht="1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O701" s="18" t="str">
        <f>'ORDEN DE CUARENTENA'!AO701</f>
        <v>Pomacea canaliculata</v>
      </c>
      <c r="AP701" s="65" t="s">
        <v>2364</v>
      </c>
      <c r="AQ701" s="66" t="s">
        <v>1733</v>
      </c>
    </row>
    <row r="702" spans="1:43" ht="1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O702" s="18" t="str">
        <f>'ORDEN DE CUARENTENA'!AO702</f>
        <v>Pomacea paludosa</v>
      </c>
      <c r="AP702" s="65" t="s">
        <v>2365</v>
      </c>
      <c r="AQ702" s="66" t="s">
        <v>1733</v>
      </c>
    </row>
    <row r="703" spans="1:43" ht="1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O703" s="18" t="str">
        <f>'ORDEN DE CUARENTENA'!AO703</f>
        <v xml:space="preserve">Tridachia crispata </v>
      </c>
      <c r="AP703" s="65" t="s">
        <v>2366</v>
      </c>
      <c r="AQ703" s="66" t="s">
        <v>1733</v>
      </c>
    </row>
    <row r="704" spans="1:43" ht="1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O704" s="18" t="str">
        <f>'ORDEN DE CUARENTENA'!AO704</f>
        <v>Tridacna crocea</v>
      </c>
      <c r="AP704" s="65" t="s">
        <v>2367</v>
      </c>
      <c r="AQ704" s="66" t="s">
        <v>1733</v>
      </c>
    </row>
    <row r="705" spans="1:43" ht="1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O705" s="18" t="str">
        <f>'ORDEN DE CUARENTENA'!AO705</f>
        <v>Tridacna derasa</v>
      </c>
      <c r="AP705" s="65" t="s">
        <v>2368</v>
      </c>
      <c r="AQ705" s="66" t="s">
        <v>1733</v>
      </c>
    </row>
    <row r="706" spans="1:43" ht="1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O706" s="18" t="str">
        <f>'ORDEN DE CUARENTENA'!AO706</f>
        <v>Tridacna maxima</v>
      </c>
      <c r="AP706" s="65" t="s">
        <v>2369</v>
      </c>
      <c r="AQ706" s="66" t="s">
        <v>1733</v>
      </c>
    </row>
    <row r="707" spans="1:43" ht="1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O707" s="18" t="str">
        <f>'ORDEN DE CUARENTENA'!AO707</f>
        <v>Tridacna squamosa</v>
      </c>
      <c r="AP707" s="65" t="s">
        <v>2370</v>
      </c>
      <c r="AQ707" s="66" t="s">
        <v>1733</v>
      </c>
    </row>
    <row r="708" spans="1:43" ht="1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O708" s="18" t="str">
        <f>'ORDEN DE CUARENTENA'!AO708</f>
        <v>Turbo fluctuosa</v>
      </c>
      <c r="AP708" s="65" t="s">
        <v>2371</v>
      </c>
      <c r="AQ708" s="66" t="s">
        <v>1733</v>
      </c>
    </row>
    <row r="709" spans="1:43" ht="1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O709" s="18" t="str">
        <f>'ORDEN DE CUARENTENA'!AO709</f>
        <v>*** Grupo Plantas Acuáticas ***</v>
      </c>
      <c r="AP709" s="65" t="s">
        <v>2372</v>
      </c>
      <c r="AQ709" s="66" t="s">
        <v>1733</v>
      </c>
    </row>
    <row r="710" spans="1:43" ht="1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O710" s="18" t="str">
        <f>'ORDEN DE CUARENTENA'!AO710</f>
        <v>Anubias barteri</v>
      </c>
      <c r="AP710" s="65" t="s">
        <v>2373</v>
      </c>
      <c r="AQ710" s="66" t="s">
        <v>1733</v>
      </c>
    </row>
    <row r="711" spans="1:43" ht="1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O711" s="18" t="str">
        <f>'ORDEN DE CUARENTENA'!AO711</f>
        <v>Aponogeton rigidifolius</v>
      </c>
      <c r="AP711" s="65" t="s">
        <v>2374</v>
      </c>
      <c r="AQ711" s="66" t="s">
        <v>1739</v>
      </c>
    </row>
    <row r="712" spans="1:43" ht="1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O712" s="18" t="str">
        <f>'ORDEN DE CUARENTENA'!AO712</f>
        <v>Aponogeton ulvaceus</v>
      </c>
      <c r="AP712" s="65" t="s">
        <v>2375</v>
      </c>
      <c r="AQ712" s="66" t="s">
        <v>1733</v>
      </c>
    </row>
    <row r="713" spans="1:43" ht="1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O713" s="18" t="str">
        <f>'ORDEN DE CUARENTENA'!AO713</f>
        <v>Aponogeton undulatus</v>
      </c>
      <c r="AP713" s="65" t="s">
        <v>2376</v>
      </c>
      <c r="AQ713" s="66" t="s">
        <v>1733</v>
      </c>
    </row>
    <row r="714" spans="1:43" ht="1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O714" s="18" t="str">
        <f>'ORDEN DE CUARENTENA'!AO714</f>
        <v>Barclaya longifolia</v>
      </c>
      <c r="AP714" s="65" t="s">
        <v>2377</v>
      </c>
      <c r="AQ714" s="66" t="s">
        <v>1733</v>
      </c>
    </row>
    <row r="715" spans="1:43" ht="1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O715" s="18" t="str">
        <f>'ORDEN DE CUARENTENA'!AO715</f>
        <v>Barclaya motleyi</v>
      </c>
      <c r="AP715" s="65" t="s">
        <v>2378</v>
      </c>
      <c r="AQ715" s="66" t="s">
        <v>1733</v>
      </c>
    </row>
    <row r="716" spans="1:43" ht="1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O716" s="18" t="str">
        <f>'ORDEN DE CUARENTENA'!AO716</f>
        <v>Bolbitis heudelotii</v>
      </c>
      <c r="AP716" s="65" t="s">
        <v>2379</v>
      </c>
      <c r="AQ716" s="66" t="s">
        <v>1733</v>
      </c>
    </row>
    <row r="717" spans="1:43" ht="1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O717" s="18" t="str">
        <f>'ORDEN DE CUARENTENA'!AO717</f>
        <v>Cabomba aquatica</v>
      </c>
      <c r="AP717" s="65" t="s">
        <v>2380</v>
      </c>
      <c r="AQ717" s="66" t="s">
        <v>1733</v>
      </c>
    </row>
    <row r="718" spans="1:43" ht="1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O718" s="18" t="str">
        <f>'ORDEN DE CUARENTENA'!AO718</f>
        <v>Cabomba caroliniana</v>
      </c>
      <c r="AP718" s="65" t="s">
        <v>2381</v>
      </c>
      <c r="AQ718" s="66" t="s">
        <v>1733</v>
      </c>
    </row>
    <row r="719" spans="1:43" ht="1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O719" s="18" t="str">
        <f>'ORDEN DE CUARENTENA'!AO719</f>
        <v>Cabomba furcata</v>
      </c>
      <c r="AP719" s="65" t="s">
        <v>2382</v>
      </c>
      <c r="AQ719" s="66" t="s">
        <v>1733</v>
      </c>
    </row>
    <row r="720" spans="1:43" ht="1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O720" s="18" t="str">
        <f>'ORDEN DE CUARENTENA'!AO720</f>
        <v>Cabomba piauhyensis</v>
      </c>
      <c r="AP720" s="65" t="s">
        <v>2383</v>
      </c>
      <c r="AQ720" s="66" t="s">
        <v>1733</v>
      </c>
    </row>
    <row r="721" spans="1:43" ht="1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O721" s="18" t="str">
        <f>'ORDEN DE CUARENTENA'!AO721</f>
        <v>Ceratopteris thalictroides</v>
      </c>
      <c r="AP721" s="65" t="s">
        <v>2384</v>
      </c>
      <c r="AQ721" s="66" t="s">
        <v>1733</v>
      </c>
    </row>
    <row r="722" spans="1:43" ht="1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O722" s="18" t="str">
        <f>'ORDEN DE CUARENTENA'!AO722</f>
        <v>Crinum calamistratum</v>
      </c>
      <c r="AP722" s="65" t="s">
        <v>2385</v>
      </c>
      <c r="AQ722" s="66" t="s">
        <v>1733</v>
      </c>
    </row>
    <row r="723" spans="1:43" ht="1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O723" s="18" t="str">
        <f>'ORDEN DE CUARENTENA'!AO723</f>
        <v>Crinum natans</v>
      </c>
      <c r="AP723" s="65" t="s">
        <v>2386</v>
      </c>
      <c r="AQ723" s="66" t="s">
        <v>1733</v>
      </c>
    </row>
    <row r="724" spans="1:43" ht="1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O724" s="18" t="str">
        <f>'ORDEN DE CUARENTENA'!AO724</f>
        <v>Cryptocoryne affinis</v>
      </c>
      <c r="AP724" s="65" t="s">
        <v>2387</v>
      </c>
      <c r="AQ724" s="66" t="s">
        <v>1733</v>
      </c>
    </row>
    <row r="725" spans="1:43" ht="1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O725" s="18" t="str">
        <f>'ORDEN DE CUARENTENA'!AO725</f>
        <v>Cryptocoryne albida</v>
      </c>
      <c r="AP725" s="65" t="s">
        <v>2388</v>
      </c>
      <c r="AQ725" s="66" t="s">
        <v>1733</v>
      </c>
    </row>
    <row r="726" spans="1:43" ht="1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O726" s="18" t="str">
        <f>'ORDEN DE CUARENTENA'!AO726</f>
        <v>Cryptocoryne beckettii</v>
      </c>
      <c r="AP726" s="65" t="s">
        <v>2389</v>
      </c>
      <c r="AQ726" s="66" t="s">
        <v>1733</v>
      </c>
    </row>
    <row r="727" spans="1:43" ht="1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O727" s="18" t="str">
        <f>'ORDEN DE CUARENTENA'!AO727</f>
        <v>Cryptocoryne ciliata</v>
      </c>
      <c r="AP727" s="65" t="s">
        <v>2390</v>
      </c>
      <c r="AQ727" s="66" t="s">
        <v>1733</v>
      </c>
    </row>
    <row r="728" spans="1:43" ht="1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O728" s="18" t="str">
        <f>'ORDEN DE CUARENTENA'!AO728</f>
        <v>Cryptocoryne cordata</v>
      </c>
      <c r="AP728" s="65" t="s">
        <v>2391</v>
      </c>
      <c r="AQ728" s="66" t="s">
        <v>1733</v>
      </c>
    </row>
    <row r="729" spans="1:43" ht="1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O729" s="18" t="str">
        <f>'ORDEN DE CUARENTENA'!AO729</f>
        <v>Cryptocoryne crispatula</v>
      </c>
      <c r="AP729" s="65" t="s">
        <v>2392</v>
      </c>
      <c r="AQ729" s="66" t="s">
        <v>1733</v>
      </c>
    </row>
    <row r="730" spans="1:43" ht="1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O730" s="18" t="str">
        <f>'ORDEN DE CUARENTENA'!AO730</f>
        <v xml:space="preserve">Cryptocoryne longicauda </v>
      </c>
      <c r="AP730" s="65" t="s">
        <v>981</v>
      </c>
      <c r="AQ730" s="66" t="s">
        <v>2335</v>
      </c>
    </row>
    <row r="731" spans="1:43" ht="1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O731" s="18" t="str">
        <f>'ORDEN DE CUARENTENA'!AO731</f>
        <v>Cryptocoryne parva</v>
      </c>
      <c r="AP731" s="65" t="s">
        <v>2393</v>
      </c>
      <c r="AQ731" s="66" t="s">
        <v>1739</v>
      </c>
    </row>
    <row r="732" spans="1:43" ht="1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O732" s="18" t="str">
        <f>'ORDEN DE CUARENTENA'!AO732</f>
        <v>Cryptocoryne pontederiifolia</v>
      </c>
      <c r="AP732" s="65" t="s">
        <v>2394</v>
      </c>
      <c r="AQ732" s="66" t="s">
        <v>1739</v>
      </c>
    </row>
    <row r="733" spans="1:43" ht="1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O733" s="18" t="str">
        <f>'ORDEN DE CUARENTENA'!AO733</f>
        <v>Cryptocoryne undulata</v>
      </c>
      <c r="AP733" s="65" t="s">
        <v>2395</v>
      </c>
      <c r="AQ733" s="66" t="s">
        <v>1739</v>
      </c>
    </row>
    <row r="734" spans="1:43" ht="1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O734" s="18" t="str">
        <f>'ORDEN DE CUARENTENA'!AO734</f>
        <v>Cryptocoryne walkeri</v>
      </c>
      <c r="AP734" s="65" t="s">
        <v>2396</v>
      </c>
      <c r="AQ734" s="66" t="s">
        <v>1739</v>
      </c>
    </row>
    <row r="735" spans="1:43" ht="1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O735" s="18" t="str">
        <f>'ORDEN DE CUARENTENA'!AO735</f>
        <v>Cryptocoryne wendtii</v>
      </c>
      <c r="AP735" s="65" t="s">
        <v>2397</v>
      </c>
      <c r="AQ735" s="66" t="s">
        <v>1739</v>
      </c>
    </row>
    <row r="736" spans="1:43" ht="1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O736" s="18" t="str">
        <f>'ORDEN DE CUARENTENA'!AO736</f>
        <v>Cryptocoryne willisii</v>
      </c>
      <c r="AP736" s="65" t="s">
        <v>2398</v>
      </c>
      <c r="AQ736" s="66" t="s">
        <v>1739</v>
      </c>
    </row>
    <row r="737" spans="1:43" ht="1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O737" s="18" t="str">
        <f>'ORDEN DE CUARENTENA'!AO737</f>
        <v>Cyperus helferi</v>
      </c>
      <c r="AP737" s="65" t="s">
        <v>2399</v>
      </c>
      <c r="AQ737" s="66" t="s">
        <v>1733</v>
      </c>
    </row>
    <row r="738" spans="1:43" ht="1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O738" s="18" t="str">
        <f>'ORDEN DE CUARENTENA'!AO738</f>
        <v>Didiplis diandra</v>
      </c>
      <c r="AP738" s="65" t="s">
        <v>982</v>
      </c>
      <c r="AQ738" s="66" t="s">
        <v>1876</v>
      </c>
    </row>
    <row r="739" spans="1:43" ht="1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O739" s="18" t="str">
        <f>'ORDEN DE CUARENTENA'!AO739</f>
        <v>Echinodorus amazonicus</v>
      </c>
      <c r="AP739" s="65" t="s">
        <v>2400</v>
      </c>
      <c r="AQ739" s="66" t="s">
        <v>1733</v>
      </c>
    </row>
    <row r="740" spans="1:43" ht="1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O740" s="18" t="str">
        <f>'ORDEN DE CUARENTENA'!AO740</f>
        <v>Echinodorus angustifolius</v>
      </c>
      <c r="AP740" s="65" t="s">
        <v>2401</v>
      </c>
      <c r="AQ740" s="66" t="s">
        <v>1733</v>
      </c>
    </row>
    <row r="741" spans="1:43" ht="1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O741" s="18" t="str">
        <f>'ORDEN DE CUARENTENA'!AO741</f>
        <v>Echinodorus bleheri</v>
      </c>
      <c r="AP741" s="65" t="s">
        <v>2402</v>
      </c>
      <c r="AQ741" s="66" t="s">
        <v>1733</v>
      </c>
    </row>
    <row r="742" spans="1:43" ht="1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O742" s="18" t="str">
        <f>'ORDEN DE CUARENTENA'!AO742</f>
        <v>Echinodorus cordifolius</v>
      </c>
      <c r="AP742" s="65" t="s">
        <v>2403</v>
      </c>
      <c r="AQ742" s="66" t="s">
        <v>1733</v>
      </c>
    </row>
    <row r="743" spans="1:43" ht="1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O743" s="18" t="str">
        <f>'ORDEN DE CUARENTENA'!AO743</f>
        <v>Echinodorus grandiloflorus</v>
      </c>
      <c r="AP743" s="65" t="s">
        <v>2404</v>
      </c>
      <c r="AQ743" s="66" t="s">
        <v>1733</v>
      </c>
    </row>
    <row r="744" spans="1:43" ht="1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O744" s="18" t="str">
        <f>'ORDEN DE CUARENTENA'!AO744</f>
        <v>Echinodorus horizontalis</v>
      </c>
      <c r="AP744" s="65" t="s">
        <v>2405</v>
      </c>
      <c r="AQ744" s="66" t="s">
        <v>1739</v>
      </c>
    </row>
    <row r="745" spans="1:43" ht="1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O745" s="18" t="str">
        <f>'ORDEN DE CUARENTENA'!AO745</f>
        <v>Echinodorus macrophyllus</v>
      </c>
      <c r="AP745" s="65" t="s">
        <v>2406</v>
      </c>
      <c r="AQ745" s="66" t="s">
        <v>1739</v>
      </c>
    </row>
    <row r="746" spans="1:43" ht="1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O746" s="18" t="str">
        <f>'ORDEN DE CUARENTENA'!AO746</f>
        <v>Echinodorus oriental</v>
      </c>
      <c r="AP746" s="65" t="s">
        <v>2407</v>
      </c>
      <c r="AQ746" s="66" t="s">
        <v>1739</v>
      </c>
    </row>
    <row r="747" spans="1:43" ht="1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15"/>
      <c r="Y747" s="15"/>
      <c r="Z747" s="15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O747" s="18" t="str">
        <f>'ORDEN DE CUARENTENA'!AO747</f>
        <v>Echinodorus paleofolius</v>
      </c>
      <c r="AP747" s="65" t="s">
        <v>2408</v>
      </c>
      <c r="AQ747" s="66" t="s">
        <v>1739</v>
      </c>
    </row>
    <row r="748" spans="1:43" ht="1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O748" s="18" t="str">
        <f>'ORDEN DE CUARENTENA'!AO748</f>
        <v>Echinodorus parviflorus</v>
      </c>
      <c r="AP748" s="65" t="s">
        <v>2409</v>
      </c>
      <c r="AQ748" s="66" t="s">
        <v>1739</v>
      </c>
    </row>
    <row r="749" spans="1:43" ht="1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O749" s="18" t="str">
        <f>'ORDEN DE CUARENTENA'!AO749</f>
        <v>Echinodorus peruensis</v>
      </c>
      <c r="AP749" s="65" t="s">
        <v>2410</v>
      </c>
      <c r="AQ749" s="66" t="s">
        <v>1739</v>
      </c>
    </row>
    <row r="750" spans="1:43" ht="1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O750" s="18" t="str">
        <f>'ORDEN DE CUARENTENA'!AO750</f>
        <v>Echinodorus quadricostatus</v>
      </c>
      <c r="AP750" s="65" t="s">
        <v>2411</v>
      </c>
      <c r="AQ750" s="66" t="s">
        <v>1739</v>
      </c>
    </row>
    <row r="751" spans="1:43" ht="1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6"/>
      <c r="Y751" s="6"/>
      <c r="Z751" s="6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O751" s="18" t="str">
        <f>'ORDEN DE CUARENTENA'!AO751</f>
        <v>Echinodorus rose</v>
      </c>
      <c r="AP751" s="65" t="s">
        <v>2412</v>
      </c>
      <c r="AQ751" s="66" t="s">
        <v>1739</v>
      </c>
    </row>
    <row r="752" spans="1:43" ht="1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O752" s="18" t="str">
        <f>'ORDEN DE CUARENTENA'!AO752</f>
        <v>Echinodorus schlueteri</v>
      </c>
      <c r="AP752" s="65" t="s">
        <v>2413</v>
      </c>
      <c r="AQ752" s="66" t="s">
        <v>1733</v>
      </c>
    </row>
    <row r="753" spans="1:43" ht="1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O753" s="18" t="str">
        <f>'ORDEN DE CUARENTENA'!AO753</f>
        <v>Echinodorus tenellus</v>
      </c>
      <c r="AP753" s="65" t="s">
        <v>2414</v>
      </c>
      <c r="AQ753" s="66" t="s">
        <v>1733</v>
      </c>
    </row>
    <row r="754" spans="1:43" ht="1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O754" s="18" t="str">
        <f>'ORDEN DE CUARENTENA'!AO754</f>
        <v>Eusteralis stellata</v>
      </c>
      <c r="AP754" s="65" t="s">
        <v>2415</v>
      </c>
      <c r="AQ754" s="66" t="s">
        <v>1733</v>
      </c>
    </row>
    <row r="755" spans="1:43" ht="1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O755" s="18" t="str">
        <f>'ORDEN DE CUARENTENA'!AO755</f>
        <v>Hemianthus micranthemoides</v>
      </c>
      <c r="AP755" s="65" t="s">
        <v>2416</v>
      </c>
      <c r="AQ755" s="66" t="s">
        <v>1733</v>
      </c>
    </row>
    <row r="756" spans="1:43" ht="1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O756" s="18" t="str">
        <f>'ORDEN DE CUARENTENA'!AO756</f>
        <v>Hygrophila corymbosa</v>
      </c>
      <c r="AP756" s="65" t="s">
        <v>2417</v>
      </c>
      <c r="AQ756" s="66" t="s">
        <v>1733</v>
      </c>
    </row>
    <row r="757" spans="1:43" ht="1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O757" s="18" t="str">
        <f>'ORDEN DE CUARENTENA'!AO757</f>
        <v>Hygrophila difformis</v>
      </c>
      <c r="AP757" s="65" t="s">
        <v>2418</v>
      </c>
      <c r="AQ757" s="66" t="s">
        <v>1733</v>
      </c>
    </row>
    <row r="758" spans="1:43" ht="1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O758" s="18" t="str">
        <f>'ORDEN DE CUARENTENA'!AO758</f>
        <v>Hygrophila guianensis</v>
      </c>
      <c r="AP758" s="65" t="s">
        <v>2419</v>
      </c>
      <c r="AQ758" s="66" t="s">
        <v>1733</v>
      </c>
    </row>
    <row r="759" spans="1:43" ht="1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O759" s="18" t="str">
        <f>'ORDEN DE CUARENTENA'!AO759</f>
        <v>Hygrophila polyesperma</v>
      </c>
      <c r="AP759" s="65" t="s">
        <v>2420</v>
      </c>
      <c r="AQ759" s="66" t="s">
        <v>1739</v>
      </c>
    </row>
    <row r="760" spans="1:43" ht="1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O760" s="18" t="str">
        <f>'ORDEN DE CUARENTENA'!AO760</f>
        <v>Hygroryza aristata</v>
      </c>
      <c r="AP760" s="65" t="s">
        <v>2421</v>
      </c>
      <c r="AQ760" s="66" t="s">
        <v>1739</v>
      </c>
    </row>
    <row r="761" spans="1:43" ht="1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O761" s="18" t="str">
        <f>'ORDEN DE CUARENTENA'!AO761</f>
        <v>Limnophila aquatica</v>
      </c>
      <c r="AP761" s="65" t="s">
        <v>2422</v>
      </c>
      <c r="AQ761" s="66" t="s">
        <v>1739</v>
      </c>
    </row>
    <row r="762" spans="1:43" ht="1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O762" s="18" t="str">
        <f>'ORDEN DE CUARENTENA'!AO762</f>
        <v>Limnophila aromatica</v>
      </c>
      <c r="AP762" s="65" t="s">
        <v>2423</v>
      </c>
      <c r="AQ762" s="66" t="s">
        <v>1739</v>
      </c>
    </row>
    <row r="763" spans="1:43" ht="1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O763" s="18" t="str">
        <f>'ORDEN DE CUARENTENA'!AO763</f>
        <v>Limnophila sessiliflora</v>
      </c>
      <c r="AP763" s="65" t="s">
        <v>2424</v>
      </c>
      <c r="AQ763" s="66" t="s">
        <v>1739</v>
      </c>
    </row>
    <row r="764" spans="1:43" ht="1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O764" s="18" t="str">
        <f>'ORDEN DE CUARENTENA'!AO764</f>
        <v>Ludwigia arcuata</v>
      </c>
      <c r="AP764" s="65" t="s">
        <v>2425</v>
      </c>
      <c r="AQ764" s="66" t="s">
        <v>1739</v>
      </c>
    </row>
    <row r="765" spans="1:43" ht="1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O765" s="18" t="str">
        <f>'ORDEN DE CUARENTENA'!AO765</f>
        <v>Ludwigia grandulosa</v>
      </c>
      <c r="AP765" s="65" t="s">
        <v>2426</v>
      </c>
      <c r="AQ765" s="66" t="s">
        <v>1739</v>
      </c>
    </row>
    <row r="766" spans="1:43" ht="1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O766" s="18" t="str">
        <f>'ORDEN DE CUARENTENA'!AO766</f>
        <v>Ludwigia inclinata</v>
      </c>
      <c r="AP766" s="65" t="s">
        <v>2427</v>
      </c>
      <c r="AQ766" s="66" t="s">
        <v>1739</v>
      </c>
    </row>
    <row r="767" spans="1:43" ht="1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15"/>
      <c r="Y767" s="15"/>
      <c r="Z767" s="15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O767" s="18" t="str">
        <f>'ORDEN DE CUARENTENA'!AO767</f>
        <v>Ludwigia repens</v>
      </c>
      <c r="AP767" s="65" t="s">
        <v>2428</v>
      </c>
      <c r="AQ767" s="66" t="s">
        <v>1739</v>
      </c>
    </row>
    <row r="768" spans="1:43" ht="1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O768" s="18" t="str">
        <f>'ORDEN DE CUARENTENA'!AO768</f>
        <v>Micranthemum umbrosum</v>
      </c>
      <c r="AP768" s="65" t="s">
        <v>2429</v>
      </c>
      <c r="AQ768" s="66" t="s">
        <v>1739</v>
      </c>
    </row>
    <row r="769" spans="1:43" ht="1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O769" s="18" t="str">
        <f>'ORDEN DE CUARENTENA'!AO769</f>
        <v>Myriophyllum aquaticum</v>
      </c>
      <c r="AP769" s="65" t="s">
        <v>2430</v>
      </c>
      <c r="AQ769" s="66" t="s">
        <v>1733</v>
      </c>
    </row>
    <row r="770" spans="1:43" ht="1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O770" s="18" t="str">
        <f>'ORDEN DE CUARENTENA'!AO770</f>
        <v>Myriophyllum matogrossense</v>
      </c>
      <c r="AP770" s="65" t="s">
        <v>2431</v>
      </c>
      <c r="AQ770" s="66" t="s">
        <v>1733</v>
      </c>
    </row>
    <row r="771" spans="1:43" ht="1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6"/>
      <c r="Y771" s="6"/>
      <c r="Z771" s="6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O771" s="18" t="str">
        <f>'ORDEN DE CUARENTENA'!AO771</f>
        <v>Nesaea crassicaulis</v>
      </c>
      <c r="AP771" s="65" t="s">
        <v>2432</v>
      </c>
      <c r="AQ771" s="66" t="s">
        <v>1733</v>
      </c>
    </row>
    <row r="772" spans="1:43" ht="1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O772" s="18" t="str">
        <f>'ORDEN DE CUARENTENA'!AO772</f>
        <v>Nomaphila corymbosa</v>
      </c>
      <c r="AP772" s="65" t="s">
        <v>2433</v>
      </c>
      <c r="AQ772" s="66" t="s">
        <v>1733</v>
      </c>
    </row>
    <row r="773" spans="1:43" ht="1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O773" s="18" t="str">
        <f>'ORDEN DE CUARENTENA'!AO773</f>
        <v>Nymphaea lotus</v>
      </c>
      <c r="AP773" s="65" t="s">
        <v>2434</v>
      </c>
      <c r="AQ773" s="66" t="s">
        <v>1733</v>
      </c>
    </row>
    <row r="774" spans="1:43" ht="1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O774" s="18" t="str">
        <f>'ORDEN DE CUARENTENA'!AO774</f>
        <v>Nymphaea mexicana</v>
      </c>
      <c r="AP774" s="65" t="s">
        <v>2435</v>
      </c>
      <c r="AQ774" s="66" t="s">
        <v>1733</v>
      </c>
    </row>
    <row r="775" spans="1:43" ht="1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O775" s="18" t="str">
        <f>'ORDEN DE CUARENTENA'!AO775</f>
        <v>Nymphaea pubescens</v>
      </c>
      <c r="AP775" s="65" t="s">
        <v>2436</v>
      </c>
      <c r="AQ775" s="66" t="s">
        <v>1733</v>
      </c>
    </row>
    <row r="776" spans="1:43" ht="1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O776" s="18" t="str">
        <f>'ORDEN DE CUARENTENA'!AO776</f>
        <v>Nymphaea rubra</v>
      </c>
      <c r="AP776" s="65" t="s">
        <v>2437</v>
      </c>
      <c r="AQ776" s="66" t="s">
        <v>1733</v>
      </c>
    </row>
    <row r="777" spans="1:43" ht="1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O777" s="18" t="str">
        <f>'ORDEN DE CUARENTENA'!AO777</f>
        <v>Nymphaea stellata</v>
      </c>
      <c r="AP777" s="65" t="s">
        <v>2438</v>
      </c>
      <c r="AQ777" s="66" t="s">
        <v>1733</v>
      </c>
    </row>
    <row r="778" spans="1:43" ht="1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O778" s="18" t="str">
        <f>'ORDEN DE CUARENTENA'!AO778</f>
        <v>Nymphaea zenkeri</v>
      </c>
      <c r="AP778" s="65" t="s">
        <v>2439</v>
      </c>
      <c r="AQ778" s="66" t="s">
        <v>1733</v>
      </c>
    </row>
    <row r="779" spans="1:43" ht="1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O779" s="18" t="str">
        <f>'ORDEN DE CUARENTENA'!AO779</f>
        <v>Phyllanthus fluitans</v>
      </c>
      <c r="AP779" s="65" t="s">
        <v>2440</v>
      </c>
      <c r="AQ779" s="66" t="s">
        <v>1733</v>
      </c>
    </row>
    <row r="780" spans="1:43" ht="1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O780" s="18" t="str">
        <f>'ORDEN DE CUARENTENA'!AO780</f>
        <v>Rhizophora mangle</v>
      </c>
      <c r="AP780" s="65" t="s">
        <v>2441</v>
      </c>
      <c r="AQ780" s="66" t="s">
        <v>1733</v>
      </c>
    </row>
    <row r="781" spans="1:43" ht="1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O781" s="18" t="str">
        <f>'ORDEN DE CUARENTENA'!AO781</f>
        <v>Rotala macrandra</v>
      </c>
      <c r="AP781" s="65" t="s">
        <v>2442</v>
      </c>
      <c r="AQ781" s="66" t="s">
        <v>1733</v>
      </c>
    </row>
    <row r="782" spans="1:43" ht="1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O782" s="18" t="str">
        <f>'ORDEN DE CUARENTENA'!AO782</f>
        <v>Rotala nanjenshan</v>
      </c>
      <c r="AP782" s="65" t="s">
        <v>2443</v>
      </c>
      <c r="AQ782" s="66" t="s">
        <v>1733</v>
      </c>
    </row>
    <row r="783" spans="1:43" ht="1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O783" s="18" t="str">
        <f>'ORDEN DE CUARENTENA'!AO783</f>
        <v>Rotala rotundifolia</v>
      </c>
      <c r="AP783" s="65" t="s">
        <v>2444</v>
      </c>
      <c r="AQ783" s="66" t="s">
        <v>1733</v>
      </c>
    </row>
    <row r="784" spans="1:43" ht="1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O784" s="18" t="str">
        <f>'ORDEN DE CUARENTENA'!AO784</f>
        <v>Rotala wallichii</v>
      </c>
      <c r="AP784" s="65" t="s">
        <v>2444</v>
      </c>
      <c r="AQ784" s="66" t="s">
        <v>1733</v>
      </c>
    </row>
    <row r="785" spans="1:43" ht="1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O785" s="18" t="str">
        <f>'ORDEN DE CUARENTENA'!AO785</f>
        <v>Sagittaria graminea</v>
      </c>
      <c r="AP785" s="65" t="s">
        <v>2445</v>
      </c>
      <c r="AQ785" s="66" t="s">
        <v>1733</v>
      </c>
    </row>
    <row r="786" spans="1:43" ht="1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O786" s="18" t="str">
        <f>'ORDEN DE CUARENTENA'!AO786</f>
        <v>Sagittaria subulata</v>
      </c>
      <c r="AP786" s="65" t="s">
        <v>2446</v>
      </c>
      <c r="AQ786" s="66" t="s">
        <v>1733</v>
      </c>
    </row>
    <row r="787" spans="1:43" ht="1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O787" s="18" t="str">
        <f>'ORDEN DE CUARENTENA'!AO787</f>
        <v>Sagittaria teres</v>
      </c>
      <c r="AP787" s="65" t="s">
        <v>2447</v>
      </c>
      <c r="AQ787" s="66" t="s">
        <v>1733</v>
      </c>
    </row>
    <row r="788" spans="1:43" ht="1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O788" s="18" t="str">
        <f>'ORDEN DE CUARENTENA'!AO788</f>
        <v>Tonina fluviatilis</v>
      </c>
      <c r="AP788" s="65" t="s">
        <v>2448</v>
      </c>
      <c r="AQ788" s="66" t="s">
        <v>1733</v>
      </c>
    </row>
    <row r="789" spans="1:43" ht="1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O789" s="18" t="str">
        <f>'ORDEN DE CUARENTENA'!AO789</f>
        <v>Vallisneria americana</v>
      </c>
      <c r="AP789" s="65" t="s">
        <v>2449</v>
      </c>
      <c r="AQ789" s="66" t="s">
        <v>1733</v>
      </c>
    </row>
    <row r="790" spans="1:43" ht="1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O790" s="18" t="str">
        <f>'ORDEN DE CUARENTENA'!AO790</f>
        <v>Vallisneria spiralis</v>
      </c>
      <c r="AP790" s="65" t="s">
        <v>2450</v>
      </c>
      <c r="AQ790" s="66" t="s">
        <v>1733</v>
      </c>
    </row>
    <row r="791" spans="1:43" ht="1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O791" s="18" t="str">
        <f>'ORDEN DE CUARENTENA'!AO791</f>
        <v>*** Grupo Equinodermos ***</v>
      </c>
      <c r="AP791" s="65" t="s">
        <v>2451</v>
      </c>
      <c r="AQ791" s="66" t="s">
        <v>1733</v>
      </c>
    </row>
    <row r="792" spans="1:43" ht="1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O792" s="18" t="str">
        <f>'ORDEN DE CUARENTENA'!AO792</f>
        <v>Diadema setosum</v>
      </c>
      <c r="AP792" s="65" t="s">
        <v>2452</v>
      </c>
      <c r="AQ792" s="66" t="s">
        <v>1733</v>
      </c>
    </row>
    <row r="793" spans="1:43" ht="1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O793" s="18" t="str">
        <f>'ORDEN DE CUARENTENA'!AO793</f>
        <v>Echinometra mathaei</v>
      </c>
      <c r="AP793" s="65" t="s">
        <v>2453</v>
      </c>
      <c r="AQ793" s="66" t="s">
        <v>1733</v>
      </c>
    </row>
    <row r="794" spans="1:43" ht="1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O794" s="18" t="str">
        <f>'ORDEN DE CUARENTENA'!AO794</f>
        <v>Echinometra viridis</v>
      </c>
      <c r="AP794" s="68" t="s">
        <v>2454</v>
      </c>
      <c r="AQ794" s="66" t="s">
        <v>1733</v>
      </c>
    </row>
    <row r="795" spans="1:43" ht="1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O795" s="18" t="str">
        <f>'ORDEN DE CUARENTENA'!AO795</f>
        <v>Eucidaris tribuloides</v>
      </c>
      <c r="AP795" s="65" t="s">
        <v>2455</v>
      </c>
      <c r="AQ795" s="66" t="s">
        <v>1733</v>
      </c>
    </row>
    <row r="796" spans="1:43" ht="1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O796" s="18" t="str">
        <f>'ORDEN DE CUARENTENA'!AO796</f>
        <v xml:space="preserve">Linckia guildingii </v>
      </c>
      <c r="AP796" s="65" t="s">
        <v>2456</v>
      </c>
      <c r="AQ796" s="66" t="s">
        <v>1733</v>
      </c>
    </row>
    <row r="797" spans="1:43" ht="1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O797" s="18" t="str">
        <f>'ORDEN DE CUARENTENA'!AO797</f>
        <v>Lytechinus variegatus</v>
      </c>
      <c r="AP797" s="65" t="s">
        <v>2457</v>
      </c>
      <c r="AQ797" s="66" t="s">
        <v>1733</v>
      </c>
    </row>
    <row r="798" spans="1:43" ht="1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O798" s="18" t="str">
        <f>'ORDEN DE CUARENTENA'!AO798</f>
        <v>Ophioderma brevicaudum</v>
      </c>
      <c r="AP798" s="65" t="s">
        <v>2458</v>
      </c>
      <c r="AQ798" s="66" t="s">
        <v>1733</v>
      </c>
    </row>
    <row r="799" spans="1:43" ht="1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O799" s="18" t="str">
        <f>'ORDEN DE CUARENTENA'!AO799</f>
        <v>Oreaster reticulatus</v>
      </c>
      <c r="AP799" s="65" t="s">
        <v>2459</v>
      </c>
      <c r="AQ799" s="66" t="s">
        <v>1739</v>
      </c>
    </row>
    <row r="800" spans="1:43" ht="1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O800" s="18" t="str">
        <f>'ORDEN DE CUARENTENA'!AO800</f>
        <v>Tripneustes ventricosus</v>
      </c>
      <c r="AP800" s="65" t="s">
        <v>2460</v>
      </c>
      <c r="AQ800" s="66" t="s">
        <v>1739</v>
      </c>
    </row>
    <row r="801" spans="1:43" ht="1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O801" s="18" t="str">
        <f>'ORDEN DE CUARENTENA'!AO801</f>
        <v>*** Grupo Poríferos ***</v>
      </c>
      <c r="AP801" s="65" t="s">
        <v>2461</v>
      </c>
      <c r="AQ801" s="66" t="s">
        <v>1739</v>
      </c>
    </row>
    <row r="802" spans="1:43" ht="1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O802" s="18" t="str">
        <f>'ORDEN DE CUARENTENA'!AO802</f>
        <v>Agelas sceptrum</v>
      </c>
      <c r="AP802" s="65" t="s">
        <v>2462</v>
      </c>
      <c r="AQ802" s="66" t="s">
        <v>1739</v>
      </c>
    </row>
    <row r="803" spans="1:43" ht="1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O803" s="18" t="str">
        <f>'ORDEN DE CUARENTENA'!AO803</f>
        <v>Ectyoplasia ferox</v>
      </c>
      <c r="AP803" s="65" t="s">
        <v>2463</v>
      </c>
      <c r="AQ803" s="66" t="s">
        <v>1739</v>
      </c>
    </row>
    <row r="804" spans="1:43" ht="1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O804" s="19"/>
      <c r="AP804" s="65" t="s">
        <v>2464</v>
      </c>
      <c r="AQ804" s="66" t="s">
        <v>1733</v>
      </c>
    </row>
    <row r="805" spans="1:43" ht="1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O805" s="18"/>
      <c r="AP805" s="65" t="s">
        <v>2465</v>
      </c>
      <c r="AQ805" s="66" t="s">
        <v>1733</v>
      </c>
    </row>
    <row r="806" spans="1:43" ht="1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O806" s="18"/>
      <c r="AP806" s="65" t="s">
        <v>2466</v>
      </c>
      <c r="AQ806" s="66" t="s">
        <v>1733</v>
      </c>
    </row>
    <row r="807" spans="1:43" ht="1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O807" s="18"/>
      <c r="AP807" s="65" t="s">
        <v>2467</v>
      </c>
      <c r="AQ807" s="66" t="s">
        <v>1733</v>
      </c>
    </row>
    <row r="808" spans="1:43" ht="1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O808" s="18"/>
      <c r="AP808" s="65" t="s">
        <v>2468</v>
      </c>
      <c r="AQ808" s="66" t="s">
        <v>1733</v>
      </c>
    </row>
    <row r="809" spans="1:43" ht="1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O809" s="18"/>
      <c r="AP809" s="65" t="s">
        <v>2469</v>
      </c>
      <c r="AQ809" s="66" t="s">
        <v>1733</v>
      </c>
    </row>
    <row r="810" spans="1:43" ht="1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O810" s="18"/>
      <c r="AP810" s="65" t="s">
        <v>2470</v>
      </c>
      <c r="AQ810" s="66" t="s">
        <v>1733</v>
      </c>
    </row>
    <row r="811" spans="1:43" ht="1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O811" s="18"/>
      <c r="AP811" s="65" t="s">
        <v>2471</v>
      </c>
      <c r="AQ811" s="66" t="s">
        <v>1733</v>
      </c>
    </row>
    <row r="812" spans="1:43" ht="1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O812" s="18"/>
      <c r="AP812" s="65" t="s">
        <v>2472</v>
      </c>
      <c r="AQ812" s="66" t="s">
        <v>1733</v>
      </c>
    </row>
    <row r="813" spans="1:43" ht="1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O813" s="18"/>
      <c r="AP813" s="65" t="s">
        <v>2473</v>
      </c>
      <c r="AQ813" s="66" t="s">
        <v>1733</v>
      </c>
    </row>
    <row r="814" spans="1:43" ht="1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O814" s="18"/>
      <c r="AP814" s="68" t="s">
        <v>2474</v>
      </c>
      <c r="AQ814" s="66" t="s">
        <v>1733</v>
      </c>
    </row>
    <row r="815" spans="1:43" ht="1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O815" s="18"/>
      <c r="AP815" s="65" t="s">
        <v>2475</v>
      </c>
      <c r="AQ815" s="66" t="s">
        <v>1733</v>
      </c>
    </row>
    <row r="816" spans="1:43" ht="1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P816" s="65" t="s">
        <v>2476</v>
      </c>
      <c r="AQ816" s="66" t="s">
        <v>1733</v>
      </c>
    </row>
    <row r="817" spans="1:43" ht="1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P817" s="65" t="s">
        <v>2477</v>
      </c>
      <c r="AQ817" s="66" t="s">
        <v>1733</v>
      </c>
    </row>
    <row r="818" spans="1:43" ht="1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P818" s="65" t="s">
        <v>2478</v>
      </c>
      <c r="AQ818" s="66" t="s">
        <v>1733</v>
      </c>
    </row>
    <row r="819" spans="1:43" ht="1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P819" s="65" t="s">
        <v>2479</v>
      </c>
      <c r="AQ819" s="66" t="s">
        <v>1733</v>
      </c>
    </row>
    <row r="820" spans="1:43" ht="1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P820" s="65" t="s">
        <v>2480</v>
      </c>
      <c r="AQ820" s="66" t="s">
        <v>1733</v>
      </c>
    </row>
    <row r="821" spans="1:43" ht="1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P821" s="65" t="s">
        <v>2481</v>
      </c>
      <c r="AQ821" s="66" t="s">
        <v>1733</v>
      </c>
    </row>
    <row r="822" spans="1:43" ht="1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P822" s="65" t="s">
        <v>2482</v>
      </c>
      <c r="AQ822" s="66" t="s">
        <v>1733</v>
      </c>
    </row>
    <row r="823" spans="1:43" ht="1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P823" s="65" t="s">
        <v>2483</v>
      </c>
      <c r="AQ823" s="66" t="s">
        <v>1733</v>
      </c>
    </row>
    <row r="824" spans="1:43" ht="1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P824" s="65" t="s">
        <v>2484</v>
      </c>
      <c r="AQ824" s="66" t="s">
        <v>1733</v>
      </c>
    </row>
    <row r="825" spans="1:43" ht="1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P825" s="65" t="s">
        <v>2485</v>
      </c>
      <c r="AQ825" s="66" t="s">
        <v>1733</v>
      </c>
    </row>
    <row r="826" spans="1:43" ht="1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P826" s="65" t="s">
        <v>2486</v>
      </c>
      <c r="AQ826" s="66" t="s">
        <v>1733</v>
      </c>
    </row>
    <row r="827" spans="1:43" ht="1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P827" s="65" t="s">
        <v>2487</v>
      </c>
      <c r="AQ827" s="66" t="s">
        <v>1733</v>
      </c>
    </row>
    <row r="828" spans="1:43" ht="1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P828" s="65" t="s">
        <v>2488</v>
      </c>
      <c r="AQ828" s="66" t="s">
        <v>1733</v>
      </c>
    </row>
    <row r="829" spans="1:43" ht="1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P829" s="65" t="s">
        <v>2489</v>
      </c>
      <c r="AQ829" s="66" t="s">
        <v>1733</v>
      </c>
    </row>
    <row r="830" spans="1:43" ht="1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P830" s="65" t="s">
        <v>983</v>
      </c>
      <c r="AQ830" s="66" t="s">
        <v>2133</v>
      </c>
    </row>
    <row r="831" spans="1:43" ht="1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P831" s="65" t="s">
        <v>984</v>
      </c>
      <c r="AQ831" s="66" t="s">
        <v>2133</v>
      </c>
    </row>
    <row r="832" spans="1:43" ht="1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P832" s="65" t="s">
        <v>2490</v>
      </c>
      <c r="AQ832" s="66" t="s">
        <v>1733</v>
      </c>
    </row>
    <row r="833" spans="1:43" ht="1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P833" s="65" t="s">
        <v>2491</v>
      </c>
      <c r="AQ833" s="66" t="s">
        <v>1733</v>
      </c>
    </row>
    <row r="834" spans="1:43" ht="1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P834" s="65" t="s">
        <v>2492</v>
      </c>
      <c r="AQ834" s="66" t="s">
        <v>1733</v>
      </c>
    </row>
    <row r="835" spans="1:43" ht="1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P835" s="65" t="s">
        <v>2493</v>
      </c>
      <c r="AQ835" s="66" t="s">
        <v>1733</v>
      </c>
    </row>
    <row r="836" spans="1:43" ht="1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P836" s="65" t="s">
        <v>2494</v>
      </c>
      <c r="AQ836" s="66" t="s">
        <v>1733</v>
      </c>
    </row>
    <row r="837" spans="1:43" ht="1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P837" s="65" t="s">
        <v>2495</v>
      </c>
      <c r="AQ837" s="66" t="s">
        <v>1733</v>
      </c>
    </row>
    <row r="838" spans="1:43" ht="1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P838" s="65" t="s">
        <v>2496</v>
      </c>
      <c r="AQ838" s="66" t="s">
        <v>1733</v>
      </c>
    </row>
    <row r="839" spans="1:43" ht="1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P839" s="65" t="s">
        <v>2497</v>
      </c>
      <c r="AQ839" s="66" t="s">
        <v>1733</v>
      </c>
    </row>
    <row r="840" spans="1:43" ht="1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P840" s="65" t="s">
        <v>2498</v>
      </c>
      <c r="AQ840" s="66" t="s">
        <v>1733</v>
      </c>
    </row>
    <row r="841" spans="1:43" ht="1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P841" s="65" t="s">
        <v>2499</v>
      </c>
      <c r="AQ841" s="66" t="s">
        <v>1733</v>
      </c>
    </row>
    <row r="842" spans="1:43" ht="1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P842" s="65" t="s">
        <v>2500</v>
      </c>
      <c r="AQ842" s="66" t="s">
        <v>1733</v>
      </c>
    </row>
    <row r="843" spans="1:43" ht="1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P843" s="65" t="s">
        <v>2501</v>
      </c>
      <c r="AQ843" s="66" t="s">
        <v>1739</v>
      </c>
    </row>
    <row r="844" spans="1:43" ht="1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P844" s="65" t="s">
        <v>2502</v>
      </c>
      <c r="AQ844" s="66" t="s">
        <v>1739</v>
      </c>
    </row>
    <row r="845" spans="1:43" ht="1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P845" s="65" t="s">
        <v>2503</v>
      </c>
      <c r="AQ845" s="66" t="s">
        <v>1733</v>
      </c>
    </row>
    <row r="846" spans="1:43" ht="1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P846" s="65" t="s">
        <v>1041</v>
      </c>
      <c r="AQ846" s="66" t="s">
        <v>1876</v>
      </c>
    </row>
    <row r="847" spans="1:43" ht="1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P847" s="65" t="s">
        <v>2504</v>
      </c>
      <c r="AQ847" s="66" t="s">
        <v>1733</v>
      </c>
    </row>
    <row r="848" spans="1:43" ht="1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P848" s="65" t="s">
        <v>2505</v>
      </c>
      <c r="AQ848" s="66" t="s">
        <v>1733</v>
      </c>
    </row>
    <row r="849" spans="1:43" ht="1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P849" s="65" t="s">
        <v>2506</v>
      </c>
      <c r="AQ849" s="66" t="s">
        <v>1733</v>
      </c>
    </row>
    <row r="850" spans="1:43" ht="1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P850" s="65" t="s">
        <v>2507</v>
      </c>
      <c r="AQ850" s="66" t="s">
        <v>1733</v>
      </c>
    </row>
    <row r="851" spans="1:43" ht="1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P851" s="65" t="s">
        <v>2508</v>
      </c>
      <c r="AQ851" s="66" t="s">
        <v>1733</v>
      </c>
    </row>
    <row r="852" spans="1:43" ht="1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P852" s="65" t="s">
        <v>2509</v>
      </c>
      <c r="AQ852" s="66" t="s">
        <v>1733</v>
      </c>
    </row>
    <row r="853" spans="1:43" ht="1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P853" s="65" t="s">
        <v>2510</v>
      </c>
      <c r="AQ853" s="66" t="s">
        <v>1733</v>
      </c>
    </row>
    <row r="854" spans="1:43" ht="1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P854" s="65" t="s">
        <v>2511</v>
      </c>
      <c r="AQ854" s="66" t="s">
        <v>1733</v>
      </c>
    </row>
    <row r="855" spans="1:43" ht="1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P855" s="65" t="s">
        <v>2512</v>
      </c>
      <c r="AQ855" s="66" t="s">
        <v>1733</v>
      </c>
    </row>
    <row r="856" spans="1:43" ht="1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P856" s="65" t="s">
        <v>2513</v>
      </c>
      <c r="AQ856" s="66" t="s">
        <v>1733</v>
      </c>
    </row>
    <row r="857" spans="1:43" ht="1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P857" s="65" t="s">
        <v>2514</v>
      </c>
      <c r="AQ857" s="66" t="s">
        <v>1733</v>
      </c>
    </row>
    <row r="858" spans="1:43" ht="1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P858" s="65" t="s">
        <v>2515</v>
      </c>
      <c r="AQ858" s="66" t="s">
        <v>1733</v>
      </c>
    </row>
    <row r="859" spans="1:43" ht="1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P859" s="65" t="s">
        <v>2516</v>
      </c>
      <c r="AQ859" s="66" t="s">
        <v>1733</v>
      </c>
    </row>
    <row r="860" spans="1:43" ht="1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P860" s="65" t="s">
        <v>2517</v>
      </c>
      <c r="AQ860" s="66" t="s">
        <v>1733</v>
      </c>
    </row>
    <row r="861" spans="1:43" ht="1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P861" s="65" t="s">
        <v>2518</v>
      </c>
      <c r="AQ861" s="66" t="s">
        <v>1733</v>
      </c>
    </row>
    <row r="862" spans="1:43" ht="1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P862" s="65" t="s">
        <v>2519</v>
      </c>
      <c r="AQ862" s="66" t="s">
        <v>1733</v>
      </c>
    </row>
    <row r="863" spans="1:43" ht="1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P863" s="65" t="s">
        <v>2520</v>
      </c>
      <c r="AQ863" s="66" t="s">
        <v>1733</v>
      </c>
    </row>
    <row r="864" spans="1:43" ht="1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P864" s="65" t="s">
        <v>2521</v>
      </c>
      <c r="AQ864" s="66" t="s">
        <v>1733</v>
      </c>
    </row>
    <row r="865" spans="1:43" ht="1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P865" s="65" t="s">
        <v>2522</v>
      </c>
      <c r="AQ865" s="66" t="s">
        <v>1733</v>
      </c>
    </row>
    <row r="866" spans="1:43" ht="1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P866" s="65" t="s">
        <v>2523</v>
      </c>
      <c r="AQ866" s="66" t="s">
        <v>1733</v>
      </c>
    </row>
    <row r="867" spans="1:43" ht="1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P867" s="65" t="s">
        <v>2524</v>
      </c>
      <c r="AQ867" s="66" t="s">
        <v>1733</v>
      </c>
    </row>
    <row r="868" spans="1:43" ht="1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P868" s="65" t="s">
        <v>2525</v>
      </c>
      <c r="AQ868" s="66" t="s">
        <v>1733</v>
      </c>
    </row>
    <row r="869" spans="1:43" ht="1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P869" s="65" t="s">
        <v>2526</v>
      </c>
      <c r="AQ869" s="66" t="s">
        <v>1733</v>
      </c>
    </row>
    <row r="870" spans="1:43" ht="1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P870" s="65" t="s">
        <v>2527</v>
      </c>
      <c r="AQ870" s="66" t="s">
        <v>1733</v>
      </c>
    </row>
    <row r="871" spans="1:43" ht="1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P871" s="65" t="s">
        <v>2528</v>
      </c>
      <c r="AQ871" s="66" t="s">
        <v>1733</v>
      </c>
    </row>
    <row r="872" spans="1:43" ht="1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P872" s="65" t="s">
        <v>2529</v>
      </c>
      <c r="AQ872" s="66" t="s">
        <v>1733</v>
      </c>
    </row>
    <row r="873" spans="1:43" ht="1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P873" s="65" t="s">
        <v>2530</v>
      </c>
      <c r="AQ873" s="66" t="s">
        <v>1733</v>
      </c>
    </row>
    <row r="874" spans="1:43" ht="1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P874" s="65" t="s">
        <v>2531</v>
      </c>
      <c r="AQ874" s="66" t="s">
        <v>1733</v>
      </c>
    </row>
    <row r="875" spans="1:43" ht="1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P875" s="65" t="s">
        <v>2532</v>
      </c>
      <c r="AQ875" s="66" t="s">
        <v>1739</v>
      </c>
    </row>
    <row r="876" spans="1:43" ht="1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P876" s="65" t="s">
        <v>2533</v>
      </c>
      <c r="AQ876" s="66" t="s">
        <v>1739</v>
      </c>
    </row>
    <row r="877" spans="1:43" ht="1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P877" s="65" t="s">
        <v>2534</v>
      </c>
      <c r="AQ877" s="66" t="s">
        <v>1739</v>
      </c>
    </row>
    <row r="878" spans="1:43" ht="1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P878" s="65" t="s">
        <v>2535</v>
      </c>
      <c r="AQ878" s="66" t="s">
        <v>1739</v>
      </c>
    </row>
    <row r="879" spans="1:43" ht="1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P879" s="65" t="s">
        <v>2536</v>
      </c>
      <c r="AQ879" s="66" t="s">
        <v>1739</v>
      </c>
    </row>
    <row r="880" spans="1:43" ht="1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P880" s="65" t="s">
        <v>2537</v>
      </c>
      <c r="AQ880" s="66" t="s">
        <v>1733</v>
      </c>
    </row>
    <row r="881" spans="1:43" ht="1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P881" s="65" t="s">
        <v>2538</v>
      </c>
      <c r="AQ881" s="66" t="s">
        <v>1733</v>
      </c>
    </row>
    <row r="882" spans="1:43" ht="1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P882" s="65" t="s">
        <v>2539</v>
      </c>
      <c r="AQ882" s="66" t="s">
        <v>1733</v>
      </c>
    </row>
    <row r="883" spans="1:43" ht="1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P883" s="65" t="s">
        <v>2540</v>
      </c>
      <c r="AQ883" s="66" t="s">
        <v>1733</v>
      </c>
    </row>
    <row r="884" spans="1:43" ht="1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P884" s="65" t="s">
        <v>2541</v>
      </c>
      <c r="AQ884" s="66" t="s">
        <v>1733</v>
      </c>
    </row>
    <row r="885" spans="1:43" ht="1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P885" s="65" t="s">
        <v>2542</v>
      </c>
      <c r="AQ885" s="66" t="s">
        <v>1733</v>
      </c>
    </row>
    <row r="886" spans="1:43" ht="1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P886" s="65" t="s">
        <v>2543</v>
      </c>
      <c r="AQ886" s="66" t="s">
        <v>1733</v>
      </c>
    </row>
    <row r="887" spans="1:43" ht="1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P887" s="65" t="s">
        <v>2544</v>
      </c>
      <c r="AQ887" s="66" t="s">
        <v>1733</v>
      </c>
    </row>
    <row r="888" spans="1:43" ht="1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P888" s="65" t="s">
        <v>2545</v>
      </c>
      <c r="AQ888" s="66" t="s">
        <v>1733</v>
      </c>
    </row>
    <row r="889" spans="1:43" ht="1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P889" s="65" t="s">
        <v>2546</v>
      </c>
      <c r="AQ889" s="66" t="s">
        <v>1733</v>
      </c>
    </row>
    <row r="890" spans="1:43" ht="1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P890" s="65" t="s">
        <v>2547</v>
      </c>
      <c r="AQ890" s="66" t="s">
        <v>1733</v>
      </c>
    </row>
    <row r="891" spans="1:43" ht="1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P891" s="65" t="s">
        <v>2548</v>
      </c>
      <c r="AQ891" s="66" t="s">
        <v>1733</v>
      </c>
    </row>
    <row r="892" spans="1:43" ht="1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P892" s="65" t="s">
        <v>2549</v>
      </c>
      <c r="AQ892" s="66" t="s">
        <v>1733</v>
      </c>
    </row>
    <row r="893" spans="1:43" ht="1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P893" s="65" t="s">
        <v>2550</v>
      </c>
      <c r="AQ893" s="66" t="s">
        <v>1733</v>
      </c>
    </row>
    <row r="894" spans="1:43" ht="1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P894" s="65" t="s">
        <v>2551</v>
      </c>
      <c r="AQ894" s="66" t="s">
        <v>1733</v>
      </c>
    </row>
    <row r="895" spans="1:43" ht="1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P895" s="65" t="s">
        <v>2552</v>
      </c>
      <c r="AQ895" s="66" t="s">
        <v>1733</v>
      </c>
    </row>
    <row r="896" spans="1:43" ht="1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P896" s="65" t="s">
        <v>2553</v>
      </c>
      <c r="AQ896" s="66" t="s">
        <v>1739</v>
      </c>
    </row>
    <row r="897" spans="1:43" ht="1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P897" s="65" t="s">
        <v>2554</v>
      </c>
      <c r="AQ897" s="66" t="s">
        <v>1739</v>
      </c>
    </row>
    <row r="898" spans="1:43" ht="1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P898" s="65" t="s">
        <v>2555</v>
      </c>
      <c r="AQ898" s="66" t="s">
        <v>1739</v>
      </c>
    </row>
    <row r="899" spans="1:43" ht="1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P899" s="65" t="s">
        <v>2556</v>
      </c>
      <c r="AQ899" s="66" t="s">
        <v>1733</v>
      </c>
    </row>
    <row r="900" spans="1:43" ht="1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P900" s="65" t="s">
        <v>985</v>
      </c>
      <c r="AQ900" s="66" t="s">
        <v>1876</v>
      </c>
    </row>
    <row r="901" spans="1:43" ht="1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P901" s="65" t="s">
        <v>986</v>
      </c>
      <c r="AQ901" s="66" t="s">
        <v>1876</v>
      </c>
    </row>
    <row r="902" spans="1:43" ht="1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P902" s="65" t="s">
        <v>987</v>
      </c>
      <c r="AQ902" s="66" t="s">
        <v>1876</v>
      </c>
    </row>
    <row r="903" spans="1:43" ht="1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P903" s="65" t="s">
        <v>988</v>
      </c>
      <c r="AQ903" s="66" t="s">
        <v>1876</v>
      </c>
    </row>
    <row r="904" spans="1:43" ht="1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P904" s="65" t="s">
        <v>1042</v>
      </c>
      <c r="AQ904" s="66" t="s">
        <v>1876</v>
      </c>
    </row>
    <row r="905" spans="1:43" ht="1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P905" s="65" t="s">
        <v>989</v>
      </c>
      <c r="AQ905" s="66" t="s">
        <v>1827</v>
      </c>
    </row>
    <row r="906" spans="1:43" ht="1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P906" s="65" t="s">
        <v>2557</v>
      </c>
      <c r="AQ906" s="66" t="s">
        <v>1733</v>
      </c>
    </row>
    <row r="907" spans="1:43" ht="1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P907" s="65" t="s">
        <v>2558</v>
      </c>
      <c r="AQ907" s="66" t="s">
        <v>1733</v>
      </c>
    </row>
    <row r="908" spans="1:43" ht="1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P908" s="65" t="s">
        <v>2559</v>
      </c>
      <c r="AQ908" s="66" t="s">
        <v>1733</v>
      </c>
    </row>
    <row r="909" spans="1:43" ht="1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P909" s="65" t="s">
        <v>2560</v>
      </c>
      <c r="AQ909" s="66" t="s">
        <v>1733</v>
      </c>
    </row>
    <row r="910" spans="1:43" ht="1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P910" s="65" t="s">
        <v>2561</v>
      </c>
      <c r="AQ910" s="66" t="s">
        <v>1733</v>
      </c>
    </row>
    <row r="911" spans="1:43" ht="1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P911" s="65" t="s">
        <v>2562</v>
      </c>
      <c r="AQ911" s="66" t="s">
        <v>1733</v>
      </c>
    </row>
    <row r="912" spans="1:43" ht="1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P912" s="65" t="s">
        <v>2563</v>
      </c>
      <c r="AQ912" s="66" t="s">
        <v>1733</v>
      </c>
    </row>
    <row r="913" spans="1:43" ht="1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P913" s="65" t="s">
        <v>2564</v>
      </c>
      <c r="AQ913" s="66" t="s">
        <v>1733</v>
      </c>
    </row>
    <row r="914" spans="1:43" ht="1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P914" s="65" t="s">
        <v>2565</v>
      </c>
      <c r="AQ914" s="66" t="s">
        <v>1733</v>
      </c>
    </row>
    <row r="915" spans="1:43" ht="1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P915" s="65" t="s">
        <v>2566</v>
      </c>
      <c r="AQ915" s="66" t="s">
        <v>1733</v>
      </c>
    </row>
    <row r="916" spans="1:43" ht="1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P916" s="65" t="s">
        <v>2567</v>
      </c>
      <c r="AQ916" s="66" t="s">
        <v>1733</v>
      </c>
    </row>
    <row r="917" spans="1:43" ht="1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P917" s="65" t="s">
        <v>2568</v>
      </c>
      <c r="AQ917" s="66" t="s">
        <v>1733</v>
      </c>
    </row>
    <row r="918" spans="1:43" ht="1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P918" s="65" t="s">
        <v>2569</v>
      </c>
      <c r="AQ918" s="66" t="s">
        <v>1733</v>
      </c>
    </row>
    <row r="919" spans="1:43" ht="1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P919" s="65" t="s">
        <v>2570</v>
      </c>
      <c r="AQ919" s="66" t="s">
        <v>1733</v>
      </c>
    </row>
    <row r="920" spans="1:43" ht="1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P920" s="65" t="s">
        <v>2571</v>
      </c>
      <c r="AQ920" s="66" t="s">
        <v>1733</v>
      </c>
    </row>
    <row r="921" spans="1:43" ht="1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P921" s="65" t="s">
        <v>2572</v>
      </c>
      <c r="AQ921" s="66" t="s">
        <v>1733</v>
      </c>
    </row>
    <row r="922" spans="1:43" ht="1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P922" s="65" t="s">
        <v>2573</v>
      </c>
      <c r="AQ922" s="66" t="s">
        <v>1733</v>
      </c>
    </row>
    <row r="923" spans="1:43" ht="1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P923" s="65" t="s">
        <v>2574</v>
      </c>
      <c r="AQ923" s="66" t="s">
        <v>1733</v>
      </c>
    </row>
    <row r="924" spans="1:43" ht="1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P924" s="65" t="s">
        <v>2575</v>
      </c>
      <c r="AQ924" s="66" t="s">
        <v>1733</v>
      </c>
    </row>
    <row r="925" spans="1:43" ht="1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P925" s="65" t="s">
        <v>2576</v>
      </c>
      <c r="AQ925" s="66" t="s">
        <v>1733</v>
      </c>
    </row>
    <row r="926" spans="1:43" ht="1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P926" s="65" t="s">
        <v>2577</v>
      </c>
      <c r="AQ926" s="66" t="s">
        <v>1733</v>
      </c>
    </row>
    <row r="927" spans="1:43" ht="1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P927" s="65" t="s">
        <v>2578</v>
      </c>
      <c r="AQ927" s="66" t="s">
        <v>1733</v>
      </c>
    </row>
    <row r="928" spans="1:43" ht="1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P928" s="65" t="s">
        <v>2579</v>
      </c>
      <c r="AQ928" s="66" t="s">
        <v>1733</v>
      </c>
    </row>
    <row r="929" spans="1:43" ht="1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P929" s="65" t="s">
        <v>2580</v>
      </c>
      <c r="AQ929" s="66" t="s">
        <v>1733</v>
      </c>
    </row>
    <row r="930" spans="1:43" ht="1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P930" s="65" t="s">
        <v>2581</v>
      </c>
      <c r="AQ930" s="66" t="s">
        <v>1733</v>
      </c>
    </row>
    <row r="931" spans="1:43" ht="1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P931" s="65" t="s">
        <v>2582</v>
      </c>
      <c r="AQ931" s="66" t="s">
        <v>1733</v>
      </c>
    </row>
    <row r="932" spans="1:43" ht="1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P932" s="65" t="s">
        <v>2583</v>
      </c>
      <c r="AQ932" s="66" t="s">
        <v>1733</v>
      </c>
    </row>
    <row r="933" spans="1:43" ht="1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P933" s="65" t="s">
        <v>2584</v>
      </c>
      <c r="AQ933" s="66" t="s">
        <v>1733</v>
      </c>
    </row>
    <row r="934" spans="1:43" ht="1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P934" s="65" t="s">
        <v>2585</v>
      </c>
      <c r="AQ934" s="66" t="s">
        <v>1733</v>
      </c>
    </row>
    <row r="935" spans="1:43" ht="1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P935" s="65" t="s">
        <v>2586</v>
      </c>
      <c r="AQ935" s="66" t="s">
        <v>1733</v>
      </c>
    </row>
    <row r="936" spans="1:43" ht="1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P936" s="65" t="s">
        <v>2587</v>
      </c>
      <c r="AQ936" s="66" t="s">
        <v>1733</v>
      </c>
    </row>
    <row r="937" spans="1:43" ht="1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P937" s="65" t="s">
        <v>2588</v>
      </c>
      <c r="AQ937" s="66" t="s">
        <v>1733</v>
      </c>
    </row>
    <row r="938" spans="1:43" ht="1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P938" s="65" t="s">
        <v>2589</v>
      </c>
      <c r="AQ938" s="66" t="s">
        <v>1733</v>
      </c>
    </row>
    <row r="939" spans="1:43" ht="1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P939" s="65" t="s">
        <v>2590</v>
      </c>
      <c r="AQ939" s="66" t="s">
        <v>1733</v>
      </c>
    </row>
    <row r="940" spans="1:43" ht="1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P940" s="65" t="s">
        <v>2591</v>
      </c>
      <c r="AQ940" s="66" t="s">
        <v>1733</v>
      </c>
    </row>
    <row r="941" spans="1:43" ht="1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P941" s="65" t="s">
        <v>2592</v>
      </c>
      <c r="AQ941" s="66" t="s">
        <v>1733</v>
      </c>
    </row>
    <row r="942" spans="1:43" ht="1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P942" s="65" t="s">
        <v>2593</v>
      </c>
      <c r="AQ942" s="66" t="s">
        <v>1733</v>
      </c>
    </row>
    <row r="943" spans="1:43" ht="1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P943" s="65" t="s">
        <v>2594</v>
      </c>
      <c r="AQ943" s="66" t="s">
        <v>1733</v>
      </c>
    </row>
    <row r="944" spans="1:43" ht="1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P944" s="65" t="s">
        <v>2595</v>
      </c>
      <c r="AQ944" s="66" t="s">
        <v>1733</v>
      </c>
    </row>
    <row r="945" spans="1:43" ht="1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P945" s="65" t="s">
        <v>2596</v>
      </c>
      <c r="AQ945" s="66" t="s">
        <v>1733</v>
      </c>
    </row>
    <row r="946" spans="1:43" ht="1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P946" s="65" t="s">
        <v>2597</v>
      </c>
      <c r="AQ946" s="66" t="s">
        <v>1733</v>
      </c>
    </row>
    <row r="947" spans="1:43" ht="1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P947" s="65" t="s">
        <v>2598</v>
      </c>
      <c r="AQ947" s="66" t="s">
        <v>1733</v>
      </c>
    </row>
    <row r="948" spans="1:43" ht="1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P948" s="65" t="s">
        <v>2599</v>
      </c>
      <c r="AQ948" s="66" t="s">
        <v>1733</v>
      </c>
    </row>
    <row r="949" spans="1:43" ht="1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P949" s="65" t="s">
        <v>2600</v>
      </c>
      <c r="AQ949" s="66" t="s">
        <v>1733</v>
      </c>
    </row>
    <row r="950" spans="1:43" ht="1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P950" s="65" t="s">
        <v>2601</v>
      </c>
      <c r="AQ950" s="66" t="s">
        <v>1733</v>
      </c>
    </row>
    <row r="951" spans="1:43" ht="1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P951" s="65" t="s">
        <v>2602</v>
      </c>
      <c r="AQ951" s="66" t="s">
        <v>1733</v>
      </c>
    </row>
    <row r="952" spans="1:43" ht="1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P952" s="65" t="s">
        <v>2603</v>
      </c>
      <c r="AQ952" s="66" t="s">
        <v>1733</v>
      </c>
    </row>
    <row r="953" spans="1:43" ht="1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P953" s="65" t="s">
        <v>2604</v>
      </c>
      <c r="AQ953" s="66" t="s">
        <v>1733</v>
      </c>
    </row>
    <row r="954" spans="1:43" ht="1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P954" s="65" t="s">
        <v>2605</v>
      </c>
      <c r="AQ954" s="66" t="s">
        <v>1733</v>
      </c>
    </row>
    <row r="955" spans="1:43" ht="1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P955" s="65" t="s">
        <v>2606</v>
      </c>
      <c r="AQ955" s="66" t="s">
        <v>1733</v>
      </c>
    </row>
    <row r="956" spans="1:43" ht="1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P956" s="65" t="s">
        <v>2607</v>
      </c>
      <c r="AQ956" s="66" t="s">
        <v>1733</v>
      </c>
    </row>
    <row r="957" spans="1:43" ht="1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P957" s="65" t="s">
        <v>2608</v>
      </c>
      <c r="AQ957" s="66" t="s">
        <v>1733</v>
      </c>
    </row>
    <row r="958" spans="1:43" ht="1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P958" s="65" t="s">
        <v>2609</v>
      </c>
      <c r="AQ958" s="66" t="s">
        <v>1733</v>
      </c>
    </row>
    <row r="959" spans="1:43" ht="1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P959" s="65" t="s">
        <v>0</v>
      </c>
      <c r="AQ959" s="66" t="s">
        <v>1733</v>
      </c>
    </row>
    <row r="960" spans="1:43" ht="1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P960" s="65" t="s">
        <v>1</v>
      </c>
      <c r="AQ960" s="66" t="s">
        <v>1733</v>
      </c>
    </row>
    <row r="961" spans="1:43" ht="1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P961" s="65" t="s">
        <v>2</v>
      </c>
      <c r="AQ961" s="66" t="s">
        <v>1733</v>
      </c>
    </row>
    <row r="962" spans="1:43" ht="1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P962" s="65" t="s">
        <v>3</v>
      </c>
      <c r="AQ962" s="66" t="s">
        <v>1733</v>
      </c>
    </row>
    <row r="963" spans="1:43" ht="1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P963" s="65" t="s">
        <v>4</v>
      </c>
      <c r="AQ963" s="66" t="s">
        <v>1733</v>
      </c>
    </row>
    <row r="964" spans="1:43" ht="1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P964" s="65" t="s">
        <v>5</v>
      </c>
      <c r="AQ964" s="66" t="s">
        <v>1733</v>
      </c>
    </row>
    <row r="965" spans="1:43" ht="1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P965" s="65" t="s">
        <v>6</v>
      </c>
      <c r="AQ965" s="66" t="s">
        <v>1733</v>
      </c>
    </row>
    <row r="966" spans="1:43" ht="1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P966" s="65" t="s">
        <v>7</v>
      </c>
      <c r="AQ966" s="66" t="s">
        <v>1733</v>
      </c>
    </row>
    <row r="967" spans="1:43" ht="1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P967" s="65" t="s">
        <v>8</v>
      </c>
      <c r="AQ967" s="66" t="s">
        <v>1733</v>
      </c>
    </row>
    <row r="968" spans="1:43" ht="1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P968" s="65" t="s">
        <v>9</v>
      </c>
      <c r="AQ968" s="66" t="s">
        <v>1733</v>
      </c>
    </row>
    <row r="969" spans="1:43" ht="1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P969" s="65" t="s">
        <v>10</v>
      </c>
      <c r="AQ969" s="66" t="s">
        <v>1733</v>
      </c>
    </row>
    <row r="970" spans="1:43" ht="1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P970" s="65" t="s">
        <v>11</v>
      </c>
      <c r="AQ970" s="66" t="s">
        <v>1739</v>
      </c>
    </row>
    <row r="971" spans="1:43" ht="1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P971" s="65" t="s">
        <v>12</v>
      </c>
      <c r="AQ971" s="66" t="s">
        <v>1733</v>
      </c>
    </row>
    <row r="972" spans="1:43" ht="1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P972" s="65" t="s">
        <v>13</v>
      </c>
      <c r="AQ972" s="66" t="s">
        <v>1733</v>
      </c>
    </row>
    <row r="973" spans="1:43" ht="1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P973" s="65" t="s">
        <v>14</v>
      </c>
      <c r="AQ973" s="66" t="s">
        <v>1733</v>
      </c>
    </row>
    <row r="974" spans="1:43" ht="1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P974" s="65" t="s">
        <v>15</v>
      </c>
      <c r="AQ974" s="66" t="s">
        <v>1733</v>
      </c>
    </row>
    <row r="975" spans="1:43" ht="1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P975" s="65" t="s">
        <v>16</v>
      </c>
      <c r="AQ975" s="66" t="s">
        <v>1733</v>
      </c>
    </row>
    <row r="976" spans="1:43" ht="1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P976" s="65" t="s">
        <v>17</v>
      </c>
      <c r="AQ976" s="66" t="s">
        <v>1733</v>
      </c>
    </row>
    <row r="977" spans="1:43" ht="1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P977" s="65" t="s">
        <v>18</v>
      </c>
      <c r="AQ977" s="66" t="s">
        <v>1733</v>
      </c>
    </row>
    <row r="978" spans="1:43" ht="1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P978" s="65" t="s">
        <v>19</v>
      </c>
      <c r="AQ978" s="66" t="s">
        <v>1733</v>
      </c>
    </row>
    <row r="979" spans="1:43" ht="1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P979" s="65" t="s">
        <v>20</v>
      </c>
      <c r="AQ979" s="66" t="s">
        <v>1733</v>
      </c>
    </row>
    <row r="980" spans="1:43" ht="1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P980" s="65" t="s">
        <v>21</v>
      </c>
      <c r="AQ980" s="66" t="s">
        <v>1733</v>
      </c>
    </row>
    <row r="981" spans="1:43" ht="1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P981" s="65" t="s">
        <v>22</v>
      </c>
      <c r="AQ981" s="66" t="s">
        <v>1733</v>
      </c>
    </row>
    <row r="982" spans="1:43" ht="1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P982" s="65" t="s">
        <v>23</v>
      </c>
      <c r="AQ982" s="66" t="s">
        <v>1733</v>
      </c>
    </row>
    <row r="983" spans="1:43" ht="1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P983" s="65" t="s">
        <v>24</v>
      </c>
      <c r="AQ983" s="66" t="s">
        <v>1733</v>
      </c>
    </row>
    <row r="984" spans="1:43" ht="1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P984" s="65" t="s">
        <v>25</v>
      </c>
      <c r="AQ984" s="66" t="s">
        <v>1733</v>
      </c>
    </row>
    <row r="985" spans="1:43" ht="1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P985" s="65" t="s">
        <v>26</v>
      </c>
      <c r="AQ985" s="66" t="s">
        <v>1739</v>
      </c>
    </row>
    <row r="986" spans="1:43" ht="1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P986" s="65" t="s">
        <v>27</v>
      </c>
      <c r="AQ986" s="66" t="s">
        <v>1733</v>
      </c>
    </row>
    <row r="987" spans="1:43" ht="1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P987" s="65" t="s">
        <v>28</v>
      </c>
      <c r="AQ987" s="66" t="s">
        <v>1733</v>
      </c>
    </row>
    <row r="988" spans="1:43" ht="1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P988" s="65" t="s">
        <v>29</v>
      </c>
      <c r="AQ988" s="66" t="s">
        <v>1733</v>
      </c>
    </row>
    <row r="989" spans="1:43" ht="1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P989" s="65" t="s">
        <v>990</v>
      </c>
      <c r="AQ989" s="66" t="s">
        <v>1858</v>
      </c>
    </row>
    <row r="990" spans="1:43" ht="1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P990" s="65" t="s">
        <v>30</v>
      </c>
      <c r="AQ990" s="66" t="s">
        <v>1733</v>
      </c>
    </row>
    <row r="991" spans="1:43" ht="1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P991" s="65" t="s">
        <v>31</v>
      </c>
      <c r="AQ991" s="66" t="s">
        <v>1733</v>
      </c>
    </row>
    <row r="992" spans="1:43" ht="1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P992" s="65" t="s">
        <v>32</v>
      </c>
      <c r="AQ992" s="66" t="s">
        <v>1733</v>
      </c>
    </row>
    <row r="993" spans="1:43" ht="1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P993" s="65" t="s">
        <v>33</v>
      </c>
      <c r="AQ993" s="66" t="s">
        <v>1733</v>
      </c>
    </row>
    <row r="994" spans="1:43" ht="1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P994" s="65" t="s">
        <v>991</v>
      </c>
      <c r="AQ994" s="66" t="s">
        <v>1876</v>
      </c>
    </row>
    <row r="995" spans="1:43" ht="1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P995" s="65" t="s">
        <v>992</v>
      </c>
      <c r="AQ995" s="66" t="s">
        <v>1876</v>
      </c>
    </row>
    <row r="996" spans="1:43" ht="1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P996" s="65" t="s">
        <v>993</v>
      </c>
      <c r="AQ996" s="66" t="s">
        <v>1876</v>
      </c>
    </row>
    <row r="997" spans="1:43" ht="1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P997" s="65" t="s">
        <v>994</v>
      </c>
      <c r="AQ997" s="66" t="s">
        <v>1827</v>
      </c>
    </row>
    <row r="998" spans="1:43" ht="1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P998" s="65" t="s">
        <v>995</v>
      </c>
      <c r="AQ998" s="66" t="s">
        <v>2335</v>
      </c>
    </row>
    <row r="999" spans="1:43" ht="1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P999" s="65" t="s">
        <v>34</v>
      </c>
      <c r="AQ999" s="66" t="s">
        <v>1733</v>
      </c>
    </row>
    <row r="1000" spans="1:43" ht="1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P1000" s="65" t="s">
        <v>35</v>
      </c>
      <c r="AQ1000" s="66" t="s">
        <v>1733</v>
      </c>
    </row>
    <row r="1001" spans="1:43" ht="15" customHeight="1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P1001" s="65" t="s">
        <v>36</v>
      </c>
      <c r="AQ1001" s="66" t="s">
        <v>1733</v>
      </c>
    </row>
    <row r="1002" spans="1:43" ht="15" customHeight="1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P1002" s="65" t="s">
        <v>996</v>
      </c>
      <c r="AQ1002" s="66" t="s">
        <v>1858</v>
      </c>
    </row>
    <row r="1003" spans="1:43" ht="15" customHeight="1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P1003" s="65" t="s">
        <v>997</v>
      </c>
      <c r="AQ1003" s="66" t="s">
        <v>1827</v>
      </c>
    </row>
    <row r="1004" spans="1:43" ht="15" customHeight="1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P1004" s="65" t="s">
        <v>37</v>
      </c>
      <c r="AQ1004" s="66" t="s">
        <v>1739</v>
      </c>
    </row>
    <row r="1005" spans="1:43" ht="15" customHeight="1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P1005" s="65" t="s">
        <v>38</v>
      </c>
      <c r="AQ1005" s="66" t="s">
        <v>1733</v>
      </c>
    </row>
    <row r="1006" spans="1:43" ht="15" customHeight="1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P1006" s="65" t="s">
        <v>39</v>
      </c>
      <c r="AQ1006" s="66" t="s">
        <v>1733</v>
      </c>
    </row>
    <row r="1007" spans="1:43" ht="15" customHeight="1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P1007" s="65" t="s">
        <v>40</v>
      </c>
      <c r="AQ1007" s="66" t="s">
        <v>1739</v>
      </c>
    </row>
    <row r="1008" spans="1:43" ht="15" customHeight="1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P1008" s="65" t="s">
        <v>41</v>
      </c>
      <c r="AQ1008" s="66" t="s">
        <v>1739</v>
      </c>
    </row>
    <row r="1009" spans="1:43" ht="15" customHeight="1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P1009" s="65" t="s">
        <v>42</v>
      </c>
      <c r="AQ1009" s="66" t="s">
        <v>1739</v>
      </c>
    </row>
    <row r="1010" spans="1:43" ht="15" customHeight="1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P1010" s="65" t="s">
        <v>43</v>
      </c>
      <c r="AQ1010" s="66" t="s">
        <v>1739</v>
      </c>
    </row>
    <row r="1011" spans="1:43" ht="15" customHeight="1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P1011" s="65" t="s">
        <v>44</v>
      </c>
      <c r="AQ1011" s="66" t="s">
        <v>1739</v>
      </c>
    </row>
    <row r="1012" spans="1:43" ht="15" customHeight="1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P1012" s="65" t="s">
        <v>45</v>
      </c>
      <c r="AQ1012" s="66" t="s">
        <v>1733</v>
      </c>
    </row>
    <row r="1013" spans="1:43" ht="15" customHeight="1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P1013" s="65" t="s">
        <v>46</v>
      </c>
      <c r="AQ1013" s="66" t="s">
        <v>1733</v>
      </c>
    </row>
    <row r="1014" spans="1:43" ht="15" customHeight="1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P1014" s="65" t="s">
        <v>998</v>
      </c>
      <c r="AQ1014" s="66" t="s">
        <v>1876</v>
      </c>
    </row>
    <row r="1015" spans="1:43" ht="15" customHeight="1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P1015" s="65" t="s">
        <v>999</v>
      </c>
      <c r="AQ1015" s="66" t="s">
        <v>1876</v>
      </c>
    </row>
    <row r="1016" spans="1:43" ht="15" customHeight="1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P1016" s="65" t="s">
        <v>1043</v>
      </c>
      <c r="AQ1016" s="66" t="s">
        <v>1876</v>
      </c>
    </row>
    <row r="1017" spans="1:43" ht="15" customHeight="1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P1017" s="65" t="s">
        <v>1044</v>
      </c>
      <c r="AQ1017" s="66" t="s">
        <v>1876</v>
      </c>
    </row>
    <row r="1018" spans="1:43" ht="15" customHeight="1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P1018" s="65" t="s">
        <v>47</v>
      </c>
      <c r="AQ1018" s="66" t="s">
        <v>1733</v>
      </c>
    </row>
    <row r="1019" spans="1:43" ht="15" customHeight="1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P1019" s="65" t="s">
        <v>48</v>
      </c>
      <c r="AQ1019" s="66" t="s">
        <v>1733</v>
      </c>
    </row>
    <row r="1020" spans="1:43" ht="15" customHeight="1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P1020" s="65" t="s">
        <v>1000</v>
      </c>
      <c r="AQ1020" s="66" t="s">
        <v>1827</v>
      </c>
    </row>
    <row r="1021" spans="1:43" ht="15" customHeight="1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P1021" s="65" t="s">
        <v>1001</v>
      </c>
      <c r="AQ1021" s="66" t="s">
        <v>1827</v>
      </c>
    </row>
    <row r="1022" spans="1:43" ht="15" customHeight="1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P1022" s="65" t="s">
        <v>1002</v>
      </c>
      <c r="AQ1022" s="66" t="s">
        <v>1827</v>
      </c>
    </row>
    <row r="1023" spans="1:43" ht="15" customHeight="1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P1023" s="65" t="s">
        <v>1003</v>
      </c>
      <c r="AQ1023" s="66" t="s">
        <v>1827</v>
      </c>
    </row>
    <row r="1024" spans="1:43" ht="15" customHeight="1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P1024" s="65" t="s">
        <v>1004</v>
      </c>
      <c r="AQ1024" s="66" t="s">
        <v>2335</v>
      </c>
    </row>
    <row r="1025" spans="1:43" ht="15" customHeight="1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P1025" s="65" t="s">
        <v>49</v>
      </c>
      <c r="AQ1025" s="66" t="s">
        <v>1733</v>
      </c>
    </row>
    <row r="1026" spans="1:43" ht="15" customHeight="1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P1026" s="65" t="s">
        <v>1005</v>
      </c>
      <c r="AQ1026" s="66" t="s">
        <v>1827</v>
      </c>
    </row>
    <row r="1027" spans="1:43" ht="15" customHeight="1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P1027" s="65" t="s">
        <v>1006</v>
      </c>
      <c r="AQ1027" s="66" t="s">
        <v>1827</v>
      </c>
    </row>
    <row r="1028" spans="1:43" ht="15" customHeight="1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P1028" s="65" t="s">
        <v>1045</v>
      </c>
      <c r="AQ1028" s="66" t="s">
        <v>1827</v>
      </c>
    </row>
    <row r="1029" spans="1:43" ht="15" customHeight="1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P1029" s="65" t="s">
        <v>1007</v>
      </c>
      <c r="AQ1029" s="66" t="s">
        <v>1827</v>
      </c>
    </row>
    <row r="1030" spans="1:43" ht="15" customHeight="1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P1030" s="65" t="s">
        <v>50</v>
      </c>
      <c r="AQ1030" s="66" t="s">
        <v>1733</v>
      </c>
    </row>
    <row r="1031" spans="1:43" ht="15" customHeight="1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P1031" s="65" t="s">
        <v>51</v>
      </c>
      <c r="AQ1031" s="66" t="s">
        <v>1733</v>
      </c>
    </row>
    <row r="1032" spans="1:43" ht="15" customHeight="1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P1032" s="65" t="s">
        <v>52</v>
      </c>
      <c r="AQ1032" s="66" t="s">
        <v>1733</v>
      </c>
    </row>
    <row r="1033" spans="1:43" ht="15" customHeight="1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P1033" s="65" t="s">
        <v>53</v>
      </c>
      <c r="AQ1033" s="66" t="s">
        <v>1733</v>
      </c>
    </row>
    <row r="1034" spans="1:43" ht="15" customHeight="1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P1034" s="65" t="s">
        <v>54</v>
      </c>
      <c r="AQ1034" s="66" t="s">
        <v>1733</v>
      </c>
    </row>
    <row r="1035" spans="1:43" ht="15" customHeight="1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P1035" s="65" t="s">
        <v>55</v>
      </c>
      <c r="AQ1035" s="66" t="s">
        <v>1733</v>
      </c>
    </row>
    <row r="1036" spans="1:43" ht="15" customHeight="1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P1036" s="65" t="s">
        <v>56</v>
      </c>
      <c r="AQ1036" s="66" t="s">
        <v>1733</v>
      </c>
    </row>
    <row r="1037" spans="1:43" ht="15" customHeight="1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P1037" s="65" t="s">
        <v>1046</v>
      </c>
      <c r="AQ1037" s="66" t="s">
        <v>1858</v>
      </c>
    </row>
    <row r="1038" spans="1:43" ht="15" customHeight="1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P1038" s="65" t="s">
        <v>57</v>
      </c>
      <c r="AQ1038" s="66" t="s">
        <v>1733</v>
      </c>
    </row>
    <row r="1039" spans="1:43" ht="15" customHeight="1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P1039" s="65" t="s">
        <v>58</v>
      </c>
      <c r="AQ1039" s="66" t="s">
        <v>1733</v>
      </c>
    </row>
    <row r="1040" spans="1:43" ht="15" customHeight="1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P1040" s="65" t="s">
        <v>59</v>
      </c>
      <c r="AQ1040" s="66" t="s">
        <v>1733</v>
      </c>
    </row>
    <row r="1041" spans="1:43" ht="15" customHeight="1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P1041" s="65" t="s">
        <v>60</v>
      </c>
      <c r="AQ1041" s="66" t="s">
        <v>1733</v>
      </c>
    </row>
    <row r="1042" spans="1:43" ht="15" customHeight="1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P1042" s="65" t="s">
        <v>61</v>
      </c>
      <c r="AQ1042" s="66" t="s">
        <v>1733</v>
      </c>
    </row>
    <row r="1043" spans="1:43" ht="15" customHeight="1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P1043" s="65" t="s">
        <v>62</v>
      </c>
      <c r="AQ1043" s="66" t="s">
        <v>1733</v>
      </c>
    </row>
    <row r="1044" spans="1:43" ht="15" customHeight="1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P1044" s="65" t="s">
        <v>63</v>
      </c>
      <c r="AQ1044" s="66" t="s">
        <v>1733</v>
      </c>
    </row>
    <row r="1045" spans="1:43" ht="15" customHeight="1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P1045" s="65" t="s">
        <v>64</v>
      </c>
      <c r="AQ1045" s="66" t="s">
        <v>1733</v>
      </c>
    </row>
    <row r="1046" spans="1:43" ht="15" customHeight="1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P1046" s="65" t="s">
        <v>65</v>
      </c>
      <c r="AQ1046" s="66" t="s">
        <v>1733</v>
      </c>
    </row>
    <row r="1047" spans="1:43" ht="15" customHeight="1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P1047" s="65" t="s">
        <v>66</v>
      </c>
      <c r="AQ1047" s="66" t="s">
        <v>1733</v>
      </c>
    </row>
    <row r="1048" spans="1:43" ht="15" customHeight="1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P1048" s="65" t="s">
        <v>67</v>
      </c>
      <c r="AQ1048" s="66" t="s">
        <v>1733</v>
      </c>
    </row>
    <row r="1049" spans="1:43" ht="15" customHeight="1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P1049" s="65" t="s">
        <v>68</v>
      </c>
      <c r="AQ1049" s="66" t="s">
        <v>1733</v>
      </c>
    </row>
    <row r="1050" spans="1:43" ht="15" customHeight="1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P1050" s="65" t="s">
        <v>69</v>
      </c>
      <c r="AQ1050" s="66" t="s">
        <v>1733</v>
      </c>
    </row>
    <row r="1051" spans="1:43" ht="15" customHeight="1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P1051" s="65" t="s">
        <v>70</v>
      </c>
      <c r="AQ1051" s="66" t="s">
        <v>1733</v>
      </c>
    </row>
    <row r="1052" spans="1:43" ht="15" customHeight="1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P1052" s="65" t="s">
        <v>71</v>
      </c>
      <c r="AQ1052" s="66" t="s">
        <v>1733</v>
      </c>
    </row>
    <row r="1053" spans="1:43" ht="15" customHeight="1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P1053" s="65" t="s">
        <v>72</v>
      </c>
      <c r="AQ1053" s="66" t="s">
        <v>1733</v>
      </c>
    </row>
    <row r="1054" spans="1:43" ht="15" customHeight="1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P1054" s="65" t="s">
        <v>73</v>
      </c>
      <c r="AQ1054" s="66" t="s">
        <v>1733</v>
      </c>
    </row>
    <row r="1055" spans="1:43" ht="15" customHeight="1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P1055" s="65" t="s">
        <v>74</v>
      </c>
      <c r="AQ1055" s="66" t="s">
        <v>1733</v>
      </c>
    </row>
    <row r="1056" spans="1:43" ht="15" customHeight="1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P1056" s="65" t="s">
        <v>75</v>
      </c>
      <c r="AQ1056" s="66" t="s">
        <v>1733</v>
      </c>
    </row>
    <row r="1057" spans="1:43" ht="15" customHeight="1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P1057" s="65" t="s">
        <v>76</v>
      </c>
      <c r="AQ1057" s="66" t="s">
        <v>1733</v>
      </c>
    </row>
    <row r="1058" spans="1:43" ht="15" customHeight="1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P1058" s="65" t="s">
        <v>77</v>
      </c>
      <c r="AQ1058" s="66" t="s">
        <v>1733</v>
      </c>
    </row>
    <row r="1059" spans="1:43" ht="15" customHeight="1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P1059" s="65" t="s">
        <v>78</v>
      </c>
      <c r="AQ1059" s="66" t="s">
        <v>1733</v>
      </c>
    </row>
    <row r="1060" spans="1:43" ht="15" customHeight="1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P1060" s="65" t="s">
        <v>79</v>
      </c>
      <c r="AQ1060" s="66" t="s">
        <v>1733</v>
      </c>
    </row>
    <row r="1061" spans="1:43" ht="15" customHeight="1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P1061" s="65" t="s">
        <v>80</v>
      </c>
      <c r="AQ1061" s="66" t="s">
        <v>1733</v>
      </c>
    </row>
    <row r="1062" spans="1:43" ht="15" customHeight="1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P1062" s="65" t="s">
        <v>81</v>
      </c>
      <c r="AQ1062" s="66" t="s">
        <v>1733</v>
      </c>
    </row>
    <row r="1063" spans="1:43" ht="15" customHeight="1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P1063" s="65" t="s">
        <v>82</v>
      </c>
      <c r="AQ1063" s="66" t="s">
        <v>1733</v>
      </c>
    </row>
    <row r="1064" spans="1:43" ht="15" customHeight="1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P1064" s="65" t="s">
        <v>83</v>
      </c>
      <c r="AQ1064" s="66" t="s">
        <v>1733</v>
      </c>
    </row>
    <row r="1065" spans="1:43" ht="15" customHeight="1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P1065" s="65" t="s">
        <v>84</v>
      </c>
      <c r="AQ1065" s="66" t="s">
        <v>1733</v>
      </c>
    </row>
    <row r="1066" spans="1:43" ht="15" customHeight="1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P1066" s="65" t="s">
        <v>85</v>
      </c>
      <c r="AQ1066" s="66" t="s">
        <v>1733</v>
      </c>
    </row>
    <row r="1067" spans="1:43" ht="15" customHeight="1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P1067" s="65" t="s">
        <v>86</v>
      </c>
      <c r="AQ1067" s="66" t="s">
        <v>1739</v>
      </c>
    </row>
    <row r="1068" spans="1:43" ht="15" customHeight="1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P1068" s="65" t="s">
        <v>87</v>
      </c>
      <c r="AQ1068" s="66" t="s">
        <v>1733</v>
      </c>
    </row>
    <row r="1069" spans="1:43" ht="15" customHeight="1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P1069" s="65" t="s">
        <v>88</v>
      </c>
      <c r="AQ1069" s="66" t="s">
        <v>1733</v>
      </c>
    </row>
    <row r="1070" spans="1:43" ht="15" customHeight="1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P1070" s="65" t="s">
        <v>89</v>
      </c>
      <c r="AQ1070" s="66" t="s">
        <v>1733</v>
      </c>
    </row>
    <row r="1071" spans="1:43" ht="15" customHeight="1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P1071" s="65" t="s">
        <v>90</v>
      </c>
      <c r="AQ1071" s="66" t="s">
        <v>1733</v>
      </c>
    </row>
    <row r="1072" spans="1:43" ht="15" customHeight="1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P1072" s="65" t="s">
        <v>91</v>
      </c>
      <c r="AQ1072" s="66" t="s">
        <v>1733</v>
      </c>
    </row>
    <row r="1073" spans="1:43" ht="15" customHeight="1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P1073" s="65" t="s">
        <v>1008</v>
      </c>
      <c r="AQ1073" s="66" t="s">
        <v>1876</v>
      </c>
    </row>
    <row r="1074" spans="1:43" ht="15" customHeight="1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P1074" s="65" t="s">
        <v>92</v>
      </c>
      <c r="AQ1074" s="66" t="s">
        <v>1733</v>
      </c>
    </row>
    <row r="1075" spans="1:43" ht="15" customHeight="1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P1075" s="65" t="s">
        <v>93</v>
      </c>
      <c r="AQ1075" s="66" t="s">
        <v>1733</v>
      </c>
    </row>
    <row r="1076" spans="1:43" ht="15" customHeight="1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P1076" s="65" t="s">
        <v>94</v>
      </c>
      <c r="AQ1076" s="66" t="s">
        <v>1733</v>
      </c>
    </row>
    <row r="1077" spans="1:43" ht="15" customHeight="1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P1077" s="65" t="s">
        <v>95</v>
      </c>
      <c r="AQ1077" s="66" t="s">
        <v>1733</v>
      </c>
    </row>
    <row r="1078" spans="1:43" ht="15" customHeight="1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P1078" s="65" t="s">
        <v>96</v>
      </c>
      <c r="AQ1078" s="66" t="s">
        <v>1733</v>
      </c>
    </row>
    <row r="1079" spans="1:43" ht="15" customHeight="1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P1079" s="65" t="s">
        <v>97</v>
      </c>
      <c r="AQ1079" s="66" t="s">
        <v>1739</v>
      </c>
    </row>
    <row r="1080" spans="1:43" ht="15" customHeight="1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P1080" s="65" t="s">
        <v>98</v>
      </c>
      <c r="AQ1080" s="66" t="s">
        <v>1739</v>
      </c>
    </row>
    <row r="1081" spans="1:43" ht="15" customHeight="1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P1081" s="65" t="s">
        <v>99</v>
      </c>
      <c r="AQ1081" s="66" t="s">
        <v>1733</v>
      </c>
    </row>
    <row r="1082" spans="1:43" ht="15" customHeight="1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P1082" s="65" t="s">
        <v>100</v>
      </c>
      <c r="AQ1082" s="66" t="s">
        <v>1733</v>
      </c>
    </row>
    <row r="1083" spans="1:43" ht="15" customHeight="1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P1083" s="65" t="s">
        <v>101</v>
      </c>
      <c r="AQ1083" s="66" t="s">
        <v>1733</v>
      </c>
    </row>
    <row r="1084" spans="1:43" ht="15" customHeight="1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P1084" s="65" t="s">
        <v>102</v>
      </c>
      <c r="AQ1084" s="66" t="s">
        <v>1733</v>
      </c>
    </row>
    <row r="1085" spans="1:43" ht="15" customHeight="1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P1085" s="65" t="s">
        <v>103</v>
      </c>
      <c r="AQ1085" s="66" t="s">
        <v>1733</v>
      </c>
    </row>
    <row r="1086" spans="1:43" ht="15" customHeight="1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P1086" s="65" t="s">
        <v>104</v>
      </c>
      <c r="AQ1086" s="66" t="s">
        <v>1733</v>
      </c>
    </row>
    <row r="1087" spans="1:43" ht="15" customHeight="1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P1087" s="65" t="s">
        <v>105</v>
      </c>
      <c r="AQ1087" s="66" t="s">
        <v>1733</v>
      </c>
    </row>
    <row r="1088" spans="1:43" ht="15" customHeight="1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P1088" s="65" t="s">
        <v>106</v>
      </c>
      <c r="AQ1088" s="66" t="s">
        <v>1733</v>
      </c>
    </row>
    <row r="1089" spans="1:43" ht="15" customHeight="1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P1089" s="65" t="s">
        <v>107</v>
      </c>
      <c r="AQ1089" s="66" t="s">
        <v>1733</v>
      </c>
    </row>
    <row r="1090" spans="1:43" ht="15" customHeight="1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P1090" s="65" t="s">
        <v>108</v>
      </c>
      <c r="AQ1090" s="66" t="s">
        <v>1733</v>
      </c>
    </row>
    <row r="1091" spans="1:43" ht="15" customHeight="1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P1091" s="65" t="s">
        <v>109</v>
      </c>
      <c r="AQ1091" s="66" t="s">
        <v>1733</v>
      </c>
    </row>
    <row r="1092" spans="1:43" ht="15" customHeight="1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P1092" s="65" t="s">
        <v>110</v>
      </c>
      <c r="AQ1092" s="66" t="s">
        <v>1733</v>
      </c>
    </row>
    <row r="1093" spans="1:43" ht="15" customHeight="1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P1093" s="65" t="s">
        <v>111</v>
      </c>
      <c r="AQ1093" s="66" t="s">
        <v>1733</v>
      </c>
    </row>
    <row r="1094" spans="1:43" ht="15" customHeight="1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P1094" s="65" t="s">
        <v>112</v>
      </c>
      <c r="AQ1094" s="66" t="s">
        <v>1739</v>
      </c>
    </row>
    <row r="1095" spans="1:43" ht="15" customHeight="1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P1095" s="65" t="s">
        <v>113</v>
      </c>
      <c r="AQ1095" s="66" t="s">
        <v>1739</v>
      </c>
    </row>
    <row r="1096" spans="1:43" ht="15" customHeight="1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P1096" s="65" t="s">
        <v>114</v>
      </c>
      <c r="AQ1096" s="66" t="s">
        <v>1739</v>
      </c>
    </row>
    <row r="1097" spans="1:43" ht="15" customHeight="1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P1097" s="65" t="s">
        <v>115</v>
      </c>
      <c r="AQ1097" s="66" t="s">
        <v>1739</v>
      </c>
    </row>
    <row r="1098" spans="1:43" ht="15" customHeight="1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P1098" s="65" t="s">
        <v>116</v>
      </c>
      <c r="AQ1098" s="66" t="s">
        <v>1739</v>
      </c>
    </row>
    <row r="1099" spans="1:43" ht="15" customHeight="1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P1099" s="65" t="s">
        <v>117</v>
      </c>
      <c r="AQ1099" s="66" t="s">
        <v>1739</v>
      </c>
    </row>
    <row r="1100" spans="1:43" ht="15" customHeight="1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P1100" s="65" t="s">
        <v>118</v>
      </c>
      <c r="AQ1100" s="66" t="s">
        <v>1739</v>
      </c>
    </row>
    <row r="1101" spans="1:43" ht="15" customHeight="1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P1101" s="65" t="s">
        <v>119</v>
      </c>
      <c r="AQ1101" s="66" t="s">
        <v>1739</v>
      </c>
    </row>
    <row r="1102" spans="1:43" ht="15" customHeight="1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P1102" s="65" t="s">
        <v>120</v>
      </c>
      <c r="AQ1102" s="66" t="s">
        <v>1739</v>
      </c>
    </row>
    <row r="1103" spans="1:43" ht="15" customHeight="1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P1103" s="65" t="s">
        <v>121</v>
      </c>
      <c r="AQ1103" s="66" t="s">
        <v>1739</v>
      </c>
    </row>
    <row r="1104" spans="1:43" ht="15" customHeight="1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P1104" s="65" t="s">
        <v>122</v>
      </c>
      <c r="AQ1104" s="66" t="s">
        <v>1739</v>
      </c>
    </row>
    <row r="1105" spans="1:43" ht="15" customHeight="1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P1105" s="65" t="s">
        <v>123</v>
      </c>
      <c r="AQ1105" s="66" t="s">
        <v>1739</v>
      </c>
    </row>
    <row r="1106" spans="1:43" ht="15" customHeight="1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P1106" s="65" t="s">
        <v>124</v>
      </c>
      <c r="AQ1106" s="66" t="s">
        <v>1739</v>
      </c>
    </row>
    <row r="1107" spans="1:43" ht="15" customHeight="1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P1107" s="65" t="s">
        <v>125</v>
      </c>
      <c r="AQ1107" s="66" t="s">
        <v>1739</v>
      </c>
    </row>
    <row r="1108" spans="1:43" ht="15" customHeight="1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P1108" s="65" t="s">
        <v>126</v>
      </c>
      <c r="AQ1108" s="66" t="s">
        <v>1739</v>
      </c>
    </row>
    <row r="1109" spans="1:43" ht="15" customHeight="1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P1109" s="65" t="s">
        <v>127</v>
      </c>
      <c r="AQ1109" s="66" t="s">
        <v>1739</v>
      </c>
    </row>
    <row r="1110" spans="1:43" ht="15" customHeight="1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P1110" s="65" t="s">
        <v>128</v>
      </c>
      <c r="AQ1110" s="66" t="s">
        <v>1739</v>
      </c>
    </row>
    <row r="1111" spans="1:43" ht="15" customHeight="1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P1111" s="65" t="s">
        <v>129</v>
      </c>
      <c r="AQ1111" s="66" t="s">
        <v>1739</v>
      </c>
    </row>
    <row r="1112" spans="1:43" ht="15" customHeight="1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P1112" s="65" t="s">
        <v>130</v>
      </c>
      <c r="AQ1112" s="66" t="s">
        <v>1739</v>
      </c>
    </row>
    <row r="1113" spans="1:43" ht="15" customHeight="1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P1113" s="65" t="s">
        <v>131</v>
      </c>
      <c r="AQ1113" s="66" t="s">
        <v>1739</v>
      </c>
    </row>
    <row r="1114" spans="1:43" ht="15" customHeight="1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P1114" s="65" t="s">
        <v>132</v>
      </c>
      <c r="AQ1114" s="66" t="s">
        <v>1739</v>
      </c>
    </row>
    <row r="1115" spans="1:43" ht="15" customHeight="1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P1115" s="65" t="s">
        <v>133</v>
      </c>
      <c r="AQ1115" s="66" t="s">
        <v>1739</v>
      </c>
    </row>
    <row r="1116" spans="1:43" ht="15" customHeight="1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P1116" s="65" t="s">
        <v>134</v>
      </c>
      <c r="AQ1116" s="66" t="s">
        <v>1733</v>
      </c>
    </row>
    <row r="1117" spans="1:43" ht="15" customHeight="1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P1117" s="65" t="s">
        <v>135</v>
      </c>
      <c r="AQ1117" s="66" t="s">
        <v>1733</v>
      </c>
    </row>
    <row r="1118" spans="1:43" ht="15" customHeight="1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P1118" s="65" t="s">
        <v>136</v>
      </c>
      <c r="AQ1118" s="66" t="s">
        <v>1733</v>
      </c>
    </row>
    <row r="1119" spans="1:43" ht="15" customHeight="1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P1119" s="65" t="s">
        <v>137</v>
      </c>
      <c r="AQ1119" s="66" t="s">
        <v>1733</v>
      </c>
    </row>
    <row r="1120" spans="1:43" ht="15" customHeight="1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P1120" s="65" t="s">
        <v>138</v>
      </c>
      <c r="AQ1120" s="66" t="s">
        <v>1733</v>
      </c>
    </row>
    <row r="1121" spans="1:43" ht="15" customHeight="1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P1121" s="65" t="s">
        <v>139</v>
      </c>
      <c r="AQ1121" s="66" t="s">
        <v>1733</v>
      </c>
    </row>
    <row r="1122" spans="1:43" ht="15" customHeight="1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P1122" s="65" t="s">
        <v>140</v>
      </c>
      <c r="AQ1122" s="66" t="s">
        <v>1733</v>
      </c>
    </row>
    <row r="1123" spans="1:43" ht="15" customHeight="1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P1123" s="65" t="s">
        <v>141</v>
      </c>
      <c r="AQ1123" s="66" t="s">
        <v>1733</v>
      </c>
    </row>
    <row r="1124" spans="1:43" ht="15" customHeight="1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P1124" s="65" t="s">
        <v>1047</v>
      </c>
      <c r="AQ1124" s="66" t="s">
        <v>1876</v>
      </c>
    </row>
    <row r="1125" spans="1:43" ht="15" customHeight="1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P1125" s="65" t="s">
        <v>1009</v>
      </c>
      <c r="AQ1125" s="66" t="s">
        <v>1876</v>
      </c>
    </row>
    <row r="1126" spans="1:43" ht="15" customHeight="1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P1126" s="65" t="s">
        <v>142</v>
      </c>
      <c r="AQ1126" s="66" t="s">
        <v>1733</v>
      </c>
    </row>
    <row r="1127" spans="1:43" ht="15" customHeight="1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P1127" s="65" t="s">
        <v>143</v>
      </c>
      <c r="AQ1127" s="66" t="s">
        <v>1733</v>
      </c>
    </row>
    <row r="1128" spans="1:43" ht="15" customHeight="1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P1128" s="65" t="s">
        <v>144</v>
      </c>
      <c r="AQ1128" s="66" t="s">
        <v>1733</v>
      </c>
    </row>
    <row r="1129" spans="1:43" ht="15" customHeight="1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P1129" s="65" t="s">
        <v>145</v>
      </c>
      <c r="AQ1129" s="66" t="s">
        <v>1733</v>
      </c>
    </row>
    <row r="1130" spans="1:43" ht="15" customHeight="1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P1130" s="65" t="s">
        <v>146</v>
      </c>
      <c r="AQ1130" s="66" t="s">
        <v>1733</v>
      </c>
    </row>
    <row r="1131" spans="1:43" ht="15" customHeight="1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P1131" s="65" t="s">
        <v>147</v>
      </c>
      <c r="AQ1131" s="66" t="s">
        <v>1733</v>
      </c>
    </row>
    <row r="1132" spans="1:43" ht="15" customHeight="1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P1132" s="65" t="s">
        <v>148</v>
      </c>
      <c r="AQ1132" s="66" t="s">
        <v>1733</v>
      </c>
    </row>
    <row r="1133" spans="1:43" ht="15" customHeight="1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P1133" s="65" t="s">
        <v>149</v>
      </c>
      <c r="AQ1133" s="66" t="s">
        <v>1733</v>
      </c>
    </row>
    <row r="1134" spans="1:43" ht="15" customHeight="1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P1134" s="65" t="s">
        <v>150</v>
      </c>
      <c r="AQ1134" s="66" t="s">
        <v>1733</v>
      </c>
    </row>
    <row r="1135" spans="1:43" ht="15" customHeight="1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P1135" s="65" t="s">
        <v>151</v>
      </c>
      <c r="AQ1135" s="66" t="s">
        <v>1733</v>
      </c>
    </row>
    <row r="1136" spans="1:43" ht="15" customHeight="1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P1136" s="65" t="s">
        <v>152</v>
      </c>
      <c r="AQ1136" s="66" t="s">
        <v>1733</v>
      </c>
    </row>
    <row r="1137" spans="1:43" ht="15" customHeight="1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P1137" s="65" t="s">
        <v>153</v>
      </c>
      <c r="AQ1137" s="66" t="s">
        <v>1733</v>
      </c>
    </row>
    <row r="1138" spans="1:43" ht="15" customHeight="1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P1138" s="65" t="s">
        <v>154</v>
      </c>
      <c r="AQ1138" s="66" t="s">
        <v>1733</v>
      </c>
    </row>
    <row r="1139" spans="1:43" ht="15" customHeight="1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P1139" s="65" t="s">
        <v>155</v>
      </c>
      <c r="AQ1139" s="66" t="s">
        <v>1733</v>
      </c>
    </row>
    <row r="1140" spans="1:43" ht="15" customHeight="1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P1140" s="65" t="s">
        <v>156</v>
      </c>
      <c r="AQ1140" s="66" t="s">
        <v>1733</v>
      </c>
    </row>
    <row r="1141" spans="1:43" ht="15" customHeight="1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P1141" s="65" t="s">
        <v>157</v>
      </c>
      <c r="AQ1141" s="66" t="s">
        <v>1733</v>
      </c>
    </row>
    <row r="1142" spans="1:43" ht="15" customHeight="1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P1142" s="65" t="s">
        <v>158</v>
      </c>
      <c r="AQ1142" s="66" t="s">
        <v>1733</v>
      </c>
    </row>
    <row r="1143" spans="1:43" ht="15" customHeight="1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P1143" s="65" t="s">
        <v>159</v>
      </c>
      <c r="AQ1143" s="66" t="s">
        <v>1733</v>
      </c>
    </row>
    <row r="1144" spans="1:43" ht="15" customHeight="1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P1144" s="65" t="s">
        <v>160</v>
      </c>
      <c r="AQ1144" s="66" t="s">
        <v>1733</v>
      </c>
    </row>
    <row r="1145" spans="1:43" ht="15" customHeight="1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P1145" s="65" t="s">
        <v>161</v>
      </c>
      <c r="AQ1145" s="66" t="s">
        <v>1733</v>
      </c>
    </row>
    <row r="1146" spans="1:43" ht="15" customHeight="1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P1146" s="65" t="s">
        <v>162</v>
      </c>
      <c r="AQ1146" s="66" t="s">
        <v>1733</v>
      </c>
    </row>
    <row r="1147" spans="1:43" ht="15" customHeight="1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P1147" s="65" t="s">
        <v>163</v>
      </c>
      <c r="AQ1147" s="66" t="s">
        <v>1733</v>
      </c>
    </row>
    <row r="1148" spans="1:43" ht="15" customHeight="1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P1148" s="65" t="s">
        <v>164</v>
      </c>
      <c r="AQ1148" s="66" t="s">
        <v>1733</v>
      </c>
    </row>
    <row r="1149" spans="1:43" ht="15" customHeight="1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P1149" s="65" t="s">
        <v>165</v>
      </c>
      <c r="AQ1149" s="66" t="s">
        <v>1733</v>
      </c>
    </row>
    <row r="1150" spans="1:43" ht="15" customHeight="1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P1150" s="65" t="s">
        <v>166</v>
      </c>
      <c r="AQ1150" s="66" t="s">
        <v>1733</v>
      </c>
    </row>
    <row r="1151" spans="1:43" ht="15" customHeight="1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P1151" s="65" t="s">
        <v>167</v>
      </c>
      <c r="AQ1151" s="66" t="s">
        <v>1733</v>
      </c>
    </row>
    <row r="1152" spans="1:43" ht="15" customHeight="1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P1152" s="65" t="s">
        <v>168</v>
      </c>
      <c r="AQ1152" s="66" t="s">
        <v>1733</v>
      </c>
    </row>
    <row r="1153" spans="1:43" ht="15" customHeight="1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P1153" s="65" t="s">
        <v>169</v>
      </c>
      <c r="AQ1153" s="66" t="s">
        <v>1733</v>
      </c>
    </row>
    <row r="1154" spans="1:43" ht="15" customHeight="1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P1154" s="65" t="s">
        <v>170</v>
      </c>
      <c r="AQ1154" s="66" t="s">
        <v>1739</v>
      </c>
    </row>
    <row r="1155" spans="1:43" ht="15" customHeight="1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P1155" s="65" t="s">
        <v>1010</v>
      </c>
      <c r="AQ1155" s="66" t="s">
        <v>1827</v>
      </c>
    </row>
    <row r="1156" spans="1:43" ht="15" customHeight="1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P1156" s="65" t="s">
        <v>171</v>
      </c>
      <c r="AQ1156" s="66" t="s">
        <v>1733</v>
      </c>
    </row>
    <row r="1157" spans="1:43" ht="15" customHeight="1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P1157" s="65" t="s">
        <v>172</v>
      </c>
      <c r="AQ1157" s="66" t="s">
        <v>1733</v>
      </c>
    </row>
    <row r="1158" spans="1:43" ht="15" customHeight="1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P1158" s="65" t="s">
        <v>173</v>
      </c>
      <c r="AQ1158" s="66" t="s">
        <v>1733</v>
      </c>
    </row>
    <row r="1159" spans="1:43" ht="15" customHeight="1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P1159" s="65" t="s">
        <v>174</v>
      </c>
      <c r="AQ1159" s="66" t="s">
        <v>1733</v>
      </c>
    </row>
    <row r="1160" spans="1:43" ht="15" customHeight="1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P1160" s="65" t="s">
        <v>175</v>
      </c>
      <c r="AQ1160" s="66" t="s">
        <v>1733</v>
      </c>
    </row>
    <row r="1161" spans="1:43" ht="15" customHeight="1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P1161" s="65" t="s">
        <v>176</v>
      </c>
      <c r="AQ1161" s="66" t="s">
        <v>1733</v>
      </c>
    </row>
    <row r="1162" spans="1:43" ht="15" customHeight="1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P1162" s="65" t="s">
        <v>177</v>
      </c>
      <c r="AQ1162" s="66" t="s">
        <v>1733</v>
      </c>
    </row>
    <row r="1163" spans="1:43" ht="15" customHeight="1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P1163" s="65" t="s">
        <v>178</v>
      </c>
      <c r="AQ1163" s="66" t="s">
        <v>1733</v>
      </c>
    </row>
    <row r="1164" spans="1:43" ht="15" customHeight="1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P1164" s="65" t="s">
        <v>179</v>
      </c>
      <c r="AQ1164" s="66" t="s">
        <v>1733</v>
      </c>
    </row>
    <row r="1165" spans="1:43" ht="15" customHeight="1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P1165" s="65" t="s">
        <v>180</v>
      </c>
      <c r="AQ1165" s="66" t="s">
        <v>1733</v>
      </c>
    </row>
    <row r="1166" spans="1:43" ht="15" customHeight="1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P1166" s="65" t="s">
        <v>181</v>
      </c>
      <c r="AQ1166" s="66" t="s">
        <v>1733</v>
      </c>
    </row>
    <row r="1167" spans="1:43" ht="15" customHeight="1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P1167" s="65" t="s">
        <v>182</v>
      </c>
      <c r="AQ1167" s="66" t="s">
        <v>1733</v>
      </c>
    </row>
    <row r="1168" spans="1:43" ht="15" customHeight="1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P1168" s="65" t="s">
        <v>183</v>
      </c>
      <c r="AQ1168" s="66" t="s">
        <v>1733</v>
      </c>
    </row>
    <row r="1169" spans="1:43" ht="15" customHeight="1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P1169" s="65" t="s">
        <v>184</v>
      </c>
      <c r="AQ1169" s="66" t="s">
        <v>1733</v>
      </c>
    </row>
    <row r="1170" spans="1:43" ht="15" customHeight="1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P1170" s="65" t="s">
        <v>185</v>
      </c>
      <c r="AQ1170" s="66" t="s">
        <v>1733</v>
      </c>
    </row>
    <row r="1171" spans="1:43" ht="15" customHeight="1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P1171" s="65" t="s">
        <v>186</v>
      </c>
      <c r="AQ1171" s="66" t="s">
        <v>1733</v>
      </c>
    </row>
    <row r="1172" spans="1:43" ht="15" customHeight="1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P1172" s="65" t="s">
        <v>187</v>
      </c>
      <c r="AQ1172" s="66" t="s">
        <v>1733</v>
      </c>
    </row>
    <row r="1173" spans="1:43" ht="15" customHeight="1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P1173" s="65" t="s">
        <v>188</v>
      </c>
      <c r="AQ1173" s="66" t="s">
        <v>1733</v>
      </c>
    </row>
    <row r="1174" spans="1:43" ht="15" customHeight="1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P1174" s="65" t="s">
        <v>189</v>
      </c>
      <c r="AQ1174" s="66" t="s">
        <v>1733</v>
      </c>
    </row>
    <row r="1175" spans="1:43" ht="15" customHeight="1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P1175" s="65" t="s">
        <v>190</v>
      </c>
      <c r="AQ1175" s="66" t="s">
        <v>1733</v>
      </c>
    </row>
    <row r="1176" spans="1:43" ht="15" customHeight="1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P1176" s="65" t="s">
        <v>1011</v>
      </c>
      <c r="AQ1176" s="66" t="s">
        <v>1876</v>
      </c>
    </row>
    <row r="1177" spans="1:43" ht="15" customHeight="1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P1177" s="65" t="s">
        <v>191</v>
      </c>
      <c r="AQ1177" s="66" t="s">
        <v>1733</v>
      </c>
    </row>
    <row r="1178" spans="1:43" ht="15" customHeight="1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P1178" s="65" t="s">
        <v>192</v>
      </c>
      <c r="AQ1178" s="66" t="s">
        <v>1733</v>
      </c>
    </row>
    <row r="1179" spans="1:43" ht="15" customHeight="1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P1179" s="65" t="s">
        <v>193</v>
      </c>
      <c r="AQ1179" s="66" t="s">
        <v>1733</v>
      </c>
    </row>
    <row r="1180" spans="1:43" ht="15" customHeight="1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P1180" s="65" t="s">
        <v>194</v>
      </c>
      <c r="AQ1180" s="66" t="s">
        <v>1733</v>
      </c>
    </row>
    <row r="1181" spans="1:43" ht="15" customHeight="1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P1181" s="65" t="s">
        <v>195</v>
      </c>
      <c r="AQ1181" s="66" t="s">
        <v>1739</v>
      </c>
    </row>
    <row r="1182" spans="1:43" ht="15" customHeight="1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P1182" s="65" t="s">
        <v>1012</v>
      </c>
      <c r="AQ1182" s="66" t="s">
        <v>1876</v>
      </c>
    </row>
    <row r="1183" spans="1:43" ht="15" customHeight="1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P1183" s="65" t="s">
        <v>196</v>
      </c>
      <c r="AQ1183" s="66" t="s">
        <v>1733</v>
      </c>
    </row>
    <row r="1184" spans="1:43" ht="15" customHeight="1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P1184" s="65" t="s">
        <v>197</v>
      </c>
      <c r="AQ1184" s="66" t="s">
        <v>1733</v>
      </c>
    </row>
    <row r="1185" spans="1:43" ht="15" customHeight="1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P1185" s="65" t="s">
        <v>198</v>
      </c>
      <c r="AQ1185" s="66" t="s">
        <v>1733</v>
      </c>
    </row>
    <row r="1186" spans="1:43" ht="15" customHeight="1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P1186" s="65" t="s">
        <v>199</v>
      </c>
      <c r="AQ1186" s="66" t="s">
        <v>1733</v>
      </c>
    </row>
    <row r="1187" spans="1:43" ht="15" customHeight="1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P1187" s="65" t="s">
        <v>200</v>
      </c>
      <c r="AQ1187" s="66" t="s">
        <v>1733</v>
      </c>
    </row>
    <row r="1188" spans="1:43" ht="15" customHeight="1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P1188" s="65" t="s">
        <v>201</v>
      </c>
      <c r="AQ1188" s="66" t="s">
        <v>1733</v>
      </c>
    </row>
    <row r="1189" spans="1:43" ht="15" customHeight="1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P1189" s="65" t="s">
        <v>202</v>
      </c>
      <c r="AQ1189" s="66" t="s">
        <v>1733</v>
      </c>
    </row>
    <row r="1190" spans="1:43" ht="15" customHeight="1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P1190" s="65" t="s">
        <v>203</v>
      </c>
      <c r="AQ1190" s="66" t="s">
        <v>1733</v>
      </c>
    </row>
    <row r="1191" spans="1:43" ht="15" customHeight="1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P1191" s="65" t="s">
        <v>204</v>
      </c>
      <c r="AQ1191" s="66" t="s">
        <v>1733</v>
      </c>
    </row>
    <row r="1192" spans="1:43" ht="15" customHeight="1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P1192" s="65" t="s">
        <v>205</v>
      </c>
      <c r="AQ1192" s="66" t="s">
        <v>1733</v>
      </c>
    </row>
    <row r="1193" spans="1:43" ht="15" customHeight="1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P1193" s="65" t="s">
        <v>206</v>
      </c>
      <c r="AQ1193" s="66" t="s">
        <v>1733</v>
      </c>
    </row>
    <row r="1194" spans="1:43" ht="15" customHeight="1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P1194" s="65" t="s">
        <v>207</v>
      </c>
      <c r="AQ1194" s="66" t="s">
        <v>1733</v>
      </c>
    </row>
    <row r="1195" spans="1:43" ht="15" customHeight="1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P1195" s="65" t="s">
        <v>208</v>
      </c>
      <c r="AQ1195" s="66" t="s">
        <v>1733</v>
      </c>
    </row>
    <row r="1196" spans="1:43" ht="15" customHeight="1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P1196" s="65" t="s">
        <v>209</v>
      </c>
      <c r="AQ1196" s="66" t="s">
        <v>1733</v>
      </c>
    </row>
    <row r="1197" spans="1:43" ht="15" customHeight="1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P1197" s="65" t="s">
        <v>210</v>
      </c>
      <c r="AQ1197" s="66" t="s">
        <v>1733</v>
      </c>
    </row>
    <row r="1198" spans="1:43" ht="15" customHeight="1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P1198" s="65" t="s">
        <v>211</v>
      </c>
      <c r="AQ1198" s="66" t="s">
        <v>1733</v>
      </c>
    </row>
    <row r="1199" spans="1:43" ht="15" customHeight="1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P1199" s="65" t="s">
        <v>212</v>
      </c>
      <c r="AQ1199" s="66" t="s">
        <v>1733</v>
      </c>
    </row>
    <row r="1200" spans="1:43" ht="15" customHeight="1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P1200" s="65" t="s">
        <v>1048</v>
      </c>
      <c r="AQ1200" s="66" t="s">
        <v>1876</v>
      </c>
    </row>
    <row r="1201" spans="1:43" ht="15" customHeight="1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P1201" s="65" t="s">
        <v>1013</v>
      </c>
      <c r="AQ1201" s="66" t="s">
        <v>1876</v>
      </c>
    </row>
    <row r="1202" spans="1:43" ht="15" customHeight="1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P1202" s="65" t="s">
        <v>1014</v>
      </c>
      <c r="AQ1202" s="66" t="s">
        <v>1876</v>
      </c>
    </row>
    <row r="1203" spans="1:43" ht="15" customHeight="1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P1203" s="65" t="s">
        <v>1015</v>
      </c>
      <c r="AQ1203" s="66" t="s">
        <v>1876</v>
      </c>
    </row>
    <row r="1204" spans="1:43" ht="15" customHeight="1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P1204" s="65" t="s">
        <v>1016</v>
      </c>
      <c r="AQ1204" s="66" t="s">
        <v>1876</v>
      </c>
    </row>
    <row r="1205" spans="1:43" ht="15" customHeight="1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P1205" s="65" t="s">
        <v>1017</v>
      </c>
      <c r="AQ1205" s="66" t="s">
        <v>1876</v>
      </c>
    </row>
    <row r="1206" spans="1:43" ht="15" customHeight="1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P1206" s="65" t="s">
        <v>1049</v>
      </c>
      <c r="AQ1206" s="66" t="s">
        <v>1858</v>
      </c>
    </row>
    <row r="1207" spans="1:43" ht="15" customHeight="1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P1207" s="65" t="s">
        <v>1050</v>
      </c>
      <c r="AQ1207" s="66" t="s">
        <v>1858</v>
      </c>
    </row>
    <row r="1208" spans="1:43" ht="15" customHeight="1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P1208" s="65" t="s">
        <v>213</v>
      </c>
      <c r="AQ1208" s="66" t="s">
        <v>1733</v>
      </c>
    </row>
    <row r="1209" spans="1:43" ht="15" customHeight="1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P1209" s="65" t="s">
        <v>214</v>
      </c>
      <c r="AQ1209" s="66" t="s">
        <v>1733</v>
      </c>
    </row>
    <row r="1210" spans="1:43" ht="15" customHeight="1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P1210" s="65" t="s">
        <v>215</v>
      </c>
      <c r="AQ1210" s="66" t="s">
        <v>1733</v>
      </c>
    </row>
    <row r="1211" spans="1:43" ht="15" customHeight="1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P1211" s="65" t="s">
        <v>1018</v>
      </c>
      <c r="AQ1211" s="66" t="s">
        <v>2335</v>
      </c>
    </row>
    <row r="1212" spans="1:43" ht="15" customHeight="1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P1212" s="65" t="s">
        <v>216</v>
      </c>
      <c r="AQ1212" s="66" t="s">
        <v>1733</v>
      </c>
    </row>
    <row r="1213" spans="1:43" ht="15" customHeight="1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P1213" s="65" t="s">
        <v>217</v>
      </c>
      <c r="AQ1213" s="66" t="s">
        <v>1733</v>
      </c>
    </row>
    <row r="1214" spans="1:43" ht="15" customHeight="1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P1214" s="65" t="s">
        <v>218</v>
      </c>
      <c r="AQ1214" s="66" t="s">
        <v>1733</v>
      </c>
    </row>
    <row r="1215" spans="1:43" ht="15" customHeight="1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P1215" s="65" t="s">
        <v>219</v>
      </c>
      <c r="AQ1215" s="66" t="s">
        <v>1733</v>
      </c>
    </row>
    <row r="1216" spans="1:43" ht="15" customHeight="1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15"/>
      <c r="Y1216" s="15"/>
      <c r="Z1216" s="15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P1216" s="65" t="s">
        <v>220</v>
      </c>
      <c r="AQ1216" s="66" t="s">
        <v>1733</v>
      </c>
    </row>
    <row r="1217" spans="1:43" ht="15" customHeight="1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P1217" s="65" t="s">
        <v>221</v>
      </c>
      <c r="AQ1217" s="66" t="s">
        <v>1733</v>
      </c>
    </row>
    <row r="1218" spans="1:43" ht="15" customHeight="1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P1218" s="65" t="s">
        <v>222</v>
      </c>
      <c r="AQ1218" s="66" t="s">
        <v>1733</v>
      </c>
    </row>
    <row r="1219" spans="1:43" ht="15" customHeight="1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P1219" s="65" t="s">
        <v>223</v>
      </c>
      <c r="AQ1219" s="66" t="s">
        <v>1733</v>
      </c>
    </row>
    <row r="1220" spans="1:43" ht="15" customHeight="1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6"/>
      <c r="Y1220" s="6"/>
      <c r="Z1220" s="6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P1220" s="65" t="s">
        <v>224</v>
      </c>
      <c r="AQ1220" s="66" t="s">
        <v>1733</v>
      </c>
    </row>
    <row r="1221" spans="1:43" ht="15" customHeight="1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P1221" s="65" t="s">
        <v>225</v>
      </c>
      <c r="AQ1221" s="66" t="s">
        <v>1733</v>
      </c>
    </row>
    <row r="1222" spans="1:43" ht="15" customHeight="1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P1222" s="65" t="s">
        <v>226</v>
      </c>
      <c r="AQ1222" s="66" t="s">
        <v>1733</v>
      </c>
    </row>
    <row r="1223" spans="1:43" ht="15" customHeight="1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P1223" s="65" t="s">
        <v>1019</v>
      </c>
      <c r="AQ1223" s="66" t="s">
        <v>2335</v>
      </c>
    </row>
    <row r="1224" spans="1:43" ht="15" customHeight="1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P1224" s="65" t="s">
        <v>227</v>
      </c>
      <c r="AQ1224" s="66" t="s">
        <v>1733</v>
      </c>
    </row>
    <row r="1225" spans="1:43" ht="15" customHeight="1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P1225" s="65" t="s">
        <v>228</v>
      </c>
      <c r="AQ1225" s="66" t="s">
        <v>1733</v>
      </c>
    </row>
    <row r="1226" spans="1:43" ht="15" customHeight="1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P1226" s="65" t="s">
        <v>229</v>
      </c>
      <c r="AQ1226" s="66" t="s">
        <v>1733</v>
      </c>
    </row>
    <row r="1227" spans="1:43" ht="15" customHeight="1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P1227" s="65" t="s">
        <v>230</v>
      </c>
      <c r="AQ1227" s="66" t="s">
        <v>1733</v>
      </c>
    </row>
    <row r="1228" spans="1:43" ht="15" customHeight="1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P1228" s="65" t="s">
        <v>231</v>
      </c>
      <c r="AQ1228" s="66" t="s">
        <v>1733</v>
      </c>
    </row>
    <row r="1229" spans="1:43" ht="15" customHeight="1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P1229" s="65" t="s">
        <v>232</v>
      </c>
      <c r="AQ1229" s="66" t="s">
        <v>1733</v>
      </c>
    </row>
    <row r="1230" spans="1:43" ht="15" customHeight="1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P1230" s="65" t="s">
        <v>233</v>
      </c>
      <c r="AQ1230" s="66" t="s">
        <v>1733</v>
      </c>
    </row>
    <row r="1231" spans="1:43" ht="15" customHeight="1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P1231" s="65" t="s">
        <v>234</v>
      </c>
      <c r="AQ1231" s="66" t="s">
        <v>1733</v>
      </c>
    </row>
    <row r="1232" spans="1:43" ht="15" customHeight="1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P1232" s="65" t="s">
        <v>235</v>
      </c>
      <c r="AQ1232" s="66" t="s">
        <v>1733</v>
      </c>
    </row>
    <row r="1233" spans="1:43" ht="15" customHeight="1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P1233" s="65" t="s">
        <v>236</v>
      </c>
      <c r="AQ1233" s="66" t="s">
        <v>1733</v>
      </c>
    </row>
    <row r="1234" spans="1:43" ht="15" customHeight="1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P1234" s="65" t="s">
        <v>237</v>
      </c>
      <c r="AQ1234" s="66" t="s">
        <v>1733</v>
      </c>
    </row>
    <row r="1235" spans="1:43" ht="15" customHeight="1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P1235" s="65" t="s">
        <v>238</v>
      </c>
      <c r="AQ1235" s="66" t="s">
        <v>1733</v>
      </c>
    </row>
    <row r="1236" spans="1:43" ht="15" customHeight="1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P1236" s="65" t="s">
        <v>239</v>
      </c>
      <c r="AQ1236" s="66" t="s">
        <v>1733</v>
      </c>
    </row>
    <row r="1237" spans="1:43" ht="15" customHeight="1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P1237" s="65" t="s">
        <v>240</v>
      </c>
      <c r="AQ1237" s="66" t="s">
        <v>1733</v>
      </c>
    </row>
    <row r="1238" spans="1:43" ht="15" customHeight="1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P1238" s="65" t="s">
        <v>241</v>
      </c>
      <c r="AQ1238" s="66" t="s">
        <v>1739</v>
      </c>
    </row>
    <row r="1239" spans="1:43" ht="15" customHeight="1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P1239" s="65" t="s">
        <v>242</v>
      </c>
      <c r="AQ1239" s="66" t="s">
        <v>1733</v>
      </c>
    </row>
    <row r="1240" spans="1:43" ht="15" customHeight="1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P1240" s="65" t="s">
        <v>243</v>
      </c>
      <c r="AQ1240" s="66" t="s">
        <v>1733</v>
      </c>
    </row>
    <row r="1241" spans="1:43" ht="15" customHeight="1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P1241" s="65" t="s">
        <v>244</v>
      </c>
      <c r="AQ1241" s="66" t="s">
        <v>1733</v>
      </c>
    </row>
    <row r="1242" spans="1:43" ht="15" customHeight="1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P1242" s="65" t="s">
        <v>1020</v>
      </c>
      <c r="AQ1242" s="66" t="s">
        <v>1827</v>
      </c>
    </row>
    <row r="1243" spans="1:43" ht="15" customHeight="1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P1243" s="65" t="s">
        <v>1021</v>
      </c>
      <c r="AQ1243" s="66" t="s">
        <v>1827</v>
      </c>
    </row>
    <row r="1244" spans="1:43" ht="15" customHeight="1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P1244" s="65" t="s">
        <v>245</v>
      </c>
      <c r="AQ1244" s="66" t="s">
        <v>1739</v>
      </c>
    </row>
    <row r="1245" spans="1:43" ht="15" customHeight="1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P1245" s="65" t="s">
        <v>246</v>
      </c>
      <c r="AQ1245" s="66" t="s">
        <v>1739</v>
      </c>
    </row>
    <row r="1246" spans="1:43" ht="15" customHeight="1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P1246" s="65" t="s">
        <v>247</v>
      </c>
      <c r="AQ1246" s="66" t="s">
        <v>1739</v>
      </c>
    </row>
    <row r="1247" spans="1:43" ht="15" customHeight="1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P1247" s="65" t="s">
        <v>248</v>
      </c>
      <c r="AQ1247" s="66" t="s">
        <v>1733</v>
      </c>
    </row>
    <row r="1248" spans="1:43" ht="15" customHeight="1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P1248" s="65" t="s">
        <v>249</v>
      </c>
      <c r="AQ1248" s="66" t="s">
        <v>1733</v>
      </c>
    </row>
    <row r="1249" spans="1:43" ht="15" customHeight="1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P1249" s="65" t="s">
        <v>250</v>
      </c>
      <c r="AQ1249" s="66" t="s">
        <v>1733</v>
      </c>
    </row>
    <row r="1250" spans="1:43" ht="15" customHeight="1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P1250" s="65" t="s">
        <v>251</v>
      </c>
      <c r="AQ1250" s="66" t="s">
        <v>1733</v>
      </c>
    </row>
    <row r="1251" spans="1:43" ht="15" customHeight="1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P1251" s="65" t="s">
        <v>252</v>
      </c>
      <c r="AQ1251" s="66" t="s">
        <v>1733</v>
      </c>
    </row>
    <row r="1252" spans="1:43" ht="15" customHeight="1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P1252" s="65" t="s">
        <v>253</v>
      </c>
      <c r="AQ1252" s="66" t="s">
        <v>1733</v>
      </c>
    </row>
    <row r="1253" spans="1:43" ht="15" customHeight="1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P1253" s="65" t="s">
        <v>254</v>
      </c>
      <c r="AQ1253" s="66" t="s">
        <v>1733</v>
      </c>
    </row>
    <row r="1254" spans="1:43" ht="15" customHeight="1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P1254" s="65" t="s">
        <v>255</v>
      </c>
      <c r="AQ1254" s="66" t="s">
        <v>1733</v>
      </c>
    </row>
    <row r="1255" spans="1:43" ht="15" customHeight="1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P1255" s="65" t="s">
        <v>256</v>
      </c>
      <c r="AQ1255" s="66" t="s">
        <v>1733</v>
      </c>
    </row>
    <row r="1256" spans="1:43" ht="15" customHeight="1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P1256" s="65" t="s">
        <v>257</v>
      </c>
      <c r="AQ1256" s="66" t="s">
        <v>1733</v>
      </c>
    </row>
    <row r="1257" spans="1:43" ht="15" customHeight="1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P1257" s="65" t="s">
        <v>258</v>
      </c>
      <c r="AQ1257" s="66" t="s">
        <v>1733</v>
      </c>
    </row>
    <row r="1258" spans="1:43" ht="15" customHeight="1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P1258" s="65" t="s">
        <v>259</v>
      </c>
      <c r="AQ1258" s="66" t="s">
        <v>1733</v>
      </c>
    </row>
    <row r="1259" spans="1:43" ht="15" customHeight="1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P1259" s="65" t="s">
        <v>260</v>
      </c>
      <c r="AQ1259" s="66" t="s">
        <v>1733</v>
      </c>
    </row>
    <row r="1260" spans="1:43" ht="15" customHeight="1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P1260" s="65" t="s">
        <v>261</v>
      </c>
      <c r="AQ1260" s="66" t="s">
        <v>1733</v>
      </c>
    </row>
    <row r="1261" spans="1:43" ht="15" customHeight="1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P1261" s="65" t="s">
        <v>262</v>
      </c>
      <c r="AQ1261" s="66" t="s">
        <v>1733</v>
      </c>
    </row>
    <row r="1262" spans="1:43" ht="15" customHeight="1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P1262" s="65" t="s">
        <v>263</v>
      </c>
      <c r="AQ1262" s="66" t="s">
        <v>1733</v>
      </c>
    </row>
    <row r="1263" spans="1:43" ht="15" customHeight="1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P1263" s="65" t="s">
        <v>264</v>
      </c>
      <c r="AQ1263" s="66" t="s">
        <v>1733</v>
      </c>
    </row>
    <row r="1264" spans="1:43" ht="15" customHeight="1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P1264" s="65" t="s">
        <v>265</v>
      </c>
      <c r="AQ1264" s="66" t="s">
        <v>1733</v>
      </c>
    </row>
    <row r="1265" spans="1:43" ht="15" customHeight="1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P1265" s="65" t="s">
        <v>266</v>
      </c>
      <c r="AQ1265" s="66" t="s">
        <v>1733</v>
      </c>
    </row>
    <row r="1266" spans="1:43" ht="15" customHeight="1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P1266" s="65" t="s">
        <v>267</v>
      </c>
      <c r="AQ1266" s="66" t="s">
        <v>1733</v>
      </c>
    </row>
    <row r="1267" spans="1:43" ht="15" customHeight="1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P1267" s="65" t="s">
        <v>268</v>
      </c>
      <c r="AQ1267" s="66" t="s">
        <v>1733</v>
      </c>
    </row>
    <row r="1268" spans="1:43" ht="15" customHeight="1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P1268" s="65" t="s">
        <v>269</v>
      </c>
      <c r="AQ1268" s="66" t="s">
        <v>1733</v>
      </c>
    </row>
    <row r="1269" spans="1:43" ht="15" customHeight="1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P1269" s="65" t="s">
        <v>270</v>
      </c>
      <c r="AQ1269" s="66" t="s">
        <v>1733</v>
      </c>
    </row>
    <row r="1270" spans="1:43" ht="15" customHeight="1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P1270" s="68" t="s">
        <v>271</v>
      </c>
      <c r="AQ1270" s="66" t="s">
        <v>1733</v>
      </c>
    </row>
    <row r="1271" spans="1:43" ht="15" customHeight="1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P1271" s="65" t="s">
        <v>272</v>
      </c>
      <c r="AQ1271" s="66" t="s">
        <v>1733</v>
      </c>
    </row>
    <row r="1272" spans="1:43" ht="15" customHeight="1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P1272" s="65" t="s">
        <v>273</v>
      </c>
      <c r="AQ1272" s="66" t="s">
        <v>1733</v>
      </c>
    </row>
    <row r="1273" spans="1:43" ht="15" customHeight="1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P1273" s="65" t="s">
        <v>274</v>
      </c>
      <c r="AQ1273" s="66" t="s">
        <v>1733</v>
      </c>
    </row>
    <row r="1274" spans="1:43" ht="15" customHeight="1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P1274" s="65" t="s">
        <v>275</v>
      </c>
      <c r="AQ1274" s="66" t="s">
        <v>1733</v>
      </c>
    </row>
    <row r="1275" spans="1:43" ht="15" customHeight="1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P1275" s="65" t="s">
        <v>276</v>
      </c>
      <c r="AQ1275" s="66" t="s">
        <v>1733</v>
      </c>
    </row>
    <row r="1276" spans="1:43" ht="15" customHeight="1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P1276" s="65" t="s">
        <v>277</v>
      </c>
      <c r="AQ1276" s="66" t="s">
        <v>1733</v>
      </c>
    </row>
    <row r="1277" spans="1:43" ht="15" customHeight="1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P1277" s="65" t="s">
        <v>278</v>
      </c>
      <c r="AQ1277" s="66" t="s">
        <v>1733</v>
      </c>
    </row>
    <row r="1278" spans="1:43" ht="15" customHeight="1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P1278" s="65" t="s">
        <v>279</v>
      </c>
      <c r="AQ1278" s="66" t="s">
        <v>1733</v>
      </c>
    </row>
    <row r="1279" spans="1:43" ht="15" customHeight="1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P1279" s="65" t="s">
        <v>280</v>
      </c>
      <c r="AQ1279" s="66" t="s">
        <v>1733</v>
      </c>
    </row>
    <row r="1280" spans="1:43" ht="15" customHeight="1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P1280" s="65" t="s">
        <v>281</v>
      </c>
      <c r="AQ1280" s="66" t="s">
        <v>1739</v>
      </c>
    </row>
    <row r="1281" spans="1:43" ht="15" customHeight="1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P1281" s="65" t="s">
        <v>282</v>
      </c>
      <c r="AQ1281" s="66" t="s">
        <v>1739</v>
      </c>
    </row>
    <row r="1282" spans="1:43" ht="15" customHeight="1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P1282" s="65" t="s">
        <v>283</v>
      </c>
      <c r="AQ1282" s="66" t="s">
        <v>1733</v>
      </c>
    </row>
    <row r="1283" spans="1:43" ht="15" customHeight="1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P1283" s="65" t="s">
        <v>284</v>
      </c>
      <c r="AQ1283" s="66" t="s">
        <v>1733</v>
      </c>
    </row>
    <row r="1284" spans="1:43" ht="15" customHeight="1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P1284" s="65" t="s">
        <v>285</v>
      </c>
      <c r="AQ1284" s="66" t="s">
        <v>1733</v>
      </c>
    </row>
    <row r="1285" spans="1:43" ht="15" customHeight="1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P1285" s="65" t="s">
        <v>286</v>
      </c>
      <c r="AQ1285" s="66" t="s">
        <v>1739</v>
      </c>
    </row>
    <row r="1286" spans="1:43" ht="15" customHeight="1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P1286" s="65" t="s">
        <v>287</v>
      </c>
      <c r="AQ1286" s="66" t="s">
        <v>1739</v>
      </c>
    </row>
    <row r="1287" spans="1:43" ht="15" customHeight="1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P1287" s="65" t="s">
        <v>288</v>
      </c>
      <c r="AQ1287" s="66" t="s">
        <v>1739</v>
      </c>
    </row>
    <row r="1288" spans="1:43" ht="15" customHeight="1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P1288" s="65" t="s">
        <v>289</v>
      </c>
      <c r="AQ1288" s="66" t="s">
        <v>1733</v>
      </c>
    </row>
    <row r="1289" spans="1:43" ht="15" customHeight="1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P1289" s="65" t="s">
        <v>290</v>
      </c>
      <c r="AQ1289" s="66" t="s">
        <v>1733</v>
      </c>
    </row>
    <row r="1290" spans="1:43" ht="15" customHeight="1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P1290" s="65" t="s">
        <v>291</v>
      </c>
      <c r="AQ1290" s="66" t="s">
        <v>1733</v>
      </c>
    </row>
    <row r="1291" spans="1:43" ht="15" customHeight="1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P1291" s="65" t="s">
        <v>292</v>
      </c>
      <c r="AQ1291" s="66" t="s">
        <v>1733</v>
      </c>
    </row>
    <row r="1292" spans="1:43" ht="15" customHeight="1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P1292" s="65" t="s">
        <v>1022</v>
      </c>
      <c r="AQ1292" s="66" t="s">
        <v>2133</v>
      </c>
    </row>
    <row r="1293" spans="1:43" ht="15" customHeight="1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P1293" s="65" t="s">
        <v>1023</v>
      </c>
      <c r="AQ1293" s="66" t="s">
        <v>1827</v>
      </c>
    </row>
    <row r="1294" spans="1:43" ht="15" customHeight="1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P1294" s="65" t="s">
        <v>1024</v>
      </c>
      <c r="AQ1294" s="66" t="s">
        <v>1827</v>
      </c>
    </row>
    <row r="1295" spans="1:43" ht="15" customHeight="1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P1295" s="65" t="s">
        <v>1025</v>
      </c>
      <c r="AQ1295" s="66" t="s">
        <v>1827</v>
      </c>
    </row>
    <row r="1296" spans="1:43" ht="15" customHeight="1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P1296" s="65" t="s">
        <v>293</v>
      </c>
      <c r="AQ1296" s="66" t="s">
        <v>1733</v>
      </c>
    </row>
    <row r="1297" spans="1:43" ht="15" customHeight="1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P1297" s="65" t="s">
        <v>294</v>
      </c>
      <c r="AQ1297" s="66" t="s">
        <v>1733</v>
      </c>
    </row>
    <row r="1298" spans="1:43" ht="15" customHeight="1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P1298" s="65" t="s">
        <v>295</v>
      </c>
      <c r="AQ1298" s="66" t="s">
        <v>1733</v>
      </c>
    </row>
    <row r="1299" spans="1:43" ht="15" customHeight="1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P1299" s="65" t="s">
        <v>296</v>
      </c>
      <c r="AQ1299" s="66" t="s">
        <v>1733</v>
      </c>
    </row>
    <row r="1300" spans="1:43" ht="15" customHeight="1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P1300" s="65" t="s">
        <v>297</v>
      </c>
      <c r="AQ1300" s="66" t="s">
        <v>1733</v>
      </c>
    </row>
    <row r="1301" spans="1:43" ht="15" customHeight="1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P1301" s="65" t="s">
        <v>298</v>
      </c>
      <c r="AQ1301" s="66" t="s">
        <v>1733</v>
      </c>
    </row>
    <row r="1302" spans="1:43" ht="15" customHeight="1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P1302" s="65" t="s">
        <v>299</v>
      </c>
      <c r="AQ1302" s="66" t="s">
        <v>1733</v>
      </c>
    </row>
    <row r="1303" spans="1:43" ht="15" customHeight="1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P1303" s="65" t="s">
        <v>300</v>
      </c>
      <c r="AQ1303" s="66" t="s">
        <v>1733</v>
      </c>
    </row>
    <row r="1304" spans="1:43" ht="15" customHeight="1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P1304" s="65" t="s">
        <v>301</v>
      </c>
      <c r="AQ1304" s="66" t="s">
        <v>1733</v>
      </c>
    </row>
    <row r="1305" spans="1:43" ht="15" customHeight="1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P1305" s="65" t="s">
        <v>302</v>
      </c>
      <c r="AQ1305" s="66" t="s">
        <v>1733</v>
      </c>
    </row>
    <row r="1306" spans="1:43" ht="15" customHeight="1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P1306" s="65" t="s">
        <v>303</v>
      </c>
      <c r="AQ1306" s="66" t="s">
        <v>1733</v>
      </c>
    </row>
    <row r="1307" spans="1:43" ht="15" customHeight="1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P1307" s="65" t="s">
        <v>304</v>
      </c>
      <c r="AQ1307" s="66" t="s">
        <v>1733</v>
      </c>
    </row>
    <row r="1308" spans="1:43" ht="15" customHeight="1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P1308" s="65" t="s">
        <v>305</v>
      </c>
      <c r="AQ1308" s="66" t="s">
        <v>1733</v>
      </c>
    </row>
    <row r="1309" spans="1:43" ht="15" customHeight="1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P1309" s="65" t="s">
        <v>1051</v>
      </c>
      <c r="AQ1309" s="66" t="s">
        <v>1876</v>
      </c>
    </row>
    <row r="1310" spans="1:43" ht="15" customHeight="1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P1310" s="65" t="s">
        <v>306</v>
      </c>
      <c r="AQ1310" s="66" t="s">
        <v>1739</v>
      </c>
    </row>
    <row r="1311" spans="1:43" ht="15" customHeight="1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P1311" s="65" t="s">
        <v>307</v>
      </c>
      <c r="AQ1311" s="66" t="s">
        <v>1739</v>
      </c>
    </row>
    <row r="1312" spans="1:43" ht="15" customHeight="1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P1312" s="65" t="s">
        <v>308</v>
      </c>
      <c r="AQ1312" s="66" t="s">
        <v>1733</v>
      </c>
    </row>
    <row r="1313" spans="1:43" ht="15" customHeight="1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P1313" s="65" t="s">
        <v>309</v>
      </c>
      <c r="AQ1313" s="66" t="s">
        <v>1733</v>
      </c>
    </row>
    <row r="1314" spans="1:43" ht="15" customHeight="1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P1314" s="65" t="s">
        <v>310</v>
      </c>
      <c r="AQ1314" s="66" t="s">
        <v>1733</v>
      </c>
    </row>
    <row r="1315" spans="1:43" ht="15" customHeight="1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P1315" s="65" t="s">
        <v>311</v>
      </c>
      <c r="AQ1315" s="66" t="s">
        <v>1733</v>
      </c>
    </row>
    <row r="1316" spans="1:43" ht="15" customHeight="1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P1316" s="65" t="s">
        <v>312</v>
      </c>
      <c r="AQ1316" s="66" t="s">
        <v>1733</v>
      </c>
    </row>
    <row r="1317" spans="1:43" ht="15" customHeight="1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P1317" s="65" t="s">
        <v>313</v>
      </c>
      <c r="AQ1317" s="66" t="s">
        <v>1733</v>
      </c>
    </row>
    <row r="1318" spans="1:43" ht="15" customHeight="1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P1318" s="65" t="s">
        <v>314</v>
      </c>
      <c r="AQ1318" s="66" t="s">
        <v>1733</v>
      </c>
    </row>
    <row r="1319" spans="1:43" ht="15" customHeight="1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P1319" s="65" t="s">
        <v>315</v>
      </c>
      <c r="AQ1319" s="66" t="s">
        <v>1733</v>
      </c>
    </row>
    <row r="1320" spans="1:43" ht="15" customHeight="1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P1320" s="65" t="s">
        <v>316</v>
      </c>
      <c r="AQ1320" s="66" t="s">
        <v>1733</v>
      </c>
    </row>
    <row r="1321" spans="1:43" ht="15" customHeight="1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P1321" s="65" t="s">
        <v>317</v>
      </c>
      <c r="AQ1321" s="66" t="s">
        <v>1733</v>
      </c>
    </row>
    <row r="1322" spans="1:43" ht="15" customHeight="1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P1322" s="65" t="s">
        <v>318</v>
      </c>
      <c r="AQ1322" s="66" t="s">
        <v>1733</v>
      </c>
    </row>
    <row r="1323" spans="1:43" ht="15" customHeight="1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P1323" s="65" t="s">
        <v>319</v>
      </c>
      <c r="AQ1323" s="66" t="s">
        <v>1733</v>
      </c>
    </row>
    <row r="1324" spans="1:43" ht="15" customHeight="1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P1324" s="65" t="s">
        <v>320</v>
      </c>
      <c r="AQ1324" s="66" t="s">
        <v>1733</v>
      </c>
    </row>
    <row r="1325" spans="1:43" ht="15" customHeight="1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P1325" s="65" t="s">
        <v>321</v>
      </c>
      <c r="AQ1325" s="66" t="s">
        <v>1733</v>
      </c>
    </row>
    <row r="1326" spans="1:43" ht="15" customHeight="1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P1326" s="65" t="s">
        <v>322</v>
      </c>
      <c r="AQ1326" s="66" t="s">
        <v>1733</v>
      </c>
    </row>
    <row r="1327" spans="1:43" ht="15" customHeight="1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P1327" s="65" t="s">
        <v>323</v>
      </c>
      <c r="AQ1327" s="66" t="s">
        <v>1733</v>
      </c>
    </row>
    <row r="1328" spans="1:43" ht="15" customHeight="1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P1328" s="65" t="s">
        <v>324</v>
      </c>
      <c r="AQ1328" s="66" t="s">
        <v>1733</v>
      </c>
    </row>
    <row r="1329" spans="1:43" ht="15" customHeight="1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P1329" s="65" t="s">
        <v>325</v>
      </c>
      <c r="AQ1329" s="66" t="s">
        <v>1733</v>
      </c>
    </row>
    <row r="1330" spans="1:43" ht="15" customHeight="1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P1330" s="65" t="s">
        <v>326</v>
      </c>
      <c r="AQ1330" s="66" t="s">
        <v>1733</v>
      </c>
    </row>
    <row r="1331" spans="1:43" ht="15" customHeight="1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P1331" s="65" t="s">
        <v>327</v>
      </c>
      <c r="AQ1331" s="66" t="s">
        <v>1739</v>
      </c>
    </row>
    <row r="1332" spans="1:43" ht="15" customHeight="1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P1332" s="65" t="s">
        <v>328</v>
      </c>
      <c r="AQ1332" s="66" t="s">
        <v>1739</v>
      </c>
    </row>
    <row r="1333" spans="1:43" ht="15" customHeight="1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P1333" s="65" t="s">
        <v>329</v>
      </c>
      <c r="AQ1333" s="66" t="s">
        <v>1733</v>
      </c>
    </row>
    <row r="1334" spans="1:43" ht="15" customHeight="1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P1334" s="65" t="s">
        <v>330</v>
      </c>
      <c r="AQ1334" s="66" t="s">
        <v>1739</v>
      </c>
    </row>
    <row r="1335" spans="1:43" ht="15" customHeight="1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P1335" s="65" t="s">
        <v>331</v>
      </c>
      <c r="AQ1335" s="66" t="s">
        <v>1739</v>
      </c>
    </row>
    <row r="1336" spans="1:43" ht="15" customHeight="1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P1336" s="65" t="s">
        <v>332</v>
      </c>
      <c r="AQ1336" s="66" t="s">
        <v>1733</v>
      </c>
    </row>
    <row r="1337" spans="1:43" ht="15" customHeight="1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P1337" s="65" t="s">
        <v>333</v>
      </c>
      <c r="AQ1337" s="66" t="s">
        <v>1739</v>
      </c>
    </row>
    <row r="1338" spans="1:43" ht="15" customHeight="1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P1338" s="65" t="s">
        <v>334</v>
      </c>
      <c r="AQ1338" s="66" t="s">
        <v>1739</v>
      </c>
    </row>
    <row r="1339" spans="1:43" ht="15" customHeight="1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P1339" s="65" t="s">
        <v>335</v>
      </c>
      <c r="AQ1339" s="66" t="s">
        <v>1739</v>
      </c>
    </row>
    <row r="1340" spans="1:43" ht="15" customHeight="1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P1340" s="65" t="s">
        <v>336</v>
      </c>
      <c r="AQ1340" s="66" t="s">
        <v>1733</v>
      </c>
    </row>
    <row r="1341" spans="1:43" ht="15" customHeight="1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P1341" s="65" t="s">
        <v>337</v>
      </c>
      <c r="AQ1341" s="66" t="s">
        <v>1733</v>
      </c>
    </row>
    <row r="1342" spans="1:43" ht="15" customHeight="1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P1342" s="65" t="s">
        <v>338</v>
      </c>
      <c r="AQ1342" s="66" t="s">
        <v>1733</v>
      </c>
    </row>
    <row r="1343" spans="1:43" ht="15" customHeight="1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P1343" s="65" t="s">
        <v>339</v>
      </c>
      <c r="AQ1343" s="66" t="s">
        <v>1733</v>
      </c>
    </row>
    <row r="1344" spans="1:43" ht="15" customHeight="1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P1344" s="65" t="s">
        <v>340</v>
      </c>
      <c r="AQ1344" s="66" t="s">
        <v>1733</v>
      </c>
    </row>
    <row r="1345" spans="1:43" ht="15" customHeight="1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P1345" s="65" t="s">
        <v>341</v>
      </c>
      <c r="AQ1345" s="66" t="s">
        <v>1733</v>
      </c>
    </row>
    <row r="1346" spans="1:43" ht="15" customHeight="1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P1346" s="65" t="s">
        <v>342</v>
      </c>
      <c r="AQ1346" s="66" t="s">
        <v>1733</v>
      </c>
    </row>
    <row r="1347" spans="1:43" ht="15" customHeight="1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P1347" s="65" t="s">
        <v>343</v>
      </c>
      <c r="AQ1347" s="66" t="s">
        <v>1733</v>
      </c>
    </row>
    <row r="1348" spans="1:43" ht="15" customHeight="1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P1348" s="65" t="s">
        <v>344</v>
      </c>
      <c r="AQ1348" s="66" t="s">
        <v>1733</v>
      </c>
    </row>
    <row r="1349" spans="1:43" ht="15" customHeight="1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P1349" s="65" t="s">
        <v>345</v>
      </c>
      <c r="AQ1349" s="66" t="s">
        <v>1733</v>
      </c>
    </row>
    <row r="1350" spans="1:43" ht="15" customHeight="1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P1350" s="65" t="s">
        <v>346</v>
      </c>
      <c r="AQ1350" s="66" t="s">
        <v>1733</v>
      </c>
    </row>
    <row r="1351" spans="1:43" ht="15" customHeight="1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P1351" s="65" t="s">
        <v>347</v>
      </c>
      <c r="AQ1351" s="66" t="s">
        <v>1733</v>
      </c>
    </row>
    <row r="1352" spans="1:43" ht="15" customHeight="1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P1352" s="65" t="s">
        <v>348</v>
      </c>
      <c r="AQ1352" s="66" t="s">
        <v>1733</v>
      </c>
    </row>
    <row r="1353" spans="1:43" ht="15" customHeight="1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P1353" s="65" t="s">
        <v>349</v>
      </c>
      <c r="AQ1353" s="66" t="s">
        <v>1733</v>
      </c>
    </row>
    <row r="1354" spans="1:43" ht="15" customHeight="1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P1354" s="65" t="s">
        <v>350</v>
      </c>
      <c r="AQ1354" s="66" t="s">
        <v>1733</v>
      </c>
    </row>
    <row r="1355" spans="1:43" ht="15" customHeight="1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P1355" s="65" t="s">
        <v>351</v>
      </c>
      <c r="AQ1355" s="66" t="s">
        <v>1733</v>
      </c>
    </row>
    <row r="1356" spans="1:43" ht="15" customHeight="1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P1356" s="65" t="s">
        <v>352</v>
      </c>
      <c r="AQ1356" s="66" t="s">
        <v>1733</v>
      </c>
    </row>
    <row r="1357" spans="1:43" ht="15" customHeight="1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P1357" s="65" t="s">
        <v>353</v>
      </c>
      <c r="AQ1357" s="66" t="s">
        <v>1733</v>
      </c>
    </row>
    <row r="1358" spans="1:43" ht="15" customHeight="1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P1358" s="65" t="s">
        <v>354</v>
      </c>
      <c r="AQ1358" s="66" t="s">
        <v>1733</v>
      </c>
    </row>
    <row r="1359" spans="1:43" ht="15" customHeight="1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P1359" s="65" t="s">
        <v>1026</v>
      </c>
      <c r="AQ1359" s="66" t="s">
        <v>1858</v>
      </c>
    </row>
    <row r="1360" spans="1:43" ht="15" customHeight="1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P1360" s="65" t="s">
        <v>1052</v>
      </c>
      <c r="AQ1360" s="66" t="s">
        <v>1858</v>
      </c>
    </row>
    <row r="1361" spans="1:43" ht="15" customHeight="1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P1361" s="65" t="s">
        <v>1053</v>
      </c>
      <c r="AQ1361" s="66" t="s">
        <v>1858</v>
      </c>
    </row>
    <row r="1362" spans="1:43" ht="15" customHeight="1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P1362" s="65" t="s">
        <v>355</v>
      </c>
      <c r="AQ1362" s="66" t="s">
        <v>1733</v>
      </c>
    </row>
    <row r="1363" spans="1:43" ht="15" customHeight="1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P1363" s="65" t="s">
        <v>356</v>
      </c>
      <c r="AQ1363" s="66" t="s">
        <v>1733</v>
      </c>
    </row>
    <row r="1364" spans="1:43" ht="15" customHeight="1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P1364" s="65" t="s">
        <v>357</v>
      </c>
      <c r="AQ1364" s="66" t="s">
        <v>1733</v>
      </c>
    </row>
    <row r="1365" spans="1:43" ht="15" customHeight="1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P1365" s="65" t="s">
        <v>358</v>
      </c>
      <c r="AQ1365" s="66" t="s">
        <v>1733</v>
      </c>
    </row>
    <row r="1366" spans="1:43" ht="15" customHeight="1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P1366" s="65" t="s">
        <v>359</v>
      </c>
      <c r="AQ1366" s="66" t="s">
        <v>1733</v>
      </c>
    </row>
    <row r="1367" spans="1:43" ht="15" customHeight="1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P1367" s="65" t="s">
        <v>360</v>
      </c>
      <c r="AQ1367" s="66" t="s">
        <v>1739</v>
      </c>
    </row>
    <row r="1368" spans="1:43" ht="15" customHeight="1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P1368" s="65" t="s">
        <v>361</v>
      </c>
      <c r="AQ1368" s="66" t="s">
        <v>1739</v>
      </c>
    </row>
    <row r="1369" spans="1:43" ht="15" customHeight="1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P1369" s="65" t="s">
        <v>362</v>
      </c>
      <c r="AQ1369" s="66" t="s">
        <v>1739</v>
      </c>
    </row>
    <row r="1370" spans="1:43" ht="15" customHeight="1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P1370" s="65" t="s">
        <v>363</v>
      </c>
      <c r="AQ1370" s="66" t="s">
        <v>1739</v>
      </c>
    </row>
    <row r="1371" spans="1:43" ht="15" customHeight="1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P1371" s="65" t="s">
        <v>364</v>
      </c>
      <c r="AQ1371" s="66" t="s">
        <v>1739</v>
      </c>
    </row>
    <row r="1372" spans="1:43" ht="15" customHeight="1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P1372" s="65" t="s">
        <v>365</v>
      </c>
      <c r="AQ1372" s="66" t="s">
        <v>1739</v>
      </c>
    </row>
    <row r="1373" spans="1:43" ht="15" customHeight="1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P1373" s="65" t="s">
        <v>366</v>
      </c>
      <c r="AQ1373" s="66" t="s">
        <v>1739</v>
      </c>
    </row>
    <row r="1374" spans="1:43" ht="15" customHeight="1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P1374" s="65" t="s">
        <v>367</v>
      </c>
      <c r="AQ1374" s="66" t="s">
        <v>1739</v>
      </c>
    </row>
    <row r="1375" spans="1:43" ht="15" customHeight="1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P1375" s="65" t="s">
        <v>368</v>
      </c>
      <c r="AQ1375" s="66" t="s">
        <v>1739</v>
      </c>
    </row>
    <row r="1376" spans="1:43" ht="15" customHeight="1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P1376" s="65" t="s">
        <v>369</v>
      </c>
      <c r="AQ1376" s="66" t="s">
        <v>1739</v>
      </c>
    </row>
    <row r="1377" spans="1:43" ht="15" customHeight="1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P1377" s="65" t="s">
        <v>370</v>
      </c>
      <c r="AQ1377" s="66" t="s">
        <v>1739</v>
      </c>
    </row>
    <row r="1378" spans="1:43" ht="15" customHeight="1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P1378" s="65" t="s">
        <v>371</v>
      </c>
      <c r="AQ1378" s="66" t="s">
        <v>1739</v>
      </c>
    </row>
    <row r="1379" spans="1:43" ht="15" customHeight="1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P1379" s="65" t="s">
        <v>372</v>
      </c>
      <c r="AQ1379" s="66" t="s">
        <v>1739</v>
      </c>
    </row>
    <row r="1380" spans="1:43" ht="15" customHeight="1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P1380" s="65" t="s">
        <v>373</v>
      </c>
      <c r="AQ1380" s="66" t="s">
        <v>1733</v>
      </c>
    </row>
    <row r="1381" spans="1:43" ht="15" customHeight="1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P1381" s="65" t="s">
        <v>374</v>
      </c>
      <c r="AQ1381" s="66" t="s">
        <v>1733</v>
      </c>
    </row>
    <row r="1382" spans="1:43" ht="15" customHeight="1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P1382" s="65" t="s">
        <v>375</v>
      </c>
      <c r="AQ1382" s="66" t="s">
        <v>1733</v>
      </c>
    </row>
    <row r="1383" spans="1:43" ht="15" customHeight="1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P1383" s="65" t="s">
        <v>376</v>
      </c>
      <c r="AQ1383" s="66" t="s">
        <v>1733</v>
      </c>
    </row>
    <row r="1384" spans="1:43" ht="15" customHeight="1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P1384" s="65" t="s">
        <v>377</v>
      </c>
      <c r="AQ1384" s="66" t="s">
        <v>1733</v>
      </c>
    </row>
    <row r="1385" spans="1:43" ht="15" customHeight="1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P1385" s="65" t="s">
        <v>378</v>
      </c>
      <c r="AQ1385" s="66" t="s">
        <v>1733</v>
      </c>
    </row>
    <row r="1386" spans="1:43" ht="15" customHeight="1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P1386" s="65" t="s">
        <v>379</v>
      </c>
      <c r="AQ1386" s="66" t="s">
        <v>1733</v>
      </c>
    </row>
    <row r="1387" spans="1:43" ht="15" customHeight="1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P1387" s="65" t="s">
        <v>380</v>
      </c>
      <c r="AQ1387" s="66" t="s">
        <v>1733</v>
      </c>
    </row>
    <row r="1388" spans="1:43" ht="15" customHeight="1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P1388" s="65" t="s">
        <v>381</v>
      </c>
      <c r="AQ1388" s="66" t="s">
        <v>1733</v>
      </c>
    </row>
    <row r="1389" spans="1:43" ht="15" customHeight="1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P1389" s="65" t="s">
        <v>382</v>
      </c>
      <c r="AQ1389" s="66" t="s">
        <v>1733</v>
      </c>
    </row>
    <row r="1390" spans="1:43" ht="1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P1390" s="65" t="s">
        <v>383</v>
      </c>
      <c r="AQ1390" s="66" t="s">
        <v>1733</v>
      </c>
    </row>
    <row r="1391" spans="1:43" ht="15" customHeight="1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P1391" s="65" t="s">
        <v>384</v>
      </c>
      <c r="AQ1391" s="66" t="s">
        <v>1733</v>
      </c>
    </row>
    <row r="1392" spans="1:43" ht="15" customHeight="1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P1392" s="65" t="s">
        <v>1027</v>
      </c>
      <c r="AQ1392" s="66" t="s">
        <v>385</v>
      </c>
    </row>
    <row r="1393" spans="1:43" ht="15" customHeight="1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P1393" s="65" t="s">
        <v>386</v>
      </c>
      <c r="AQ1393" s="66" t="s">
        <v>1733</v>
      </c>
    </row>
    <row r="1394" spans="1:43" ht="15" customHeight="1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P1394" s="65" t="s">
        <v>387</v>
      </c>
      <c r="AQ1394" s="66" t="s">
        <v>1733</v>
      </c>
    </row>
    <row r="1395" spans="1:43" ht="15" customHeight="1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P1395" s="65" t="s">
        <v>388</v>
      </c>
      <c r="AQ1395" s="66" t="s">
        <v>1733</v>
      </c>
    </row>
    <row r="1396" spans="1:43" ht="15" customHeight="1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P1396" s="65" t="s">
        <v>389</v>
      </c>
      <c r="AQ1396" s="66" t="s">
        <v>1733</v>
      </c>
    </row>
    <row r="1397" spans="1:43" ht="15" customHeight="1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P1397" s="65" t="s">
        <v>390</v>
      </c>
      <c r="AQ1397" s="66" t="s">
        <v>1733</v>
      </c>
    </row>
    <row r="1398" spans="1:43" ht="15" customHeight="1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P1398" s="65" t="s">
        <v>391</v>
      </c>
      <c r="AQ1398" s="66" t="s">
        <v>1733</v>
      </c>
    </row>
    <row r="1399" spans="1:43" ht="15" customHeight="1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P1399" s="65" t="s">
        <v>392</v>
      </c>
      <c r="AQ1399" s="66" t="s">
        <v>1733</v>
      </c>
    </row>
    <row r="1400" spans="1:43" ht="15" customHeight="1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P1400" s="65" t="s">
        <v>393</v>
      </c>
      <c r="AQ1400" s="66" t="s">
        <v>1733</v>
      </c>
    </row>
    <row r="1401" spans="1:43" ht="15" customHeight="1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P1401" s="65" t="s">
        <v>394</v>
      </c>
      <c r="AQ1401" s="66" t="s">
        <v>1733</v>
      </c>
    </row>
    <row r="1402" spans="1:43" ht="15" customHeight="1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P1402" s="65" t="s">
        <v>395</v>
      </c>
      <c r="AQ1402" s="66" t="s">
        <v>1733</v>
      </c>
    </row>
    <row r="1403" spans="1:43" ht="15" customHeight="1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P1403" s="65" t="s">
        <v>396</v>
      </c>
      <c r="AQ1403" s="66" t="s">
        <v>1733</v>
      </c>
    </row>
    <row r="1404" spans="1:43" ht="15" customHeight="1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P1404" s="65" t="s">
        <v>397</v>
      </c>
      <c r="AQ1404" s="66" t="s">
        <v>1733</v>
      </c>
    </row>
    <row r="1405" spans="1:43" ht="15" customHeight="1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P1405" s="65" t="s">
        <v>398</v>
      </c>
      <c r="AQ1405" s="66" t="s">
        <v>1733</v>
      </c>
    </row>
    <row r="1406" spans="1:43" ht="15" customHeight="1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P1406" s="65" t="s">
        <v>399</v>
      </c>
      <c r="AQ1406" s="66" t="s">
        <v>1733</v>
      </c>
    </row>
    <row r="1407" spans="1:43" ht="15" customHeight="1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P1407" s="65" t="s">
        <v>400</v>
      </c>
      <c r="AQ1407" s="66" t="s">
        <v>1733</v>
      </c>
    </row>
    <row r="1408" spans="1:43" ht="15" customHeight="1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P1408" s="65" t="s">
        <v>401</v>
      </c>
      <c r="AQ1408" s="66" t="s">
        <v>1733</v>
      </c>
    </row>
    <row r="1409" spans="1:43" ht="15" customHeight="1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P1409" s="65" t="s">
        <v>402</v>
      </c>
      <c r="AQ1409" s="66" t="s">
        <v>1733</v>
      </c>
    </row>
    <row r="1410" spans="1:43" ht="15" customHeight="1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P1410" s="65" t="s">
        <v>403</v>
      </c>
      <c r="AQ1410" s="66" t="s">
        <v>1733</v>
      </c>
    </row>
    <row r="1411" spans="1:43" ht="15" customHeight="1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P1411" s="65" t="s">
        <v>404</v>
      </c>
      <c r="AQ1411" s="66" t="s">
        <v>1733</v>
      </c>
    </row>
    <row r="1412" spans="1:43" ht="15" customHeight="1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P1412" s="65" t="s">
        <v>405</v>
      </c>
      <c r="AQ1412" s="66" t="s">
        <v>1733</v>
      </c>
    </row>
    <row r="1413" spans="1:43" ht="15" customHeight="1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P1413" s="65" t="s">
        <v>406</v>
      </c>
      <c r="AQ1413" s="66" t="s">
        <v>1733</v>
      </c>
    </row>
    <row r="1414" spans="1:43" ht="15" customHeight="1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P1414" s="65" t="s">
        <v>407</v>
      </c>
      <c r="AQ1414" s="66" t="s">
        <v>1739</v>
      </c>
    </row>
    <row r="1415" spans="1:43" ht="15" customHeight="1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P1415" s="65" t="s">
        <v>408</v>
      </c>
      <c r="AQ1415" s="66" t="s">
        <v>1733</v>
      </c>
    </row>
    <row r="1416" spans="1:43" ht="15" customHeight="1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P1416" s="65" t="s">
        <v>409</v>
      </c>
      <c r="AQ1416" s="66" t="s">
        <v>1733</v>
      </c>
    </row>
    <row r="1417" spans="1:43" ht="15" customHeight="1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P1417" s="65" t="s">
        <v>410</v>
      </c>
      <c r="AQ1417" s="66" t="s">
        <v>1733</v>
      </c>
    </row>
    <row r="1418" spans="1:43" ht="15" customHeight="1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P1418" s="65" t="s">
        <v>411</v>
      </c>
      <c r="AQ1418" s="66" t="s">
        <v>1733</v>
      </c>
    </row>
    <row r="1419" spans="1:43" ht="15" customHeight="1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P1419" s="65" t="s">
        <v>412</v>
      </c>
      <c r="AQ1419" s="66" t="s">
        <v>1733</v>
      </c>
    </row>
    <row r="1420" spans="1:43" ht="15" customHeight="1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P1420" s="65" t="s">
        <v>413</v>
      </c>
      <c r="AQ1420" s="66" t="s">
        <v>1733</v>
      </c>
    </row>
    <row r="1421" spans="1:43" ht="15" customHeight="1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P1421" s="65" t="s">
        <v>414</v>
      </c>
      <c r="AQ1421" s="66" t="s">
        <v>1733</v>
      </c>
    </row>
    <row r="1422" spans="1:43" ht="15" customHeight="1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P1422" s="65" t="s">
        <v>415</v>
      </c>
      <c r="AQ1422" s="66" t="s">
        <v>1733</v>
      </c>
    </row>
    <row r="1423" spans="1:43" ht="15" customHeight="1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P1423" s="65" t="s">
        <v>416</v>
      </c>
      <c r="AQ1423" s="66" t="s">
        <v>1733</v>
      </c>
    </row>
    <row r="1424" spans="1:43" ht="15" customHeight="1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P1424" s="65" t="s">
        <v>417</v>
      </c>
      <c r="AQ1424" s="66" t="s">
        <v>1733</v>
      </c>
    </row>
    <row r="1425" spans="1:43" ht="15" customHeight="1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P1425" s="65" t="s">
        <v>418</v>
      </c>
      <c r="AQ1425" s="66" t="s">
        <v>1733</v>
      </c>
    </row>
    <row r="1426" spans="1:43" ht="15" customHeight="1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P1426" s="65" t="s">
        <v>419</v>
      </c>
      <c r="AQ1426" s="66" t="s">
        <v>1733</v>
      </c>
    </row>
    <row r="1427" spans="1:43" ht="15" customHeight="1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P1427" s="65" t="s">
        <v>420</v>
      </c>
      <c r="AQ1427" s="66" t="s">
        <v>1733</v>
      </c>
    </row>
    <row r="1428" spans="1:43" ht="15" customHeight="1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15"/>
      <c r="Y1428" s="15"/>
      <c r="Z1428" s="15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P1428" s="65" t="s">
        <v>421</v>
      </c>
      <c r="AQ1428" s="66" t="s">
        <v>1733</v>
      </c>
    </row>
    <row r="1429" spans="1:43" ht="15" customHeight="1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P1429" s="65" t="s">
        <v>422</v>
      </c>
      <c r="AQ1429" s="66" t="s">
        <v>1733</v>
      </c>
    </row>
    <row r="1430" spans="1:43" ht="15" customHeight="1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P1430" s="65" t="s">
        <v>423</v>
      </c>
      <c r="AQ1430" s="66" t="s">
        <v>1733</v>
      </c>
    </row>
    <row r="1431" spans="1:43" ht="15" customHeight="1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P1431" s="65" t="s">
        <v>424</v>
      </c>
      <c r="AQ1431" s="66" t="s">
        <v>1733</v>
      </c>
    </row>
    <row r="1432" spans="1:43" ht="15" customHeight="1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6"/>
      <c r="Y1432" s="6"/>
      <c r="Z1432" s="6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P1432" s="65" t="s">
        <v>425</v>
      </c>
      <c r="AQ1432" s="66" t="s">
        <v>1733</v>
      </c>
    </row>
    <row r="1433" spans="1:43" ht="15" customHeight="1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P1433" s="65" t="s">
        <v>426</v>
      </c>
      <c r="AQ1433" s="66" t="s">
        <v>1733</v>
      </c>
    </row>
    <row r="1434" spans="1:43" ht="15" customHeight="1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P1434" s="65" t="s">
        <v>427</v>
      </c>
      <c r="AQ1434" s="66" t="s">
        <v>1733</v>
      </c>
    </row>
    <row r="1435" spans="1:43" ht="15" customHeight="1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P1435" s="65" t="s">
        <v>428</v>
      </c>
      <c r="AQ1435" s="66" t="s">
        <v>1733</v>
      </c>
    </row>
    <row r="1436" spans="1:43" ht="15" customHeight="1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P1436" s="65" t="s">
        <v>429</v>
      </c>
      <c r="AQ1436" s="66" t="s">
        <v>1733</v>
      </c>
    </row>
    <row r="1437" spans="1:43" ht="15" customHeight="1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P1437" s="65" t="s">
        <v>430</v>
      </c>
      <c r="AQ1437" s="66" t="s">
        <v>1733</v>
      </c>
    </row>
    <row r="1438" spans="1:43" ht="15" customHeight="1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P1438" s="65" t="s">
        <v>431</v>
      </c>
      <c r="AQ1438" s="66" t="s">
        <v>1733</v>
      </c>
    </row>
    <row r="1439" spans="1:43" ht="15" customHeight="1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P1439" s="65" t="s">
        <v>432</v>
      </c>
      <c r="AQ1439" s="66" t="s">
        <v>1733</v>
      </c>
    </row>
    <row r="1440" spans="1:43" ht="15" customHeight="1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P1440" s="65" t="s">
        <v>433</v>
      </c>
      <c r="AQ1440" s="66" t="s">
        <v>1733</v>
      </c>
    </row>
    <row r="1441" spans="1:43" ht="15" customHeight="1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P1441" s="65" t="s">
        <v>434</v>
      </c>
      <c r="AQ1441" s="66" t="s">
        <v>1733</v>
      </c>
    </row>
    <row r="1442" spans="1:43" ht="15" customHeight="1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P1442" s="65" t="s">
        <v>435</v>
      </c>
      <c r="AQ1442" s="66" t="s">
        <v>1733</v>
      </c>
    </row>
    <row r="1443" spans="1:43" ht="15" customHeight="1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P1443" s="65" t="s">
        <v>436</v>
      </c>
      <c r="AQ1443" s="66" t="s">
        <v>1739</v>
      </c>
    </row>
    <row r="1444" spans="1:43" ht="15" customHeight="1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P1444" s="65" t="s">
        <v>437</v>
      </c>
      <c r="AQ1444" s="66" t="s">
        <v>1739</v>
      </c>
    </row>
    <row r="1445" spans="1:43" ht="15" customHeight="1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P1445" s="65" t="s">
        <v>438</v>
      </c>
      <c r="AQ1445" s="66" t="s">
        <v>1739</v>
      </c>
    </row>
    <row r="1446" spans="1:43" ht="15" customHeight="1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P1446" s="65" t="s">
        <v>439</v>
      </c>
      <c r="AQ1446" s="66" t="s">
        <v>1733</v>
      </c>
    </row>
    <row r="1447" spans="1:43" ht="15" customHeight="1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P1447" s="65" t="s">
        <v>440</v>
      </c>
      <c r="AQ1447" s="66" t="s">
        <v>1733</v>
      </c>
    </row>
    <row r="1448" spans="1:43" ht="15" customHeight="1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P1448" s="65" t="s">
        <v>441</v>
      </c>
      <c r="AQ1448" s="66" t="s">
        <v>1733</v>
      </c>
    </row>
    <row r="1449" spans="1:43" ht="15" customHeight="1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P1449" s="65" t="s">
        <v>442</v>
      </c>
      <c r="AQ1449" s="66" t="s">
        <v>1733</v>
      </c>
    </row>
    <row r="1450" spans="1:43" ht="15" customHeight="1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P1450" s="65" t="s">
        <v>443</v>
      </c>
      <c r="AQ1450" s="66" t="s">
        <v>1733</v>
      </c>
    </row>
    <row r="1451" spans="1:43" ht="15" customHeight="1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15"/>
      <c r="Y1451" s="15"/>
      <c r="Z1451" s="15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P1451" s="65" t="s">
        <v>444</v>
      </c>
      <c r="AQ1451" s="66" t="s">
        <v>1733</v>
      </c>
    </row>
    <row r="1452" spans="1:43" ht="15" customHeight="1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P1452" s="65" t="s">
        <v>445</v>
      </c>
      <c r="AQ1452" s="66" t="s">
        <v>1733</v>
      </c>
    </row>
    <row r="1453" spans="1:43" ht="15" customHeight="1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P1453" s="65" t="s">
        <v>446</v>
      </c>
      <c r="AQ1453" s="66" t="s">
        <v>1733</v>
      </c>
    </row>
    <row r="1454" spans="1:43" ht="15" customHeight="1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P1454" s="65" t="s">
        <v>447</v>
      </c>
      <c r="AQ1454" s="66" t="s">
        <v>1733</v>
      </c>
    </row>
    <row r="1455" spans="1:43" ht="15" customHeight="1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6"/>
      <c r="Y1455" s="6"/>
      <c r="Z1455" s="6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P1455" s="65" t="s">
        <v>448</v>
      </c>
      <c r="AQ1455" s="66" t="s">
        <v>1733</v>
      </c>
    </row>
    <row r="1456" spans="1:43" ht="15" customHeight="1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P1456" s="65" t="s">
        <v>449</v>
      </c>
      <c r="AQ1456" s="66" t="s">
        <v>1733</v>
      </c>
    </row>
    <row r="1457" spans="1:43" ht="15" customHeight="1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P1457" s="65" t="s">
        <v>450</v>
      </c>
      <c r="AQ1457" s="66" t="s">
        <v>1733</v>
      </c>
    </row>
    <row r="1458" spans="1:43" ht="15" customHeight="1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P1458" s="65" t="s">
        <v>451</v>
      </c>
      <c r="AQ1458" s="66" t="s">
        <v>1733</v>
      </c>
    </row>
    <row r="1459" spans="1:43" ht="15" customHeight="1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P1459" s="65" t="s">
        <v>452</v>
      </c>
      <c r="AQ1459" s="66" t="s">
        <v>1733</v>
      </c>
    </row>
    <row r="1460" spans="1:43" ht="15" customHeight="1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P1460" s="65" t="s">
        <v>453</v>
      </c>
      <c r="AQ1460" s="66" t="s">
        <v>1733</v>
      </c>
    </row>
    <row r="1461" spans="1:43" ht="15" customHeight="1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P1461" s="65" t="s">
        <v>454</v>
      </c>
      <c r="AQ1461" s="66" t="s">
        <v>1733</v>
      </c>
    </row>
    <row r="1462" spans="1:43" ht="15" customHeight="1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P1462" s="65" t="s">
        <v>455</v>
      </c>
      <c r="AQ1462" s="66" t="s">
        <v>1739</v>
      </c>
    </row>
    <row r="1463" spans="1:43" ht="15" customHeight="1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P1463" s="65" t="s">
        <v>456</v>
      </c>
      <c r="AQ1463" s="66" t="s">
        <v>1739</v>
      </c>
    </row>
    <row r="1464" spans="1:43" ht="15" customHeight="1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P1464" s="65" t="s">
        <v>457</v>
      </c>
      <c r="AQ1464" s="66" t="s">
        <v>1739</v>
      </c>
    </row>
    <row r="1465" spans="1:43" ht="15" customHeight="1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P1465" s="65" t="s">
        <v>458</v>
      </c>
      <c r="AQ1465" s="66" t="s">
        <v>1733</v>
      </c>
    </row>
    <row r="1466" spans="1:43" ht="15" customHeight="1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P1466" s="65" t="s">
        <v>459</v>
      </c>
      <c r="AQ1466" s="66" t="s">
        <v>1733</v>
      </c>
    </row>
    <row r="1467" spans="1:43" ht="15" customHeight="1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P1467" s="65" t="s">
        <v>460</v>
      </c>
      <c r="AQ1467" s="66" t="s">
        <v>1733</v>
      </c>
    </row>
    <row r="1468" spans="1:43" ht="15" customHeight="1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P1468" s="65" t="s">
        <v>461</v>
      </c>
      <c r="AQ1468" s="66" t="s">
        <v>1733</v>
      </c>
    </row>
    <row r="1469" spans="1:43" ht="15" customHeight="1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P1469" s="65" t="s">
        <v>462</v>
      </c>
      <c r="AQ1469" s="66" t="s">
        <v>1733</v>
      </c>
    </row>
    <row r="1470" spans="1:43" ht="15" customHeight="1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P1470" s="65" t="s">
        <v>463</v>
      </c>
      <c r="AQ1470" s="66" t="s">
        <v>1733</v>
      </c>
    </row>
    <row r="1471" spans="1:43" ht="15" customHeight="1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P1471" s="65" t="s">
        <v>464</v>
      </c>
      <c r="AQ1471" s="66" t="s">
        <v>1733</v>
      </c>
    </row>
    <row r="1472" spans="1:43" ht="15" customHeight="1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P1472" s="65" t="s">
        <v>465</v>
      </c>
      <c r="AQ1472" s="66" t="s">
        <v>1733</v>
      </c>
    </row>
    <row r="1473" spans="1:43" ht="15" customHeight="1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P1473" s="65" t="s">
        <v>466</v>
      </c>
      <c r="AQ1473" s="66" t="s">
        <v>1733</v>
      </c>
    </row>
    <row r="1474" spans="1:43" ht="15" customHeight="1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P1474" s="65" t="s">
        <v>467</v>
      </c>
      <c r="AQ1474" s="66" t="s">
        <v>1733</v>
      </c>
    </row>
    <row r="1475" spans="1:43" ht="15" customHeight="1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P1475" s="65" t="s">
        <v>468</v>
      </c>
      <c r="AQ1475" s="66" t="s">
        <v>1733</v>
      </c>
    </row>
    <row r="1476" spans="1:43" ht="15" customHeight="1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P1476" s="65" t="s">
        <v>469</v>
      </c>
      <c r="AQ1476" s="66" t="s">
        <v>1733</v>
      </c>
    </row>
    <row r="1477" spans="1:43" ht="15" customHeight="1">
      <c r="A1477" s="9"/>
      <c r="U1477" s="9"/>
      <c r="V1477" s="9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P1477" s="65" t="s">
        <v>470</v>
      </c>
      <c r="AQ1477" s="66" t="s">
        <v>1733</v>
      </c>
    </row>
    <row r="1478" spans="1:43" ht="15" customHeight="1">
      <c r="A1478" s="9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P1478" s="65" t="s">
        <v>471</v>
      </c>
      <c r="AQ1478" s="66" t="s">
        <v>1733</v>
      </c>
    </row>
    <row r="1479" spans="1:43" ht="15" customHeight="1">
      <c r="A1479" s="9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P1479" s="65" t="s">
        <v>472</v>
      </c>
      <c r="AQ1479" s="66" t="s">
        <v>1733</v>
      </c>
    </row>
    <row r="1480" spans="1:43" ht="15" customHeight="1">
      <c r="A1480" s="9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P1480" s="65" t="s">
        <v>473</v>
      </c>
      <c r="AQ1480" s="66" t="s">
        <v>1733</v>
      </c>
    </row>
    <row r="1481" spans="1:43" ht="15" customHeight="1">
      <c r="A1481" s="9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P1481" s="65" t="s">
        <v>474</v>
      </c>
      <c r="AQ1481" s="66" t="s">
        <v>1733</v>
      </c>
    </row>
    <row r="1482" spans="1:43" ht="15" customHeight="1">
      <c r="A1482" s="9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P1482" s="65" t="s">
        <v>475</v>
      </c>
      <c r="AQ1482" s="66" t="s">
        <v>1733</v>
      </c>
    </row>
    <row r="1483" spans="1:43" ht="15" customHeight="1">
      <c r="A1483" s="9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P1483" s="65" t="s">
        <v>476</v>
      </c>
      <c r="AQ1483" s="66" t="s">
        <v>1733</v>
      </c>
    </row>
    <row r="1484" spans="1:43" ht="15" customHeight="1">
      <c r="A1484" s="9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P1484" s="65" t="s">
        <v>477</v>
      </c>
      <c r="AQ1484" s="66" t="s">
        <v>1733</v>
      </c>
    </row>
    <row r="1485" spans="1:43" ht="15" customHeight="1">
      <c r="A1485" s="9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P1485" s="68" t="s">
        <v>478</v>
      </c>
      <c r="AQ1485" s="66" t="s">
        <v>1733</v>
      </c>
    </row>
    <row r="1486" spans="1:43" ht="15" customHeight="1">
      <c r="A1486" s="9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P1486" s="65" t="s">
        <v>479</v>
      </c>
      <c r="AQ1486" s="66" t="s">
        <v>1733</v>
      </c>
    </row>
    <row r="1487" spans="1:43" ht="15" customHeight="1">
      <c r="A1487" s="9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P1487" s="65" t="s">
        <v>480</v>
      </c>
      <c r="AQ1487" s="66" t="s">
        <v>1733</v>
      </c>
    </row>
    <row r="1488" spans="1:43" ht="15" customHeight="1">
      <c r="A1488" s="9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P1488" s="65" t="s">
        <v>481</v>
      </c>
      <c r="AQ1488" s="66" t="s">
        <v>1733</v>
      </c>
    </row>
    <row r="1489" spans="1:43" ht="15" customHeight="1">
      <c r="A1489" s="9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P1489" s="65" t="s">
        <v>482</v>
      </c>
      <c r="AQ1489" s="66" t="s">
        <v>1733</v>
      </c>
    </row>
    <row r="1490" spans="1:43" ht="15" customHeight="1">
      <c r="A1490" s="9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P1490" s="65" t="s">
        <v>483</v>
      </c>
      <c r="AQ1490" s="66" t="s">
        <v>1733</v>
      </c>
    </row>
    <row r="1491" spans="1:43" ht="15" customHeight="1">
      <c r="A1491" s="9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P1491" s="65" t="s">
        <v>484</v>
      </c>
      <c r="AQ1491" s="66" t="s">
        <v>1733</v>
      </c>
    </row>
    <row r="1492" spans="1:43" ht="15" customHeight="1">
      <c r="A1492" s="9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P1492" s="65" t="s">
        <v>485</v>
      </c>
      <c r="AQ1492" s="66" t="s">
        <v>1733</v>
      </c>
    </row>
    <row r="1493" spans="1:43" ht="15" customHeight="1">
      <c r="A1493" s="9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P1493" s="65" t="s">
        <v>486</v>
      </c>
      <c r="AQ1493" s="66" t="s">
        <v>1733</v>
      </c>
    </row>
    <row r="1494" spans="1:43" ht="15" customHeight="1">
      <c r="A1494" s="9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P1494" s="65" t="s">
        <v>487</v>
      </c>
      <c r="AQ1494" s="66" t="s">
        <v>1733</v>
      </c>
    </row>
    <row r="1495" spans="1:43" ht="15" customHeight="1">
      <c r="A1495" s="9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P1495" s="65" t="s">
        <v>488</v>
      </c>
      <c r="AQ1495" s="66" t="s">
        <v>1733</v>
      </c>
    </row>
    <row r="1496" spans="1:43" ht="15" customHeight="1">
      <c r="A1496" s="9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P1496" s="65" t="s">
        <v>489</v>
      </c>
      <c r="AQ1496" s="66" t="s">
        <v>1733</v>
      </c>
    </row>
    <row r="1497" spans="1:43" ht="15" customHeight="1">
      <c r="A1497" s="9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P1497" s="65" t="s">
        <v>490</v>
      </c>
      <c r="AQ1497" s="66" t="s">
        <v>1733</v>
      </c>
    </row>
    <row r="1498" spans="1:43" ht="15" customHeight="1">
      <c r="A1498" s="9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P1498" s="65" t="s">
        <v>491</v>
      </c>
      <c r="AQ1498" s="66" t="s">
        <v>1733</v>
      </c>
    </row>
    <row r="1499" spans="1:43" ht="15" customHeight="1">
      <c r="A1499" s="9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P1499" s="65" t="s">
        <v>492</v>
      </c>
      <c r="AQ1499" s="66" t="s">
        <v>1733</v>
      </c>
    </row>
    <row r="1500" spans="1:43" ht="15" customHeight="1">
      <c r="A1500" s="9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P1500" s="65" t="s">
        <v>493</v>
      </c>
      <c r="AQ1500" s="66" t="s">
        <v>1733</v>
      </c>
    </row>
    <row r="1501" spans="1:43" ht="15" customHeight="1">
      <c r="A1501" s="9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P1501" s="65" t="s">
        <v>494</v>
      </c>
      <c r="AQ1501" s="66" t="s">
        <v>1733</v>
      </c>
    </row>
    <row r="1502" spans="1:43" ht="15" customHeight="1">
      <c r="A1502" s="9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P1502" s="65" t="s">
        <v>495</v>
      </c>
      <c r="AQ1502" s="66" t="s">
        <v>1733</v>
      </c>
    </row>
    <row r="1503" spans="1:43" ht="15" customHeight="1">
      <c r="A1503" s="9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P1503" s="65" t="s">
        <v>496</v>
      </c>
      <c r="AQ1503" s="66" t="s">
        <v>1733</v>
      </c>
    </row>
    <row r="1504" spans="1:43" ht="15" customHeight="1">
      <c r="A1504" s="9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P1504" s="65" t="s">
        <v>497</v>
      </c>
      <c r="AQ1504" s="66" t="s">
        <v>1733</v>
      </c>
    </row>
    <row r="1505" spans="1:43" ht="15" customHeight="1">
      <c r="A1505" s="9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P1505" s="65" t="s">
        <v>498</v>
      </c>
      <c r="AQ1505" s="66" t="s">
        <v>1733</v>
      </c>
    </row>
    <row r="1506" spans="1:43" ht="15" customHeight="1">
      <c r="A1506" s="9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P1506" s="65" t="s">
        <v>499</v>
      </c>
      <c r="AQ1506" s="66" t="s">
        <v>1733</v>
      </c>
    </row>
    <row r="1507" spans="1:43" ht="15" customHeight="1">
      <c r="A1507" s="9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P1507" s="65" t="s">
        <v>500</v>
      </c>
      <c r="AQ1507" s="66" t="s">
        <v>1733</v>
      </c>
    </row>
    <row r="1508" spans="1:43" ht="15" customHeight="1">
      <c r="A1508" s="9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P1508" s="68" t="s">
        <v>501</v>
      </c>
      <c r="AQ1508" s="66" t="s">
        <v>1733</v>
      </c>
    </row>
    <row r="1509" spans="1:43" ht="15" customHeight="1">
      <c r="A1509" s="9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P1509" s="65" t="s">
        <v>502</v>
      </c>
      <c r="AQ1509" s="66" t="s">
        <v>1733</v>
      </c>
    </row>
    <row r="1510" spans="1:43" ht="15" customHeight="1">
      <c r="A1510" s="9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P1510" s="65" t="s">
        <v>503</v>
      </c>
      <c r="AQ1510" s="66" t="s">
        <v>1733</v>
      </c>
    </row>
    <row r="1511" spans="1:43" ht="15" customHeight="1">
      <c r="A1511" s="9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P1511" s="65" t="s">
        <v>895</v>
      </c>
      <c r="AQ1511" s="66" t="s">
        <v>1876</v>
      </c>
    </row>
    <row r="1512" spans="1:43" ht="15" customHeight="1">
      <c r="A1512" s="9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P1512" s="65" t="s">
        <v>504</v>
      </c>
      <c r="AQ1512" s="66" t="s">
        <v>1739</v>
      </c>
    </row>
    <row r="1513" spans="1:43" ht="15" customHeight="1">
      <c r="A1513" s="9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P1513" s="65" t="s">
        <v>505</v>
      </c>
      <c r="AQ1513" s="66" t="s">
        <v>1739</v>
      </c>
    </row>
    <row r="1514" spans="1:43" ht="15" customHeight="1">
      <c r="A1514" s="9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P1514" s="65" t="s">
        <v>506</v>
      </c>
      <c r="AQ1514" s="66" t="s">
        <v>1733</v>
      </c>
    </row>
    <row r="1515" spans="1:43" ht="15" customHeight="1">
      <c r="A1515" s="9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P1515" s="65" t="s">
        <v>507</v>
      </c>
      <c r="AQ1515" s="66" t="s">
        <v>1733</v>
      </c>
    </row>
    <row r="1516" spans="1:43" ht="15" customHeight="1">
      <c r="A1516" s="9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P1516" s="65" t="s">
        <v>508</v>
      </c>
      <c r="AQ1516" s="66" t="s">
        <v>1733</v>
      </c>
    </row>
    <row r="1517" spans="1:43" ht="15" customHeight="1">
      <c r="A1517" s="9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P1517" s="65" t="s">
        <v>509</v>
      </c>
      <c r="AQ1517" s="66" t="s">
        <v>1733</v>
      </c>
    </row>
    <row r="1518" spans="1:43" ht="15" customHeight="1">
      <c r="A1518" s="9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P1518" s="65" t="s">
        <v>510</v>
      </c>
      <c r="AQ1518" s="66" t="s">
        <v>1733</v>
      </c>
    </row>
    <row r="1519" spans="1:43" ht="15" customHeight="1">
      <c r="A1519" s="9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P1519" s="65" t="s">
        <v>896</v>
      </c>
      <c r="AQ1519" s="66" t="s">
        <v>1876</v>
      </c>
    </row>
    <row r="1520" spans="1:43" ht="15" customHeight="1">
      <c r="A1520" s="9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P1520" s="65" t="s">
        <v>1054</v>
      </c>
      <c r="AQ1520" s="66" t="s">
        <v>1876</v>
      </c>
    </row>
    <row r="1521" spans="1:43" ht="15" customHeight="1">
      <c r="A1521" s="9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P1521" s="65" t="s">
        <v>1055</v>
      </c>
      <c r="AQ1521" s="66" t="s">
        <v>1876</v>
      </c>
    </row>
    <row r="1522" spans="1:43" ht="15" customHeight="1">
      <c r="A1522" s="9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P1522" s="65" t="s">
        <v>1056</v>
      </c>
      <c r="AQ1522" s="66" t="s">
        <v>1876</v>
      </c>
    </row>
    <row r="1523" spans="1:43" ht="15" customHeight="1">
      <c r="A1523" s="9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P1523" s="65" t="s">
        <v>897</v>
      </c>
      <c r="AQ1523" s="66" t="s">
        <v>385</v>
      </c>
    </row>
    <row r="1524" spans="1:43" ht="15" customHeight="1">
      <c r="A1524" s="9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P1524" s="65" t="s">
        <v>898</v>
      </c>
      <c r="AQ1524" s="66" t="s">
        <v>385</v>
      </c>
    </row>
    <row r="1525" spans="1:43" ht="15" customHeight="1">
      <c r="A1525" s="9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P1525" s="65" t="s">
        <v>899</v>
      </c>
      <c r="AQ1525" s="66" t="s">
        <v>1876</v>
      </c>
    </row>
    <row r="1526" spans="1:43" ht="15" customHeight="1">
      <c r="A1526" s="9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P1526" s="65" t="s">
        <v>1057</v>
      </c>
      <c r="AQ1526" s="66" t="s">
        <v>1876</v>
      </c>
    </row>
    <row r="1527" spans="1:43" ht="15" customHeight="1">
      <c r="A1527" s="9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P1527" s="65" t="s">
        <v>900</v>
      </c>
      <c r="AQ1527" s="66" t="s">
        <v>1876</v>
      </c>
    </row>
    <row r="1528" spans="1:43" ht="15" customHeight="1">
      <c r="A1528" s="9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P1528" s="65" t="s">
        <v>511</v>
      </c>
      <c r="AQ1528" s="66" t="s">
        <v>1733</v>
      </c>
    </row>
    <row r="1529" spans="1:43" ht="15" customHeight="1">
      <c r="A1529" s="9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P1529" s="65" t="s">
        <v>512</v>
      </c>
      <c r="AQ1529" s="66" t="s">
        <v>1739</v>
      </c>
    </row>
    <row r="1530" spans="1:43" ht="15" customHeight="1">
      <c r="A1530" s="9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P1530" s="65" t="s">
        <v>513</v>
      </c>
      <c r="AQ1530" s="66" t="s">
        <v>1739</v>
      </c>
    </row>
    <row r="1531" spans="1:43" ht="15" customHeight="1">
      <c r="A1531" s="9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P1531" s="65" t="s">
        <v>514</v>
      </c>
      <c r="AQ1531" s="66" t="s">
        <v>1739</v>
      </c>
    </row>
    <row r="1532" spans="1:43" ht="15" customHeight="1">
      <c r="A1532" s="9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P1532" s="65" t="s">
        <v>515</v>
      </c>
      <c r="AQ1532" s="66" t="s">
        <v>1739</v>
      </c>
    </row>
    <row r="1533" spans="1:43" ht="15" customHeight="1">
      <c r="A1533" s="9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P1533" s="65" t="s">
        <v>516</v>
      </c>
      <c r="AQ1533" s="66" t="s">
        <v>1739</v>
      </c>
    </row>
    <row r="1534" spans="1:43" ht="15" customHeight="1">
      <c r="A1534" s="9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P1534" s="65" t="s">
        <v>517</v>
      </c>
      <c r="AQ1534" s="66" t="s">
        <v>1733</v>
      </c>
    </row>
    <row r="1535" spans="1:43" ht="15" customHeight="1">
      <c r="A1535" s="9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P1535" s="65" t="s">
        <v>518</v>
      </c>
      <c r="AQ1535" s="66" t="s">
        <v>1733</v>
      </c>
    </row>
    <row r="1536" spans="1:43" ht="15" customHeight="1">
      <c r="A1536" s="9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P1536" s="65" t="s">
        <v>901</v>
      </c>
      <c r="AQ1536" s="66" t="s">
        <v>1827</v>
      </c>
    </row>
    <row r="1537" spans="1:43" ht="15" customHeight="1">
      <c r="A1537" s="9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P1537" s="65" t="s">
        <v>519</v>
      </c>
      <c r="AQ1537" s="66" t="s">
        <v>1733</v>
      </c>
    </row>
    <row r="1538" spans="1:43" ht="15" customHeight="1">
      <c r="A1538" s="9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P1538" s="65" t="s">
        <v>520</v>
      </c>
      <c r="AQ1538" s="66" t="s">
        <v>1733</v>
      </c>
    </row>
    <row r="1539" spans="1:43" ht="15" customHeight="1"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P1539" s="65" t="s">
        <v>521</v>
      </c>
      <c r="AQ1539" s="66" t="s">
        <v>1733</v>
      </c>
    </row>
    <row r="1540" spans="1:43" ht="15" customHeight="1"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P1540" s="65" t="s">
        <v>522</v>
      </c>
      <c r="AQ1540" s="66" t="s">
        <v>1733</v>
      </c>
    </row>
    <row r="1541" spans="1:43" ht="15" customHeight="1"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P1541" s="65" t="s">
        <v>523</v>
      </c>
      <c r="AQ1541" s="66" t="s">
        <v>1733</v>
      </c>
    </row>
    <row r="1542" spans="1:43" ht="15" customHeight="1"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P1542" s="65" t="s">
        <v>524</v>
      </c>
      <c r="AQ1542" s="66" t="s">
        <v>1733</v>
      </c>
    </row>
    <row r="1543" spans="1:43" ht="15" customHeight="1"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P1543" s="65" t="s">
        <v>525</v>
      </c>
      <c r="AQ1543" s="66" t="s">
        <v>1733</v>
      </c>
    </row>
    <row r="1544" spans="1:43" ht="15" customHeight="1"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P1544" s="65" t="s">
        <v>526</v>
      </c>
      <c r="AQ1544" s="66" t="s">
        <v>1733</v>
      </c>
    </row>
    <row r="1545" spans="1:43" ht="15" customHeight="1"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P1545" s="65" t="s">
        <v>527</v>
      </c>
      <c r="AQ1545" s="66" t="s">
        <v>1733</v>
      </c>
    </row>
    <row r="1546" spans="1:43" ht="15" customHeight="1"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P1546" s="65" t="s">
        <v>528</v>
      </c>
      <c r="AQ1546" s="66" t="s">
        <v>1733</v>
      </c>
    </row>
    <row r="1547" spans="1:43" ht="15" customHeight="1"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P1547" s="65" t="s">
        <v>529</v>
      </c>
      <c r="AQ1547" s="66" t="s">
        <v>1733</v>
      </c>
    </row>
    <row r="1548" spans="1:43" ht="15" customHeight="1"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P1548" s="65" t="s">
        <v>530</v>
      </c>
      <c r="AQ1548" s="66" t="s">
        <v>1733</v>
      </c>
    </row>
    <row r="1549" spans="1:43" ht="15" customHeight="1"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P1549" s="65" t="s">
        <v>531</v>
      </c>
      <c r="AQ1549" s="66" t="s">
        <v>1739</v>
      </c>
    </row>
    <row r="1550" spans="1:43" ht="15" customHeight="1"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P1550" s="65" t="s">
        <v>532</v>
      </c>
      <c r="AQ1550" s="66" t="s">
        <v>1739</v>
      </c>
    </row>
    <row r="1551" spans="1:43" ht="15" customHeight="1"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P1551" s="65" t="s">
        <v>533</v>
      </c>
      <c r="AQ1551" s="66" t="s">
        <v>1739</v>
      </c>
    </row>
    <row r="1552" spans="1:43" ht="15" customHeight="1"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P1552" s="65" t="s">
        <v>534</v>
      </c>
      <c r="AQ1552" s="66" t="s">
        <v>1733</v>
      </c>
    </row>
    <row r="1553" spans="24:43" ht="15" customHeight="1"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P1553" s="65" t="s">
        <v>535</v>
      </c>
      <c r="AQ1553" s="66" t="s">
        <v>1733</v>
      </c>
    </row>
    <row r="1554" spans="24:43" ht="15" customHeight="1"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P1554" s="65" t="s">
        <v>536</v>
      </c>
      <c r="AQ1554" s="66" t="s">
        <v>1733</v>
      </c>
    </row>
    <row r="1555" spans="24:43" ht="15" customHeight="1"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P1555" s="65" t="s">
        <v>537</v>
      </c>
      <c r="AQ1555" s="66" t="s">
        <v>1733</v>
      </c>
    </row>
    <row r="1556" spans="24:43" ht="15" customHeight="1"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P1556" s="65" t="s">
        <v>538</v>
      </c>
      <c r="AQ1556" s="66" t="s">
        <v>1739</v>
      </c>
    </row>
    <row r="1557" spans="24:43" ht="15" customHeight="1"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P1557" s="65" t="s">
        <v>539</v>
      </c>
      <c r="AQ1557" s="66" t="s">
        <v>1739</v>
      </c>
    </row>
    <row r="1558" spans="24:43" ht="15" customHeight="1"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P1558" s="65" t="s">
        <v>540</v>
      </c>
      <c r="AQ1558" s="66" t="s">
        <v>1733</v>
      </c>
    </row>
    <row r="1559" spans="24:43" ht="15" customHeight="1"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P1559" s="65" t="s">
        <v>541</v>
      </c>
      <c r="AQ1559" s="66" t="s">
        <v>1733</v>
      </c>
    </row>
    <row r="1560" spans="24:43" ht="15" customHeight="1"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P1560" s="65" t="s">
        <v>542</v>
      </c>
      <c r="AQ1560" s="66" t="s">
        <v>1733</v>
      </c>
    </row>
    <row r="1561" spans="24:43" ht="15" customHeight="1"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P1561" s="65" t="s">
        <v>543</v>
      </c>
      <c r="AQ1561" s="66" t="s">
        <v>1733</v>
      </c>
    </row>
    <row r="1562" spans="24:43" ht="15" customHeight="1"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P1562" s="65" t="s">
        <v>544</v>
      </c>
      <c r="AQ1562" s="66" t="s">
        <v>1733</v>
      </c>
    </row>
    <row r="1563" spans="24:43" ht="15" customHeight="1"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P1563" s="65" t="s">
        <v>545</v>
      </c>
      <c r="AQ1563" s="66" t="s">
        <v>1733</v>
      </c>
    </row>
    <row r="1564" spans="24:43" ht="15" customHeight="1"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P1564" s="65" t="s">
        <v>546</v>
      </c>
      <c r="AQ1564" s="66" t="s">
        <v>1733</v>
      </c>
    </row>
    <row r="1565" spans="24:43" ht="15" customHeight="1"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P1565" s="65" t="s">
        <v>547</v>
      </c>
      <c r="AQ1565" s="66" t="s">
        <v>1733</v>
      </c>
    </row>
    <row r="1566" spans="24:43" ht="15" customHeight="1"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P1566" s="65" t="s">
        <v>548</v>
      </c>
      <c r="AQ1566" s="66" t="s">
        <v>1733</v>
      </c>
    </row>
    <row r="1567" spans="24:43" ht="15" customHeight="1"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P1567" s="65" t="s">
        <v>549</v>
      </c>
      <c r="AQ1567" s="66" t="s">
        <v>1733</v>
      </c>
    </row>
    <row r="1568" spans="24:43" ht="15" customHeight="1"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P1568" s="65" t="s">
        <v>550</v>
      </c>
      <c r="AQ1568" s="66" t="s">
        <v>1733</v>
      </c>
    </row>
    <row r="1569" spans="24:43" ht="15" customHeight="1"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P1569" s="65" t="s">
        <v>551</v>
      </c>
      <c r="AQ1569" s="66" t="s">
        <v>1733</v>
      </c>
    </row>
    <row r="1570" spans="24:43" ht="15" customHeight="1"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P1570" s="65" t="s">
        <v>552</v>
      </c>
      <c r="AQ1570" s="66" t="s">
        <v>1733</v>
      </c>
    </row>
    <row r="1571" spans="24:43" ht="15" customHeight="1"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P1571" s="65" t="s">
        <v>553</v>
      </c>
      <c r="AQ1571" s="66" t="s">
        <v>1739</v>
      </c>
    </row>
    <row r="1572" spans="24:43" ht="15" customHeight="1"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P1572" s="65" t="s">
        <v>554</v>
      </c>
      <c r="AQ1572" s="66" t="s">
        <v>1739</v>
      </c>
    </row>
    <row r="1573" spans="24:43" ht="15" customHeight="1"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P1573" s="65" t="s">
        <v>555</v>
      </c>
      <c r="AQ1573" s="66" t="s">
        <v>1739</v>
      </c>
    </row>
    <row r="1574" spans="24:43" ht="15" customHeight="1"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P1574" s="65" t="s">
        <v>556</v>
      </c>
      <c r="AQ1574" s="66" t="s">
        <v>1739</v>
      </c>
    </row>
    <row r="1575" spans="24:43" ht="15" customHeight="1"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P1575" s="65" t="s">
        <v>557</v>
      </c>
      <c r="AQ1575" s="66" t="s">
        <v>1739</v>
      </c>
    </row>
    <row r="1576" spans="24:43" ht="15" customHeight="1"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P1576" s="65" t="s">
        <v>558</v>
      </c>
      <c r="AQ1576" s="66" t="s">
        <v>1733</v>
      </c>
    </row>
    <row r="1577" spans="24:43" ht="15" customHeight="1"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P1577" s="65" t="s">
        <v>559</v>
      </c>
      <c r="AQ1577" s="66" t="s">
        <v>1733</v>
      </c>
    </row>
    <row r="1578" spans="24:43" ht="15" customHeight="1"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P1578" s="65" t="s">
        <v>560</v>
      </c>
      <c r="AQ1578" s="66" t="s">
        <v>1733</v>
      </c>
    </row>
    <row r="1579" spans="24:43" ht="15" customHeight="1"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P1579" s="65" t="s">
        <v>561</v>
      </c>
      <c r="AQ1579" s="66" t="s">
        <v>1733</v>
      </c>
    </row>
    <row r="1580" spans="24:43" ht="15" customHeight="1"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P1580" s="65" t="s">
        <v>562</v>
      </c>
      <c r="AQ1580" s="66" t="s">
        <v>1733</v>
      </c>
    </row>
    <row r="1581" spans="24:43" ht="15" customHeight="1"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P1581" s="65" t="s">
        <v>563</v>
      </c>
      <c r="AQ1581" s="66" t="s">
        <v>1733</v>
      </c>
    </row>
    <row r="1582" spans="24:43" ht="15" customHeight="1"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P1582" s="65" t="s">
        <v>564</v>
      </c>
      <c r="AQ1582" s="66" t="s">
        <v>1733</v>
      </c>
    </row>
    <row r="1583" spans="24:43" ht="15" customHeight="1"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P1583" s="65" t="s">
        <v>565</v>
      </c>
      <c r="AQ1583" s="66" t="s">
        <v>1733</v>
      </c>
    </row>
    <row r="1584" spans="24:43" ht="15" customHeight="1"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P1584" s="65" t="s">
        <v>902</v>
      </c>
      <c r="AQ1584" s="66" t="s">
        <v>385</v>
      </c>
    </row>
    <row r="1585" spans="24:43" ht="15" customHeight="1"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P1585" s="65" t="s">
        <v>566</v>
      </c>
      <c r="AQ1585" s="66" t="s">
        <v>1733</v>
      </c>
    </row>
    <row r="1586" spans="24:43" ht="15" customHeight="1"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P1586" s="65" t="s">
        <v>567</v>
      </c>
      <c r="AQ1586" s="66" t="s">
        <v>1733</v>
      </c>
    </row>
    <row r="1587" spans="24:43" ht="15" customHeight="1"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P1587" s="65" t="s">
        <v>568</v>
      </c>
      <c r="AQ1587" s="66" t="s">
        <v>1733</v>
      </c>
    </row>
    <row r="1588" spans="24:43" ht="15" customHeight="1"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P1588" s="65" t="s">
        <v>569</v>
      </c>
      <c r="AQ1588" s="66" t="s">
        <v>1733</v>
      </c>
    </row>
    <row r="1589" spans="24:43" ht="15" customHeight="1"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P1589" s="65" t="s">
        <v>570</v>
      </c>
      <c r="AQ1589" s="66" t="s">
        <v>1733</v>
      </c>
    </row>
    <row r="1590" spans="24:43" ht="15" customHeight="1"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P1590" s="65" t="s">
        <v>571</v>
      </c>
      <c r="AQ1590" s="66" t="s">
        <v>1733</v>
      </c>
    </row>
    <row r="1591" spans="24:43" ht="15" customHeight="1"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P1591" s="65" t="s">
        <v>572</v>
      </c>
      <c r="AQ1591" s="66" t="s">
        <v>1733</v>
      </c>
    </row>
    <row r="1592" spans="24:43" ht="15" customHeight="1"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P1592" s="65" t="s">
        <v>573</v>
      </c>
      <c r="AQ1592" s="66" t="s">
        <v>1733</v>
      </c>
    </row>
    <row r="1593" spans="24:43" ht="15" customHeight="1"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P1593" s="65" t="s">
        <v>574</v>
      </c>
      <c r="AQ1593" s="66" t="s">
        <v>1733</v>
      </c>
    </row>
    <row r="1594" spans="24:43" ht="15" customHeight="1"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P1594" s="65" t="s">
        <v>903</v>
      </c>
      <c r="AQ1594" s="66" t="s">
        <v>1827</v>
      </c>
    </row>
    <row r="1595" spans="24:43" ht="15" customHeight="1"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P1595" s="65" t="s">
        <v>904</v>
      </c>
      <c r="AQ1595" s="66" t="s">
        <v>1827</v>
      </c>
    </row>
    <row r="1596" spans="24:43" ht="15" customHeight="1"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P1596" s="65" t="s">
        <v>905</v>
      </c>
      <c r="AQ1596" s="66" t="s">
        <v>1827</v>
      </c>
    </row>
    <row r="1597" spans="24:43" ht="15" customHeight="1"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P1597" s="65" t="s">
        <v>906</v>
      </c>
      <c r="AQ1597" s="66" t="s">
        <v>1827</v>
      </c>
    </row>
    <row r="1598" spans="24:43" ht="15" customHeight="1"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P1598" s="65" t="s">
        <v>575</v>
      </c>
      <c r="AQ1598" s="66" t="s">
        <v>1733</v>
      </c>
    </row>
    <row r="1599" spans="24:43" ht="15" customHeight="1"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P1599" s="65" t="s">
        <v>576</v>
      </c>
      <c r="AQ1599" s="66" t="s">
        <v>1739</v>
      </c>
    </row>
    <row r="1600" spans="24:43" ht="15" customHeight="1"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P1600" s="65" t="s">
        <v>577</v>
      </c>
      <c r="AQ1600" s="66" t="s">
        <v>1739</v>
      </c>
    </row>
    <row r="1601" spans="24:43" ht="15" customHeight="1"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P1601" s="65" t="s">
        <v>578</v>
      </c>
      <c r="AQ1601" s="66" t="s">
        <v>1739</v>
      </c>
    </row>
    <row r="1602" spans="24:43" ht="15" customHeight="1"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P1602" s="65" t="s">
        <v>579</v>
      </c>
      <c r="AQ1602" s="66" t="s">
        <v>1739</v>
      </c>
    </row>
    <row r="1603" spans="24:43" ht="15" customHeight="1"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P1603" s="65" t="s">
        <v>580</v>
      </c>
      <c r="AQ1603" s="66" t="s">
        <v>1733</v>
      </c>
    </row>
    <row r="1604" spans="24:43" ht="15" customHeight="1"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P1604" s="65" t="s">
        <v>581</v>
      </c>
      <c r="AQ1604" s="66" t="s">
        <v>1733</v>
      </c>
    </row>
    <row r="1605" spans="24:43" ht="15" customHeight="1"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P1605" s="65" t="s">
        <v>582</v>
      </c>
      <c r="AQ1605" s="66" t="s">
        <v>1733</v>
      </c>
    </row>
    <row r="1606" spans="24:43" ht="15" customHeight="1"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P1606" s="65" t="s">
        <v>583</v>
      </c>
      <c r="AQ1606" s="66" t="s">
        <v>1733</v>
      </c>
    </row>
    <row r="1607" spans="24:43" ht="15" customHeight="1"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P1607" s="65" t="s">
        <v>584</v>
      </c>
      <c r="AQ1607" s="66" t="s">
        <v>1739</v>
      </c>
    </row>
    <row r="1608" spans="24:43" ht="15" customHeight="1"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P1608" s="65" t="s">
        <v>585</v>
      </c>
      <c r="AQ1608" s="66" t="s">
        <v>1739</v>
      </c>
    </row>
    <row r="1609" spans="24:43" ht="15" customHeight="1"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P1609" s="65" t="s">
        <v>586</v>
      </c>
      <c r="AQ1609" s="66" t="s">
        <v>1733</v>
      </c>
    </row>
    <row r="1610" spans="24:43" ht="15" customHeight="1"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P1610" s="65" t="s">
        <v>587</v>
      </c>
      <c r="AQ1610" s="66" t="s">
        <v>1733</v>
      </c>
    </row>
    <row r="1611" spans="24:43" ht="15" customHeight="1"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P1611" s="65" t="s">
        <v>588</v>
      </c>
      <c r="AQ1611" s="66" t="s">
        <v>1739</v>
      </c>
    </row>
    <row r="1612" spans="24:43" ht="15" customHeight="1"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P1612" s="65" t="s">
        <v>589</v>
      </c>
      <c r="AQ1612" s="66" t="s">
        <v>1733</v>
      </c>
    </row>
    <row r="1613" spans="24:43" ht="15" customHeight="1"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P1613" s="65" t="s">
        <v>590</v>
      </c>
      <c r="AQ1613" s="66" t="s">
        <v>1733</v>
      </c>
    </row>
    <row r="1614" spans="24:43" ht="15" customHeight="1"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P1614" s="65" t="s">
        <v>591</v>
      </c>
      <c r="AQ1614" s="66" t="s">
        <v>1733</v>
      </c>
    </row>
    <row r="1615" spans="24:43" ht="15" customHeight="1"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P1615" s="65" t="s">
        <v>592</v>
      </c>
      <c r="AQ1615" s="66" t="s">
        <v>1733</v>
      </c>
    </row>
    <row r="1616" spans="24:43" ht="15" customHeight="1"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P1616" s="65" t="s">
        <v>593</v>
      </c>
      <c r="AQ1616" s="66" t="s">
        <v>1733</v>
      </c>
    </row>
    <row r="1617" spans="24:43" ht="15" customHeight="1"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P1617" s="65" t="s">
        <v>594</v>
      </c>
      <c r="AQ1617" s="66" t="s">
        <v>1733</v>
      </c>
    </row>
    <row r="1618" spans="24:43" ht="15" customHeight="1"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P1618" s="65" t="s">
        <v>595</v>
      </c>
      <c r="AQ1618" s="66" t="s">
        <v>1733</v>
      </c>
    </row>
    <row r="1619" spans="24:43" ht="15" customHeight="1"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P1619" s="65" t="s">
        <v>596</v>
      </c>
      <c r="AQ1619" s="66" t="s">
        <v>1733</v>
      </c>
    </row>
    <row r="1620" spans="24:43" ht="15" customHeight="1"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P1620" s="65" t="s">
        <v>597</v>
      </c>
      <c r="AQ1620" s="66" t="s">
        <v>1733</v>
      </c>
    </row>
    <row r="1621" spans="24:43" ht="15" customHeight="1"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P1621" s="65" t="s">
        <v>598</v>
      </c>
      <c r="AQ1621" s="66" t="s">
        <v>1733</v>
      </c>
    </row>
    <row r="1622" spans="24:43" ht="15" customHeight="1"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P1622" s="65" t="s">
        <v>599</v>
      </c>
      <c r="AQ1622" s="66" t="s">
        <v>1733</v>
      </c>
    </row>
    <row r="1623" spans="24:43" ht="15" customHeight="1"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P1623" s="65" t="s">
        <v>600</v>
      </c>
      <c r="AQ1623" s="66" t="s">
        <v>1733</v>
      </c>
    </row>
    <row r="1624" spans="24:43" ht="15" customHeight="1"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P1624" s="65" t="s">
        <v>601</v>
      </c>
      <c r="AQ1624" s="66" t="s">
        <v>1733</v>
      </c>
    </row>
    <row r="1625" spans="24:43" ht="15" customHeight="1"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P1625" s="65" t="s">
        <v>602</v>
      </c>
      <c r="AQ1625" s="66" t="s">
        <v>1733</v>
      </c>
    </row>
    <row r="1626" spans="24:43" ht="15" customHeight="1"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P1626" s="65" t="s">
        <v>603</v>
      </c>
      <c r="AQ1626" s="66" t="s">
        <v>1733</v>
      </c>
    </row>
    <row r="1627" spans="24:43" ht="15" customHeight="1"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P1627" s="65" t="s">
        <v>604</v>
      </c>
      <c r="AQ1627" s="66" t="s">
        <v>1733</v>
      </c>
    </row>
    <row r="1628" spans="24:43" ht="15" customHeight="1"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P1628" s="65" t="s">
        <v>605</v>
      </c>
      <c r="AQ1628" s="66" t="s">
        <v>1733</v>
      </c>
    </row>
    <row r="1629" spans="24:43" ht="15" customHeight="1"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P1629" s="65" t="s">
        <v>606</v>
      </c>
      <c r="AQ1629" s="66" t="s">
        <v>1733</v>
      </c>
    </row>
    <row r="1630" spans="24:43" ht="15" customHeight="1"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P1630" s="65" t="s">
        <v>607</v>
      </c>
      <c r="AQ1630" s="66" t="s">
        <v>1733</v>
      </c>
    </row>
    <row r="1631" spans="24:43" ht="15" customHeight="1"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P1631" s="65" t="s">
        <v>608</v>
      </c>
      <c r="AQ1631" s="66" t="s">
        <v>1733</v>
      </c>
    </row>
    <row r="1632" spans="24:43" ht="15" customHeight="1"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P1632" s="65" t="s">
        <v>609</v>
      </c>
      <c r="AQ1632" s="66" t="s">
        <v>1733</v>
      </c>
    </row>
    <row r="1633" spans="24:43" ht="15" customHeight="1"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P1633" s="65" t="s">
        <v>610</v>
      </c>
      <c r="AQ1633" s="66" t="s">
        <v>1733</v>
      </c>
    </row>
    <row r="1634" spans="24:43" ht="15" customHeight="1"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P1634" s="65" t="s">
        <v>611</v>
      </c>
      <c r="AQ1634" s="66" t="s">
        <v>1733</v>
      </c>
    </row>
    <row r="1635" spans="24:43" ht="15" customHeight="1"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P1635" s="65" t="s">
        <v>612</v>
      </c>
      <c r="AQ1635" s="66" t="s">
        <v>1733</v>
      </c>
    </row>
    <row r="1636" spans="24:43" ht="15" customHeight="1"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P1636" s="65" t="s">
        <v>613</v>
      </c>
      <c r="AQ1636" s="66" t="s">
        <v>1733</v>
      </c>
    </row>
    <row r="1637" spans="24:43" ht="15" customHeight="1"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P1637" s="65" t="s">
        <v>614</v>
      </c>
      <c r="AQ1637" s="66" t="s">
        <v>1733</v>
      </c>
    </row>
    <row r="1638" spans="24:43" ht="15" customHeight="1"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P1638" s="65" t="s">
        <v>615</v>
      </c>
      <c r="AQ1638" s="66" t="s">
        <v>1733</v>
      </c>
    </row>
    <row r="1639" spans="24:43" ht="15" customHeight="1"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P1639" s="65" t="s">
        <v>616</v>
      </c>
      <c r="AQ1639" s="66" t="s">
        <v>1733</v>
      </c>
    </row>
    <row r="1640" spans="24:43" ht="15" customHeight="1"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P1640" s="65" t="s">
        <v>617</v>
      </c>
      <c r="AQ1640" s="66" t="s">
        <v>1733</v>
      </c>
    </row>
    <row r="1641" spans="24:43" ht="15" customHeight="1"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P1641" s="65" t="s">
        <v>618</v>
      </c>
      <c r="AQ1641" s="66" t="s">
        <v>1733</v>
      </c>
    </row>
    <row r="1642" spans="24:43" ht="15" customHeight="1"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P1642" s="65" t="s">
        <v>619</v>
      </c>
      <c r="AQ1642" s="66" t="s">
        <v>1733</v>
      </c>
    </row>
    <row r="1643" spans="24:43" ht="15" customHeight="1"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P1643" s="65" t="s">
        <v>620</v>
      </c>
      <c r="AQ1643" s="66" t="s">
        <v>1733</v>
      </c>
    </row>
    <row r="1644" spans="24:43" ht="15" customHeight="1"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P1644" s="65" t="s">
        <v>621</v>
      </c>
      <c r="AQ1644" s="66" t="s">
        <v>1733</v>
      </c>
    </row>
    <row r="1645" spans="24:43" ht="15" customHeight="1"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P1645" s="65" t="s">
        <v>622</v>
      </c>
      <c r="AQ1645" s="66" t="s">
        <v>1733</v>
      </c>
    </row>
    <row r="1646" spans="24:43" ht="15" customHeight="1"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P1646" s="65" t="s">
        <v>623</v>
      </c>
      <c r="AQ1646" s="66" t="s">
        <v>1733</v>
      </c>
    </row>
    <row r="1647" spans="24:43" ht="15" customHeight="1"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P1647" s="65" t="s">
        <v>624</v>
      </c>
      <c r="AQ1647" s="66" t="s">
        <v>1733</v>
      </c>
    </row>
    <row r="1648" spans="24:43" ht="15" customHeight="1"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P1648" s="65" t="s">
        <v>625</v>
      </c>
      <c r="AQ1648" s="66" t="s">
        <v>1733</v>
      </c>
    </row>
    <row r="1649" spans="24:43" ht="15" customHeight="1"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P1649" s="65" t="s">
        <v>626</v>
      </c>
      <c r="AQ1649" s="66" t="s">
        <v>1733</v>
      </c>
    </row>
    <row r="1650" spans="24:43" ht="15" customHeight="1"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P1650" s="65" t="s">
        <v>627</v>
      </c>
      <c r="AQ1650" s="66" t="s">
        <v>1733</v>
      </c>
    </row>
    <row r="1651" spans="24:43" ht="15" customHeight="1"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P1651" s="65" t="s">
        <v>628</v>
      </c>
      <c r="AQ1651" s="66" t="s">
        <v>1733</v>
      </c>
    </row>
    <row r="1652" spans="24:43" ht="15" customHeight="1"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P1652" s="65" t="s">
        <v>629</v>
      </c>
      <c r="AQ1652" s="66" t="s">
        <v>1733</v>
      </c>
    </row>
    <row r="1653" spans="24:43" ht="15" customHeight="1"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P1653" s="65" t="s">
        <v>630</v>
      </c>
      <c r="AQ1653" s="66" t="s">
        <v>1733</v>
      </c>
    </row>
    <row r="1654" spans="24:43" ht="15" customHeight="1"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P1654" s="65" t="s">
        <v>631</v>
      </c>
      <c r="AQ1654" s="66" t="s">
        <v>1733</v>
      </c>
    </row>
    <row r="1655" spans="24:43" ht="15" customHeight="1"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P1655" s="65" t="s">
        <v>632</v>
      </c>
      <c r="AQ1655" s="66" t="s">
        <v>1733</v>
      </c>
    </row>
    <row r="1656" spans="24:43" ht="15" customHeight="1"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P1656" s="65" t="s">
        <v>633</v>
      </c>
      <c r="AQ1656" s="66" t="s">
        <v>1733</v>
      </c>
    </row>
    <row r="1657" spans="24:43" ht="15" customHeight="1"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P1657" s="65" t="s">
        <v>634</v>
      </c>
      <c r="AQ1657" s="66" t="s">
        <v>1733</v>
      </c>
    </row>
    <row r="1658" spans="24:43" ht="15" customHeight="1"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P1658" s="65" t="s">
        <v>635</v>
      </c>
      <c r="AQ1658" s="66" t="s">
        <v>1733</v>
      </c>
    </row>
    <row r="1659" spans="24:43" ht="15" customHeight="1"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P1659" s="65" t="s">
        <v>636</v>
      </c>
      <c r="AQ1659" s="66" t="s">
        <v>1733</v>
      </c>
    </row>
    <row r="1660" spans="24:43" ht="15" customHeight="1"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P1660" s="65" t="s">
        <v>907</v>
      </c>
      <c r="AQ1660" s="66" t="s">
        <v>1827</v>
      </c>
    </row>
    <row r="1661" spans="24:43" ht="15" customHeight="1"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P1661" s="65" t="s">
        <v>637</v>
      </c>
      <c r="AQ1661" s="66" t="s">
        <v>1733</v>
      </c>
    </row>
    <row r="1662" spans="24:43" ht="15" customHeight="1"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P1662" s="65" t="s">
        <v>638</v>
      </c>
      <c r="AQ1662" s="66" t="s">
        <v>1733</v>
      </c>
    </row>
    <row r="1663" spans="24:43" ht="15" customHeight="1"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P1663" s="65" t="s">
        <v>639</v>
      </c>
      <c r="AQ1663" s="66" t="s">
        <v>1733</v>
      </c>
    </row>
    <row r="1664" spans="24:43" ht="15" customHeight="1"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P1664" s="65" t="s">
        <v>640</v>
      </c>
      <c r="AQ1664" s="66" t="s">
        <v>1733</v>
      </c>
    </row>
    <row r="1665" spans="24:43" ht="15" customHeight="1"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P1665" s="65" t="s">
        <v>1058</v>
      </c>
      <c r="AQ1665" s="66" t="s">
        <v>1876</v>
      </c>
    </row>
    <row r="1666" spans="24:43" ht="15" customHeight="1"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P1666" s="65" t="s">
        <v>641</v>
      </c>
      <c r="AQ1666" s="66" t="s">
        <v>1733</v>
      </c>
    </row>
    <row r="1667" spans="24:43" ht="15" customHeight="1"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P1667" s="65" t="s">
        <v>642</v>
      </c>
      <c r="AQ1667" s="66" t="s">
        <v>1733</v>
      </c>
    </row>
    <row r="1668" spans="24:43" ht="15" customHeight="1"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P1668" s="65" t="s">
        <v>643</v>
      </c>
      <c r="AQ1668" s="66" t="s">
        <v>1739</v>
      </c>
    </row>
    <row r="1669" spans="24:43" ht="15" customHeight="1"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P1669" s="65" t="s">
        <v>644</v>
      </c>
      <c r="AQ1669" s="66" t="s">
        <v>1733</v>
      </c>
    </row>
    <row r="1670" spans="24:43" ht="15" customHeight="1"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P1670" s="65" t="s">
        <v>645</v>
      </c>
      <c r="AQ1670" s="66" t="s">
        <v>1733</v>
      </c>
    </row>
    <row r="1671" spans="24:43" ht="15" customHeight="1"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P1671" s="65" t="s">
        <v>646</v>
      </c>
      <c r="AQ1671" s="66" t="s">
        <v>1733</v>
      </c>
    </row>
    <row r="1672" spans="24:43" ht="15" customHeight="1"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P1672" s="65" t="s">
        <v>647</v>
      </c>
      <c r="AQ1672" s="66" t="s">
        <v>1733</v>
      </c>
    </row>
    <row r="1673" spans="24:43" ht="15" customHeight="1"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P1673" s="65" t="s">
        <v>648</v>
      </c>
      <c r="AQ1673" s="66" t="s">
        <v>1733</v>
      </c>
    </row>
    <row r="1674" spans="24:43" ht="15" customHeight="1"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P1674" s="65" t="s">
        <v>649</v>
      </c>
      <c r="AQ1674" s="66" t="s">
        <v>1733</v>
      </c>
    </row>
    <row r="1675" spans="24:43" ht="15" customHeight="1"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P1675" s="65" t="s">
        <v>650</v>
      </c>
      <c r="AQ1675" s="66" t="s">
        <v>1733</v>
      </c>
    </row>
    <row r="1676" spans="24:43" ht="15" customHeight="1"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P1676" s="65" t="s">
        <v>651</v>
      </c>
      <c r="AQ1676" s="66" t="s">
        <v>1733</v>
      </c>
    </row>
    <row r="1677" spans="24:43" ht="15" customHeight="1"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P1677" s="65" t="s">
        <v>908</v>
      </c>
      <c r="AQ1677" s="66" t="s">
        <v>1858</v>
      </c>
    </row>
    <row r="1678" spans="24:43" ht="15" customHeight="1"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P1678" s="65" t="s">
        <v>909</v>
      </c>
      <c r="AQ1678" s="66" t="s">
        <v>1858</v>
      </c>
    </row>
    <row r="1679" spans="24:43" ht="15" customHeight="1"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P1679" s="65" t="s">
        <v>910</v>
      </c>
      <c r="AQ1679" s="66" t="s">
        <v>1858</v>
      </c>
    </row>
    <row r="1680" spans="24:43" ht="15" customHeight="1"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P1680" s="65" t="s">
        <v>911</v>
      </c>
      <c r="AQ1680" s="66" t="s">
        <v>1858</v>
      </c>
    </row>
    <row r="1681" spans="24:43" ht="15" customHeight="1"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P1681" s="65" t="s">
        <v>912</v>
      </c>
      <c r="AQ1681" s="66" t="s">
        <v>1858</v>
      </c>
    </row>
    <row r="1682" spans="24:43" ht="15" customHeight="1"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P1682" s="65" t="s">
        <v>652</v>
      </c>
      <c r="AQ1682" s="66" t="s">
        <v>1733</v>
      </c>
    </row>
    <row r="1683" spans="24:43" ht="15" customHeight="1"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P1683" s="65" t="s">
        <v>653</v>
      </c>
      <c r="AQ1683" s="66" t="s">
        <v>1733</v>
      </c>
    </row>
    <row r="1684" spans="24:43" ht="15" customHeight="1"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P1684" s="65" t="s">
        <v>654</v>
      </c>
      <c r="AQ1684" s="66" t="s">
        <v>1733</v>
      </c>
    </row>
    <row r="1685" spans="24:43" ht="15" customHeight="1"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P1685" s="65" t="s">
        <v>655</v>
      </c>
      <c r="AQ1685" s="66" t="s">
        <v>1733</v>
      </c>
    </row>
    <row r="1686" spans="24:43" ht="15" customHeight="1"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P1686" s="65" t="s">
        <v>656</v>
      </c>
      <c r="AQ1686" s="66" t="s">
        <v>1733</v>
      </c>
    </row>
    <row r="1687" spans="24:43" ht="15" customHeight="1"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P1687" s="65" t="s">
        <v>913</v>
      </c>
      <c r="AQ1687" s="66" t="s">
        <v>2335</v>
      </c>
    </row>
    <row r="1688" spans="24:43" ht="15" customHeight="1"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P1688" s="65" t="s">
        <v>657</v>
      </c>
      <c r="AQ1688" s="66" t="s">
        <v>1733</v>
      </c>
    </row>
    <row r="1689" spans="24:43" ht="15" customHeight="1"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P1689" s="65" t="s">
        <v>658</v>
      </c>
      <c r="AQ1689" s="66" t="s">
        <v>1733</v>
      </c>
    </row>
    <row r="1690" spans="24:43" ht="15" customHeight="1"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P1690" s="65" t="s">
        <v>659</v>
      </c>
      <c r="AQ1690" s="66" t="s">
        <v>1733</v>
      </c>
    </row>
    <row r="1691" spans="24:43" ht="15" customHeight="1"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P1691" s="65" t="s">
        <v>660</v>
      </c>
      <c r="AQ1691" s="66" t="s">
        <v>1733</v>
      </c>
    </row>
    <row r="1692" spans="24:43" ht="15" customHeight="1"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P1692" s="65" t="s">
        <v>661</v>
      </c>
      <c r="AQ1692" s="66" t="s">
        <v>1739</v>
      </c>
    </row>
    <row r="1693" spans="24:43" ht="15" customHeight="1"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P1693" s="65" t="s">
        <v>662</v>
      </c>
      <c r="AQ1693" s="66" t="s">
        <v>1739</v>
      </c>
    </row>
    <row r="1694" spans="24:43" ht="15" customHeight="1"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P1694" s="65" t="s">
        <v>663</v>
      </c>
      <c r="AQ1694" s="66" t="s">
        <v>1739</v>
      </c>
    </row>
    <row r="1695" spans="24:43" ht="15" customHeight="1"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P1695" s="65" t="s">
        <v>664</v>
      </c>
      <c r="AQ1695" s="66" t="s">
        <v>1739</v>
      </c>
    </row>
    <row r="1696" spans="24:43" ht="15" customHeight="1"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P1696" s="65" t="s">
        <v>665</v>
      </c>
      <c r="AQ1696" s="66" t="s">
        <v>1739</v>
      </c>
    </row>
    <row r="1697" spans="42:43" ht="15" customHeight="1">
      <c r="AP1697" s="65" t="s">
        <v>666</v>
      </c>
      <c r="AQ1697" s="66" t="s">
        <v>1739</v>
      </c>
    </row>
    <row r="1698" spans="42:43" ht="15" customHeight="1">
      <c r="AP1698" s="65" t="s">
        <v>667</v>
      </c>
      <c r="AQ1698" s="66" t="s">
        <v>1739</v>
      </c>
    </row>
    <row r="1699" spans="42:43" ht="15" customHeight="1">
      <c r="AP1699" s="65" t="s">
        <v>668</v>
      </c>
      <c r="AQ1699" s="66" t="s">
        <v>1739</v>
      </c>
    </row>
    <row r="1700" spans="42:43" ht="15" customHeight="1">
      <c r="AP1700" s="65" t="s">
        <v>914</v>
      </c>
      <c r="AQ1700" s="66" t="s">
        <v>1858</v>
      </c>
    </row>
    <row r="1701" spans="42:43" ht="15" customHeight="1">
      <c r="AP1701" s="65" t="s">
        <v>669</v>
      </c>
      <c r="AQ1701" s="66" t="s">
        <v>1733</v>
      </c>
    </row>
    <row r="1702" spans="42:43" ht="15" customHeight="1">
      <c r="AP1702" s="65" t="s">
        <v>670</v>
      </c>
      <c r="AQ1702" s="66" t="s">
        <v>1733</v>
      </c>
    </row>
    <row r="1703" spans="42:43" ht="15" customHeight="1">
      <c r="AP1703" s="65" t="s">
        <v>671</v>
      </c>
      <c r="AQ1703" s="66" t="s">
        <v>1733</v>
      </c>
    </row>
    <row r="1704" spans="42:43" ht="15" customHeight="1">
      <c r="AP1704" s="65" t="s">
        <v>1059</v>
      </c>
      <c r="AQ1704" s="66" t="s">
        <v>1827</v>
      </c>
    </row>
    <row r="1705" spans="42:43" ht="15" customHeight="1">
      <c r="AP1705" s="65" t="s">
        <v>915</v>
      </c>
      <c r="AQ1705" s="66" t="s">
        <v>2133</v>
      </c>
    </row>
    <row r="1706" spans="42:43" ht="15" customHeight="1">
      <c r="AP1706" s="65" t="s">
        <v>672</v>
      </c>
      <c r="AQ1706" s="66" t="s">
        <v>1733</v>
      </c>
    </row>
    <row r="1707" spans="42:43" ht="15" customHeight="1">
      <c r="AP1707" s="65" t="s">
        <v>673</v>
      </c>
      <c r="AQ1707" s="66" t="s">
        <v>1733</v>
      </c>
    </row>
    <row r="1708" spans="42:43" ht="15" customHeight="1">
      <c r="AP1708" s="65" t="s">
        <v>674</v>
      </c>
      <c r="AQ1708" s="66" t="s">
        <v>1733</v>
      </c>
    </row>
    <row r="1709" spans="42:43" ht="15" customHeight="1">
      <c r="AP1709" s="65" t="s">
        <v>675</v>
      </c>
      <c r="AQ1709" s="66" t="s">
        <v>1733</v>
      </c>
    </row>
    <row r="1710" spans="42:43" ht="15" customHeight="1">
      <c r="AP1710" s="65" t="s">
        <v>1060</v>
      </c>
      <c r="AQ1710" s="66" t="s">
        <v>1876</v>
      </c>
    </row>
    <row r="1711" spans="42:43" ht="15" customHeight="1">
      <c r="AP1711" s="65" t="s">
        <v>1061</v>
      </c>
      <c r="AQ1711" s="66" t="s">
        <v>1876</v>
      </c>
    </row>
    <row r="1712" spans="42:43" ht="15" customHeight="1">
      <c r="AP1712" s="65" t="s">
        <v>676</v>
      </c>
      <c r="AQ1712" s="66" t="s">
        <v>1733</v>
      </c>
    </row>
    <row r="1713" spans="42:43" ht="15" customHeight="1">
      <c r="AP1713" s="65" t="s">
        <v>677</v>
      </c>
      <c r="AQ1713" s="66" t="s">
        <v>1733</v>
      </c>
    </row>
    <row r="1714" spans="42:43" ht="15" customHeight="1">
      <c r="AP1714" s="65" t="s">
        <v>678</v>
      </c>
      <c r="AQ1714" s="66" t="s">
        <v>1733</v>
      </c>
    </row>
    <row r="1715" spans="42:43" ht="15" customHeight="1">
      <c r="AP1715" s="65" t="s">
        <v>679</v>
      </c>
      <c r="AQ1715" s="66" t="s">
        <v>1733</v>
      </c>
    </row>
    <row r="1716" spans="42:43" ht="15" customHeight="1">
      <c r="AP1716" s="65" t="s">
        <v>680</v>
      </c>
      <c r="AQ1716" s="66" t="s">
        <v>1733</v>
      </c>
    </row>
    <row r="1717" spans="42:43" ht="15" customHeight="1">
      <c r="AP1717" s="65" t="s">
        <v>681</v>
      </c>
      <c r="AQ1717" s="66" t="s">
        <v>1739</v>
      </c>
    </row>
    <row r="1718" spans="42:43" ht="15" customHeight="1">
      <c r="AP1718" s="65" t="s">
        <v>682</v>
      </c>
      <c r="AQ1718" s="66" t="s">
        <v>1739</v>
      </c>
    </row>
    <row r="1719" spans="42:43" ht="15" customHeight="1">
      <c r="AP1719" s="65" t="s">
        <v>683</v>
      </c>
      <c r="AQ1719" s="66" t="s">
        <v>1733</v>
      </c>
    </row>
    <row r="1720" spans="42:43" ht="15" customHeight="1">
      <c r="AP1720" s="65" t="s">
        <v>684</v>
      </c>
      <c r="AQ1720" s="66" t="s">
        <v>1733</v>
      </c>
    </row>
    <row r="1721" spans="42:43" ht="15" customHeight="1">
      <c r="AP1721" s="65" t="s">
        <v>685</v>
      </c>
      <c r="AQ1721" s="66" t="s">
        <v>1733</v>
      </c>
    </row>
    <row r="1722" spans="42:43" ht="15" customHeight="1">
      <c r="AP1722" s="65" t="s">
        <v>686</v>
      </c>
      <c r="AQ1722" s="66" t="s">
        <v>1733</v>
      </c>
    </row>
    <row r="1723" spans="42:43" ht="15" customHeight="1">
      <c r="AP1723" s="65" t="s">
        <v>687</v>
      </c>
      <c r="AQ1723" s="66" t="s">
        <v>1733</v>
      </c>
    </row>
    <row r="1724" spans="42:43" ht="15" customHeight="1">
      <c r="AP1724" s="65" t="s">
        <v>688</v>
      </c>
      <c r="AQ1724" s="66" t="s">
        <v>1733</v>
      </c>
    </row>
    <row r="1725" spans="42:43" ht="15" customHeight="1">
      <c r="AP1725" s="65" t="s">
        <v>689</v>
      </c>
      <c r="AQ1725" s="66" t="s">
        <v>1733</v>
      </c>
    </row>
    <row r="1726" spans="42:43" ht="15" customHeight="1">
      <c r="AP1726" s="65" t="s">
        <v>690</v>
      </c>
      <c r="AQ1726" s="66" t="s">
        <v>1733</v>
      </c>
    </row>
    <row r="1727" spans="42:43" ht="15" customHeight="1">
      <c r="AP1727" s="65" t="s">
        <v>691</v>
      </c>
      <c r="AQ1727" s="66" t="s">
        <v>1733</v>
      </c>
    </row>
    <row r="1728" spans="42:43" ht="15" customHeight="1">
      <c r="AP1728" s="65" t="s">
        <v>692</v>
      </c>
      <c r="AQ1728" s="66" t="s">
        <v>1733</v>
      </c>
    </row>
    <row r="1729" spans="42:43" ht="15" customHeight="1">
      <c r="AP1729" s="65" t="s">
        <v>693</v>
      </c>
      <c r="AQ1729" s="66" t="s">
        <v>1733</v>
      </c>
    </row>
    <row r="1730" spans="42:43" ht="15" customHeight="1">
      <c r="AP1730" s="65" t="s">
        <v>694</v>
      </c>
      <c r="AQ1730" s="66" t="s">
        <v>1733</v>
      </c>
    </row>
    <row r="1731" spans="42:43" ht="15" customHeight="1">
      <c r="AP1731" s="65" t="s">
        <v>695</v>
      </c>
      <c r="AQ1731" s="66" t="s">
        <v>1733</v>
      </c>
    </row>
    <row r="1732" spans="42:43" ht="15" customHeight="1">
      <c r="AP1732" s="65" t="s">
        <v>696</v>
      </c>
      <c r="AQ1732" s="66" t="s">
        <v>1733</v>
      </c>
    </row>
    <row r="1733" spans="42:43" ht="15" customHeight="1">
      <c r="AP1733" s="65" t="s">
        <v>697</v>
      </c>
      <c r="AQ1733" s="66" t="s">
        <v>1733</v>
      </c>
    </row>
    <row r="1734" spans="42:43" ht="15" customHeight="1">
      <c r="AP1734" s="65" t="s">
        <v>698</v>
      </c>
      <c r="AQ1734" s="66" t="s">
        <v>1733</v>
      </c>
    </row>
    <row r="1735" spans="42:43" ht="15" customHeight="1">
      <c r="AP1735" s="65" t="s">
        <v>699</v>
      </c>
      <c r="AQ1735" s="66" t="s">
        <v>1733</v>
      </c>
    </row>
    <row r="1736" spans="42:43" ht="15" customHeight="1">
      <c r="AP1736" s="65" t="s">
        <v>700</v>
      </c>
      <c r="AQ1736" s="66" t="s">
        <v>1733</v>
      </c>
    </row>
    <row r="1737" spans="42:43" ht="15" customHeight="1">
      <c r="AP1737" s="65" t="s">
        <v>701</v>
      </c>
      <c r="AQ1737" s="66" t="s">
        <v>1733</v>
      </c>
    </row>
    <row r="1738" spans="42:43" ht="15" customHeight="1">
      <c r="AP1738" s="65" t="s">
        <v>702</v>
      </c>
      <c r="AQ1738" s="66" t="s">
        <v>1733</v>
      </c>
    </row>
    <row r="1739" spans="42:43" ht="15" customHeight="1">
      <c r="AP1739" s="65" t="s">
        <v>703</v>
      </c>
      <c r="AQ1739" s="66" t="s">
        <v>1733</v>
      </c>
    </row>
    <row r="1740" spans="42:43" ht="15" customHeight="1">
      <c r="AP1740" s="65" t="s">
        <v>704</v>
      </c>
      <c r="AQ1740" s="66" t="s">
        <v>1733</v>
      </c>
    </row>
    <row r="1741" spans="42:43" ht="15" customHeight="1">
      <c r="AP1741" s="65" t="s">
        <v>705</v>
      </c>
      <c r="AQ1741" s="66" t="s">
        <v>1733</v>
      </c>
    </row>
    <row r="1742" spans="42:43" ht="15" customHeight="1">
      <c r="AP1742" s="65" t="s">
        <v>706</v>
      </c>
      <c r="AQ1742" s="66" t="s">
        <v>1733</v>
      </c>
    </row>
    <row r="1743" spans="42:43" ht="15" customHeight="1">
      <c r="AP1743" s="65" t="s">
        <v>707</v>
      </c>
      <c r="AQ1743" s="66" t="s">
        <v>1733</v>
      </c>
    </row>
    <row r="1744" spans="42:43" ht="15" customHeight="1">
      <c r="AP1744" s="65" t="s">
        <v>708</v>
      </c>
      <c r="AQ1744" s="66" t="s">
        <v>1739</v>
      </c>
    </row>
    <row r="1745" spans="42:43" ht="15" customHeight="1">
      <c r="AP1745" s="65" t="s">
        <v>709</v>
      </c>
      <c r="AQ1745" s="66" t="s">
        <v>1739</v>
      </c>
    </row>
    <row r="1746" spans="42:43" ht="15" customHeight="1">
      <c r="AP1746" s="65" t="s">
        <v>710</v>
      </c>
      <c r="AQ1746" s="66" t="s">
        <v>1739</v>
      </c>
    </row>
    <row r="1747" spans="42:43" ht="15" customHeight="1">
      <c r="AP1747" s="65" t="s">
        <v>711</v>
      </c>
      <c r="AQ1747" s="66" t="s">
        <v>1739</v>
      </c>
    </row>
    <row r="1748" spans="42:43" ht="15" customHeight="1">
      <c r="AP1748" s="65" t="s">
        <v>712</v>
      </c>
      <c r="AQ1748" s="66" t="s">
        <v>1733</v>
      </c>
    </row>
  </sheetData>
  <sheetProtection password="CCA7" sheet="1" objects="1" scenarios="1"/>
  <mergeCells count="291">
    <mergeCell ref="AI3:AM4"/>
    <mergeCell ref="B5:AM5"/>
    <mergeCell ref="B7:F7"/>
    <mergeCell ref="G7:M7"/>
    <mergeCell ref="N7:O7"/>
    <mergeCell ref="P7:T7"/>
    <mergeCell ref="H8:T8"/>
    <mergeCell ref="N3:Y3"/>
    <mergeCell ref="AC3:AH4"/>
    <mergeCell ref="B8:G8"/>
    <mergeCell ref="S12:T14"/>
    <mergeCell ref="U12:AI12"/>
    <mergeCell ref="AJ12:AJ14"/>
    <mergeCell ref="AK12:AK14"/>
    <mergeCell ref="U13:AI13"/>
    <mergeCell ref="B12:B14"/>
    <mergeCell ref="AL13:AM14"/>
    <mergeCell ref="AA9:AI9"/>
    <mergeCell ref="AK9:AM9"/>
    <mergeCell ref="C11:R11"/>
    <mergeCell ref="S11:AI11"/>
    <mergeCell ref="C12:H14"/>
    <mergeCell ref="I12:P14"/>
    <mergeCell ref="Q12:R14"/>
    <mergeCell ref="J9:Q9"/>
    <mergeCell ref="R9:T9"/>
    <mergeCell ref="B9:I9"/>
    <mergeCell ref="S17:T17"/>
    <mergeCell ref="AL17:AM17"/>
    <mergeCell ref="C18:H18"/>
    <mergeCell ref="I18:P18"/>
    <mergeCell ref="Q18:R18"/>
    <mergeCell ref="S18:T18"/>
    <mergeCell ref="AL18:AM18"/>
    <mergeCell ref="C15:H15"/>
    <mergeCell ref="I15:P15"/>
    <mergeCell ref="Q15:R15"/>
    <mergeCell ref="S15:T15"/>
    <mergeCell ref="AL15:AM15"/>
    <mergeCell ref="C16:H16"/>
    <mergeCell ref="I16:P16"/>
    <mergeCell ref="Q16:R16"/>
    <mergeCell ref="S16:T16"/>
    <mergeCell ref="AL16:AM16"/>
    <mergeCell ref="C22:H22"/>
    <mergeCell ref="I22:P22"/>
    <mergeCell ref="Q22:R22"/>
    <mergeCell ref="S22:T22"/>
    <mergeCell ref="S25:T25"/>
    <mergeCell ref="AL19:AM19"/>
    <mergeCell ref="C26:H26"/>
    <mergeCell ref="I26:P26"/>
    <mergeCell ref="Q26:R26"/>
    <mergeCell ref="S26:T26"/>
    <mergeCell ref="C23:H23"/>
    <mergeCell ref="I23:P23"/>
    <mergeCell ref="Q23:R23"/>
    <mergeCell ref="S23:T23"/>
    <mergeCell ref="C24:H24"/>
    <mergeCell ref="C20:H20"/>
    <mergeCell ref="I20:P20"/>
    <mergeCell ref="Q20:R20"/>
    <mergeCell ref="S20:T20"/>
    <mergeCell ref="I19:P19"/>
    <mergeCell ref="Q19:R19"/>
    <mergeCell ref="S19:T19"/>
    <mergeCell ref="AL20:AM20"/>
    <mergeCell ref="C19:H19"/>
    <mergeCell ref="S21:T21"/>
    <mergeCell ref="AL21:AM21"/>
    <mergeCell ref="AL22:AM22"/>
    <mergeCell ref="AL26:AM26"/>
    <mergeCell ref="AL27:AM27"/>
    <mergeCell ref="AL23:AM23"/>
    <mergeCell ref="AL24:AM24"/>
    <mergeCell ref="AL25:AM25"/>
    <mergeCell ref="I24:P24"/>
    <mergeCell ref="Q24:R24"/>
    <mergeCell ref="S24:T24"/>
    <mergeCell ref="Q29:R29"/>
    <mergeCell ref="S29:T29"/>
    <mergeCell ref="AL29:AM29"/>
    <mergeCell ref="C28:H28"/>
    <mergeCell ref="I28:P28"/>
    <mergeCell ref="Q28:R28"/>
    <mergeCell ref="S28:T28"/>
    <mergeCell ref="AL28:AM28"/>
    <mergeCell ref="Q27:R27"/>
    <mergeCell ref="S27:T27"/>
    <mergeCell ref="A30:A37"/>
    <mergeCell ref="C30:H30"/>
    <mergeCell ref="I30:P30"/>
    <mergeCell ref="Q30:R30"/>
    <mergeCell ref="C33:H33"/>
    <mergeCell ref="Q33:R33"/>
    <mergeCell ref="A12:A29"/>
    <mergeCell ref="C25:H25"/>
    <mergeCell ref="I25:P25"/>
    <mergeCell ref="Q25:R25"/>
    <mergeCell ref="C29:H29"/>
    <mergeCell ref="C21:H21"/>
    <mergeCell ref="I21:P21"/>
    <mergeCell ref="Q21:R21"/>
    <mergeCell ref="C27:H27"/>
    <mergeCell ref="I27:P27"/>
    <mergeCell ref="C17:H17"/>
    <mergeCell ref="I17:P17"/>
    <mergeCell ref="Q17:R17"/>
    <mergeCell ref="Q32:R32"/>
    <mergeCell ref="I35:P35"/>
    <mergeCell ref="Q35:R35"/>
    <mergeCell ref="I33:P33"/>
    <mergeCell ref="I29:P29"/>
    <mergeCell ref="AL32:AM32"/>
    <mergeCell ref="AL30:AM30"/>
    <mergeCell ref="C31:H31"/>
    <mergeCell ref="I31:P31"/>
    <mergeCell ref="Q31:R31"/>
    <mergeCell ref="S31:T31"/>
    <mergeCell ref="AL31:AM31"/>
    <mergeCell ref="C32:H32"/>
    <mergeCell ref="I32:P32"/>
    <mergeCell ref="S30:T30"/>
    <mergeCell ref="S32:T32"/>
    <mergeCell ref="AL35:AM35"/>
    <mergeCell ref="C36:H36"/>
    <mergeCell ref="I36:P36"/>
    <mergeCell ref="Q36:R36"/>
    <mergeCell ref="S36:T36"/>
    <mergeCell ref="AL36:AM36"/>
    <mergeCell ref="C35:H35"/>
    <mergeCell ref="S33:T33"/>
    <mergeCell ref="AL33:AM33"/>
    <mergeCell ref="C34:H34"/>
    <mergeCell ref="I34:P34"/>
    <mergeCell ref="Q34:R34"/>
    <mergeCell ref="S34:T34"/>
    <mergeCell ref="AL34:AM34"/>
    <mergeCell ref="S35:T35"/>
    <mergeCell ref="C39:H39"/>
    <mergeCell ref="I39:P39"/>
    <mergeCell ref="Q39:R39"/>
    <mergeCell ref="S39:T39"/>
    <mergeCell ref="AL39:AM39"/>
    <mergeCell ref="C37:H37"/>
    <mergeCell ref="I37:P37"/>
    <mergeCell ref="Q37:R37"/>
    <mergeCell ref="S37:T37"/>
    <mergeCell ref="AL37:AM37"/>
    <mergeCell ref="C38:H38"/>
    <mergeCell ref="I38:P38"/>
    <mergeCell ref="Q38:R38"/>
    <mergeCell ref="S38:T38"/>
    <mergeCell ref="AL38:AM38"/>
    <mergeCell ref="B43:AM43"/>
    <mergeCell ref="B44:B46"/>
    <mergeCell ref="C44:H46"/>
    <mergeCell ref="I44:P46"/>
    <mergeCell ref="Q44:R46"/>
    <mergeCell ref="S44:T46"/>
    <mergeCell ref="U44:AI44"/>
    <mergeCell ref="AJ44:AJ46"/>
    <mergeCell ref="AK44:AK46"/>
    <mergeCell ref="U45:AI45"/>
    <mergeCell ref="AL45:AM46"/>
    <mergeCell ref="C47:H47"/>
    <mergeCell ref="I47:P47"/>
    <mergeCell ref="Q47:R47"/>
    <mergeCell ref="S47:T47"/>
    <mergeCell ref="AL47:AM47"/>
    <mergeCell ref="C48:H48"/>
    <mergeCell ref="I48:P48"/>
    <mergeCell ref="Q48:R48"/>
    <mergeCell ref="S48:T48"/>
    <mergeCell ref="AL48:AM48"/>
    <mergeCell ref="C49:H49"/>
    <mergeCell ref="I49:P49"/>
    <mergeCell ref="Q49:R49"/>
    <mergeCell ref="S49:T49"/>
    <mergeCell ref="AL49:AM49"/>
    <mergeCell ref="C50:H50"/>
    <mergeCell ref="I50:P50"/>
    <mergeCell ref="Q50:R50"/>
    <mergeCell ref="S50:T50"/>
    <mergeCell ref="AL50:AM50"/>
    <mergeCell ref="C51:H51"/>
    <mergeCell ref="I51:P51"/>
    <mergeCell ref="Q51:R51"/>
    <mergeCell ref="S51:T51"/>
    <mergeCell ref="AL51:AM51"/>
    <mergeCell ref="C52:H52"/>
    <mergeCell ref="I52:P52"/>
    <mergeCell ref="Q52:R52"/>
    <mergeCell ref="S52:T52"/>
    <mergeCell ref="AL52:AM52"/>
    <mergeCell ref="C53:H53"/>
    <mergeCell ref="I53:P53"/>
    <mergeCell ref="Q53:R53"/>
    <mergeCell ref="S53:T53"/>
    <mergeCell ref="AL53:AM53"/>
    <mergeCell ref="C54:H54"/>
    <mergeCell ref="I54:P54"/>
    <mergeCell ref="Q54:R54"/>
    <mergeCell ref="S54:T54"/>
    <mergeCell ref="AL54:AM54"/>
    <mergeCell ref="C55:H55"/>
    <mergeCell ref="I55:P55"/>
    <mergeCell ref="Q55:R55"/>
    <mergeCell ref="S55:T55"/>
    <mergeCell ref="AL55:AM55"/>
    <mergeCell ref="C56:H56"/>
    <mergeCell ref="I56:P56"/>
    <mergeCell ref="Q56:R56"/>
    <mergeCell ref="S56:T56"/>
    <mergeCell ref="AL56:AM56"/>
    <mergeCell ref="C57:H57"/>
    <mergeCell ref="I57:P57"/>
    <mergeCell ref="Q57:R57"/>
    <mergeCell ref="S57:T57"/>
    <mergeCell ref="AL57:AM57"/>
    <mergeCell ref="C58:H58"/>
    <mergeCell ref="I58:P58"/>
    <mergeCell ref="Q58:R58"/>
    <mergeCell ref="S58:T58"/>
    <mergeCell ref="AL58:AM58"/>
    <mergeCell ref="C59:H59"/>
    <mergeCell ref="I59:P59"/>
    <mergeCell ref="Q59:R59"/>
    <mergeCell ref="S59:T59"/>
    <mergeCell ref="AL59:AM59"/>
    <mergeCell ref="C60:H60"/>
    <mergeCell ref="I60:P60"/>
    <mergeCell ref="Q60:R60"/>
    <mergeCell ref="S60:T60"/>
    <mergeCell ref="AL60:AM60"/>
    <mergeCell ref="C61:H61"/>
    <mergeCell ref="I61:P61"/>
    <mergeCell ref="Q61:R61"/>
    <mergeCell ref="S61:T61"/>
    <mergeCell ref="AL61:AM61"/>
    <mergeCell ref="C62:H62"/>
    <mergeCell ref="I62:P62"/>
    <mergeCell ref="Q62:R62"/>
    <mergeCell ref="S62:T62"/>
    <mergeCell ref="AL62:AM62"/>
    <mergeCell ref="C63:H63"/>
    <mergeCell ref="I63:P63"/>
    <mergeCell ref="Q63:R63"/>
    <mergeCell ref="S63:T63"/>
    <mergeCell ref="AL63:AM63"/>
    <mergeCell ref="C64:H64"/>
    <mergeCell ref="I64:P64"/>
    <mergeCell ref="Q64:R64"/>
    <mergeCell ref="S64:T64"/>
    <mergeCell ref="AL64:AM64"/>
    <mergeCell ref="S68:T68"/>
    <mergeCell ref="AL68:AM68"/>
    <mergeCell ref="C65:H65"/>
    <mergeCell ref="I65:P65"/>
    <mergeCell ref="Q65:R65"/>
    <mergeCell ref="S65:T65"/>
    <mergeCell ref="AL65:AM65"/>
    <mergeCell ref="C66:H66"/>
    <mergeCell ref="I66:P66"/>
    <mergeCell ref="Q66:R66"/>
    <mergeCell ref="S66:T66"/>
    <mergeCell ref="AL66:AM66"/>
    <mergeCell ref="C71:H71"/>
    <mergeCell ref="I71:P71"/>
    <mergeCell ref="Q71:R71"/>
    <mergeCell ref="S71:T71"/>
    <mergeCell ref="AL71:AM71"/>
    <mergeCell ref="B42:O42"/>
    <mergeCell ref="C69:H69"/>
    <mergeCell ref="I69:P69"/>
    <mergeCell ref="Q69:R69"/>
    <mergeCell ref="S69:T69"/>
    <mergeCell ref="AL69:AM69"/>
    <mergeCell ref="C70:H70"/>
    <mergeCell ref="I70:P70"/>
    <mergeCell ref="Q70:R70"/>
    <mergeCell ref="S70:T70"/>
    <mergeCell ref="AL70:AM70"/>
    <mergeCell ref="C67:H67"/>
    <mergeCell ref="I67:P67"/>
    <mergeCell ref="Q67:R67"/>
    <mergeCell ref="S67:T67"/>
    <mergeCell ref="AL67:AM67"/>
    <mergeCell ref="C68:H68"/>
    <mergeCell ref="I68:P68"/>
    <mergeCell ref="Q68:R68"/>
  </mergeCells>
  <phoneticPr fontId="0" type="noConversion"/>
  <conditionalFormatting sqref="AJ15 AJ26:AK39 I9:S9 AJ25 AL15:AM39 AN15:AN29 AJ16:AK24">
    <cfRule type="cellIs" dxfId="106" priority="61" stopIfTrue="1" operator="equal">
      <formula>0</formula>
    </cfRule>
  </conditionalFormatting>
  <conditionalFormatting sqref="AI3:AM4">
    <cfRule type="cellIs" dxfId="105" priority="60" operator="equal">
      <formula>0</formula>
    </cfRule>
  </conditionalFormatting>
  <conditionalFormatting sqref="AL15:AM39">
    <cfRule type="cellIs" dxfId="104" priority="59" stopIfTrue="1" operator="equal">
      <formula>0</formula>
    </cfRule>
  </conditionalFormatting>
  <conditionalFormatting sqref="I9">
    <cfRule type="cellIs" dxfId="103" priority="58" stopIfTrue="1" operator="equal">
      <formula>0</formula>
    </cfRule>
  </conditionalFormatting>
  <conditionalFormatting sqref="AK15:AK39">
    <cfRule type="cellIs" dxfId="102" priority="57" operator="greaterThan">
      <formula>100</formula>
    </cfRule>
  </conditionalFormatting>
  <conditionalFormatting sqref="I9:S9">
    <cfRule type="cellIs" dxfId="101" priority="56" stopIfTrue="1" operator="equal">
      <formula>0</formula>
    </cfRule>
  </conditionalFormatting>
  <conditionalFormatting sqref="I9">
    <cfRule type="cellIs" dxfId="100" priority="55" stopIfTrue="1" operator="equal">
      <formula>0</formula>
    </cfRule>
  </conditionalFormatting>
  <conditionalFormatting sqref="I9:S9">
    <cfRule type="cellIs" dxfId="99" priority="54" stopIfTrue="1" operator="equal">
      <formula>0</formula>
    </cfRule>
  </conditionalFormatting>
  <conditionalFormatting sqref="I9">
    <cfRule type="cellIs" dxfId="98" priority="53" stopIfTrue="1" operator="equal">
      <formula>0</formula>
    </cfRule>
  </conditionalFormatting>
  <conditionalFormatting sqref="I9:S9">
    <cfRule type="cellIs" dxfId="97" priority="52" stopIfTrue="1" operator="equal">
      <formula>0</formula>
    </cfRule>
  </conditionalFormatting>
  <conditionalFormatting sqref="I9">
    <cfRule type="cellIs" dxfId="96" priority="51" stopIfTrue="1" operator="equal">
      <formula>0</formula>
    </cfRule>
  </conditionalFormatting>
  <conditionalFormatting sqref="I9">
    <cfRule type="cellIs" dxfId="95" priority="50" stopIfTrue="1" operator="equal">
      <formula>0</formula>
    </cfRule>
  </conditionalFormatting>
  <conditionalFormatting sqref="K8:R8">
    <cfRule type="expression" dxfId="94" priority="49">
      <formula>$K$7=0</formula>
    </cfRule>
  </conditionalFormatting>
  <conditionalFormatting sqref="I9">
    <cfRule type="cellIs" dxfId="93" priority="48" stopIfTrue="1" operator="equal">
      <formula>0</formula>
    </cfRule>
  </conditionalFormatting>
  <conditionalFormatting sqref="K8:R8">
    <cfRule type="expression" dxfId="92" priority="47">
      <formula>$K$7=0</formula>
    </cfRule>
  </conditionalFormatting>
  <conditionalFormatting sqref="P7">
    <cfRule type="expression" dxfId="91" priority="46">
      <formula>$G$7=0</formula>
    </cfRule>
  </conditionalFormatting>
  <conditionalFormatting sqref="I9:S9">
    <cfRule type="cellIs" dxfId="90" priority="45" stopIfTrue="1" operator="equal">
      <formula>0</formula>
    </cfRule>
  </conditionalFormatting>
  <conditionalFormatting sqref="I9">
    <cfRule type="cellIs" dxfId="89" priority="44" stopIfTrue="1" operator="equal">
      <formula>0</formula>
    </cfRule>
  </conditionalFormatting>
  <conditionalFormatting sqref="I9:S9">
    <cfRule type="cellIs" dxfId="88" priority="43" stopIfTrue="1" operator="equal">
      <formula>0</formula>
    </cfRule>
  </conditionalFormatting>
  <conditionalFormatting sqref="I9">
    <cfRule type="cellIs" dxfId="87" priority="42" stopIfTrue="1" operator="equal">
      <formula>0</formula>
    </cfRule>
  </conditionalFormatting>
  <conditionalFormatting sqref="I9:S9">
    <cfRule type="cellIs" dxfId="86" priority="41" stopIfTrue="1" operator="equal">
      <formula>0</formula>
    </cfRule>
  </conditionalFormatting>
  <conditionalFormatting sqref="I9">
    <cfRule type="cellIs" dxfId="85" priority="40" stopIfTrue="1" operator="equal">
      <formula>0</formula>
    </cfRule>
  </conditionalFormatting>
  <conditionalFormatting sqref="I9">
    <cfRule type="cellIs" dxfId="84" priority="39" stopIfTrue="1" operator="equal">
      <formula>0</formula>
    </cfRule>
  </conditionalFormatting>
  <conditionalFormatting sqref="K8:R8">
    <cfRule type="expression" dxfId="83" priority="38">
      <formula>$K$7=0</formula>
    </cfRule>
  </conditionalFormatting>
  <conditionalFormatting sqref="I9">
    <cfRule type="cellIs" dxfId="82" priority="37" stopIfTrue="1" operator="equal">
      <formula>0</formula>
    </cfRule>
  </conditionalFormatting>
  <conditionalFormatting sqref="K8:R8">
    <cfRule type="expression" dxfId="81" priority="36">
      <formula>$K$7=0</formula>
    </cfRule>
  </conditionalFormatting>
  <conditionalFormatting sqref="P7">
    <cfRule type="expression" dxfId="80" priority="35">
      <formula>$G$7=0</formula>
    </cfRule>
  </conditionalFormatting>
  <conditionalFormatting sqref="I9:S9">
    <cfRule type="cellIs" dxfId="79" priority="34" stopIfTrue="1" operator="equal">
      <formula>0</formula>
    </cfRule>
  </conditionalFormatting>
  <conditionalFormatting sqref="I9">
    <cfRule type="cellIs" dxfId="78" priority="33" stopIfTrue="1" operator="equal">
      <formula>0</formula>
    </cfRule>
  </conditionalFormatting>
  <conditionalFormatting sqref="I9:S9">
    <cfRule type="cellIs" dxfId="77" priority="32" stopIfTrue="1" operator="equal">
      <formula>0</formula>
    </cfRule>
  </conditionalFormatting>
  <conditionalFormatting sqref="I9">
    <cfRule type="cellIs" dxfId="76" priority="31" stopIfTrue="1" operator="equal">
      <formula>0</formula>
    </cfRule>
  </conditionalFormatting>
  <conditionalFormatting sqref="I9">
    <cfRule type="cellIs" dxfId="75" priority="30" stopIfTrue="1" operator="equal">
      <formula>0</formula>
    </cfRule>
  </conditionalFormatting>
  <conditionalFormatting sqref="K8:R8">
    <cfRule type="expression" dxfId="74" priority="29">
      <formula>$K$7=0</formula>
    </cfRule>
  </conditionalFormatting>
  <conditionalFormatting sqref="I9">
    <cfRule type="cellIs" dxfId="73" priority="28" stopIfTrue="1" operator="equal">
      <formula>0</formula>
    </cfRule>
  </conditionalFormatting>
  <conditionalFormatting sqref="K8:R8">
    <cfRule type="expression" dxfId="72" priority="27">
      <formula>$K$7=0</formula>
    </cfRule>
  </conditionalFormatting>
  <conditionalFormatting sqref="P7">
    <cfRule type="expression" dxfId="71" priority="26">
      <formula>$G$7=0</formula>
    </cfRule>
  </conditionalFormatting>
  <conditionalFormatting sqref="I9:S9">
    <cfRule type="cellIs" dxfId="70" priority="25" stopIfTrue="1" operator="equal">
      <formula>0</formula>
    </cfRule>
  </conditionalFormatting>
  <conditionalFormatting sqref="I9">
    <cfRule type="cellIs" dxfId="69" priority="24" stopIfTrue="1" operator="equal">
      <formula>0</formula>
    </cfRule>
  </conditionalFormatting>
  <conditionalFormatting sqref="I9">
    <cfRule type="cellIs" dxfId="68" priority="23" stopIfTrue="1" operator="equal">
      <formula>0</formula>
    </cfRule>
  </conditionalFormatting>
  <conditionalFormatting sqref="K8:R8">
    <cfRule type="expression" dxfId="67" priority="22">
      <formula>$K$7=0</formula>
    </cfRule>
  </conditionalFormatting>
  <conditionalFormatting sqref="I9">
    <cfRule type="cellIs" dxfId="66" priority="21" stopIfTrue="1" operator="equal">
      <formula>0</formula>
    </cfRule>
  </conditionalFormatting>
  <conditionalFormatting sqref="K8:R8">
    <cfRule type="expression" dxfId="65" priority="20">
      <formula>$K$7=0</formula>
    </cfRule>
  </conditionalFormatting>
  <conditionalFormatting sqref="P7">
    <cfRule type="expression" dxfId="64" priority="19">
      <formula>$G$7=0</formula>
    </cfRule>
  </conditionalFormatting>
  <conditionalFormatting sqref="I9">
    <cfRule type="cellIs" dxfId="63" priority="18" stopIfTrue="1" operator="equal">
      <formula>0</formula>
    </cfRule>
  </conditionalFormatting>
  <conditionalFormatting sqref="K8:R8">
    <cfRule type="expression" dxfId="62" priority="17">
      <formula>$K$7=0</formula>
    </cfRule>
  </conditionalFormatting>
  <conditionalFormatting sqref="P7">
    <cfRule type="expression" dxfId="61" priority="16">
      <formula>$G$7=0</formula>
    </cfRule>
  </conditionalFormatting>
  <conditionalFormatting sqref="G7:M7">
    <cfRule type="cellIs" dxfId="60" priority="15" operator="equal">
      <formula>0</formula>
    </cfRule>
  </conditionalFormatting>
  <conditionalFormatting sqref="H8:T8 J9:T9">
    <cfRule type="cellIs" dxfId="59" priority="14" operator="equal">
      <formula>0</formula>
    </cfRule>
  </conditionalFormatting>
  <conditionalFormatting sqref="AJ58:AK71 AJ48:AK56 AL47:AM71 AJ47 AJ57">
    <cfRule type="cellIs" dxfId="58" priority="13" stopIfTrue="1" operator="equal">
      <formula>0</formula>
    </cfRule>
  </conditionalFormatting>
  <conditionalFormatting sqref="AK47:AK71">
    <cfRule type="cellIs" dxfId="57" priority="12" operator="greaterThan">
      <formula>100</formula>
    </cfRule>
  </conditionalFormatting>
  <conditionalFormatting sqref="C47:T71">
    <cfRule type="cellIs" dxfId="56" priority="11" operator="equal">
      <formula>0</formula>
    </cfRule>
  </conditionalFormatting>
  <conditionalFormatting sqref="AL47:AM47 AJ47:AJ71">
    <cfRule type="cellIs" dxfId="55" priority="10" stopIfTrue="1" operator="equal">
      <formula>0</formula>
    </cfRule>
  </conditionalFormatting>
  <conditionalFormatting sqref="AK47:AK71">
    <cfRule type="cellIs" dxfId="54" priority="9" operator="greaterThan">
      <formula>100</formula>
    </cfRule>
  </conditionalFormatting>
  <conditionalFormatting sqref="Q47:T71">
    <cfRule type="cellIs" dxfId="53" priority="8" operator="equal">
      <formula>0</formula>
    </cfRule>
  </conditionalFormatting>
  <conditionalFormatting sqref="AK15">
    <cfRule type="cellIs" dxfId="52" priority="7" stopIfTrue="1" operator="equal">
      <formula>0</formula>
    </cfRule>
  </conditionalFormatting>
  <conditionalFormatting sqref="AK25">
    <cfRule type="cellIs" dxfId="51" priority="6" stopIfTrue="1" operator="equal">
      <formula>0</formula>
    </cfRule>
  </conditionalFormatting>
  <conditionalFormatting sqref="AK47">
    <cfRule type="cellIs" dxfId="50" priority="5" stopIfTrue="1" operator="equal">
      <formula>0</formula>
    </cfRule>
  </conditionalFormatting>
  <conditionalFormatting sqref="AK57">
    <cfRule type="cellIs" dxfId="49" priority="4" stopIfTrue="1" operator="equal">
      <formula>0</formula>
    </cfRule>
  </conditionalFormatting>
  <conditionalFormatting sqref="J9:S9">
    <cfRule type="cellIs" dxfId="48" priority="3" stopIfTrue="1" operator="equal">
      <formula>0</formula>
    </cfRule>
  </conditionalFormatting>
  <conditionalFormatting sqref="J9:T9">
    <cfRule type="cellIs" dxfId="47" priority="2" operator="equal">
      <formula>0</formula>
    </cfRule>
  </conditionalFormatting>
  <conditionalFormatting sqref="J9:T9">
    <cfRule type="cellIs" dxfId="46" priority="1" operator="equal">
      <formula>0</formula>
    </cfRule>
  </conditionalFormatting>
  <dataValidations disablePrompts="1" count="3">
    <dataValidation type="list" errorStyle="warning" allowBlank="1" promptTitle="Importante" prompt="Seleccione de lista desplegable, o escriba nombre científico." sqref="I15:P39 I47:P71">
      <formula1>$AP$9:$AP$1748</formula1>
    </dataValidation>
    <dataValidation showInputMessage="1" showErrorMessage="1" sqref="P7"/>
    <dataValidation type="date" operator="greaterThan" allowBlank="1" errorTitle="Usar formato de fecha" error="Escribir fecha de llegada de la importación, ej; 09-02-2015" promptTitle="Hola" sqref="G7:M7">
      <formula1>36526</formula1>
    </dataValidation>
  </dataValidations>
  <pageMargins left="0.35" right="0.2" top="0.54" bottom="0.41" header="0" footer="0"/>
  <pageSetup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P205"/>
  <sheetViews>
    <sheetView view="pageBreakPreview" zoomScale="160" zoomScaleNormal="100" zoomScaleSheetLayoutView="160" workbookViewId="0">
      <selection activeCell="Y14" sqref="Y14:AA14"/>
    </sheetView>
  </sheetViews>
  <sheetFormatPr baseColWidth="10" defaultColWidth="0" defaultRowHeight="12.75" customHeight="1"/>
  <cols>
    <col min="1" max="1" width="2.140625" style="140" customWidth="1"/>
    <col min="2" max="2" width="2.85546875" style="140" customWidth="1"/>
    <col min="3" max="20" width="3.5703125" style="140" customWidth="1"/>
    <col min="21" max="21" width="2.5703125" style="140" customWidth="1"/>
    <col min="22" max="28" width="2.7109375" style="140" customWidth="1"/>
    <col min="29" max="29" width="2.7109375" style="140" hidden="1" customWidth="1"/>
    <col min="30" max="30" width="24.5703125" style="140" hidden="1" customWidth="1"/>
    <col min="31" max="31" width="11.42578125" hidden="1" customWidth="1"/>
    <col min="32" max="32" width="6.140625" style="140" hidden="1" customWidth="1"/>
    <col min="33" max="33" width="17.5703125" style="140" hidden="1" customWidth="1"/>
    <col min="34" max="34" width="25" style="196" customWidth="1"/>
    <col min="35" max="35" width="7.42578125" style="196" customWidth="1"/>
    <col min="36" max="36" width="10.85546875" style="140" customWidth="1"/>
    <col min="37" max="37" width="2.7109375" style="140" customWidth="1"/>
    <col min="38" max="39" width="3.42578125" style="140" customWidth="1"/>
    <col min="40" max="40" width="2.85546875" style="140" customWidth="1"/>
    <col min="41" max="16384" width="11.42578125" style="140" hidden="1"/>
  </cols>
  <sheetData>
    <row r="1" spans="1:42" ht="12.7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5"/>
      <c r="Y1" s="85"/>
      <c r="Z1" s="137">
        <v>1</v>
      </c>
      <c r="AA1" s="138" t="s">
        <v>715</v>
      </c>
      <c r="AB1" s="139">
        <f>IF(ISBLANK('ANEXO 2'!S15),1,AC1)</f>
        <v>1</v>
      </c>
      <c r="AC1" s="139">
        <f>IF(ISBLANK('ANEXO 4'!S20),2,3)</f>
        <v>2</v>
      </c>
      <c r="AD1" s="81"/>
      <c r="AF1" s="81"/>
      <c r="AG1" s="81"/>
      <c r="AH1" s="191"/>
      <c r="AI1" s="191"/>
      <c r="AJ1" s="81"/>
      <c r="AK1" s="81"/>
      <c r="AL1" s="81"/>
      <c r="AM1" s="81"/>
      <c r="AN1" s="81"/>
    </row>
    <row r="2" spans="1:42" ht="12.75" customHeight="1">
      <c r="A2" s="82"/>
      <c r="B2" s="83"/>
      <c r="C2" s="83"/>
      <c r="D2" s="83"/>
      <c r="E2" s="83"/>
      <c r="F2" s="83"/>
      <c r="G2" s="83"/>
      <c r="H2" s="83"/>
      <c r="I2" s="82"/>
      <c r="J2" s="82"/>
      <c r="K2" s="82"/>
      <c r="L2" s="82"/>
      <c r="M2" s="82"/>
      <c r="N2" s="82"/>
      <c r="O2" s="82"/>
      <c r="P2" s="82"/>
      <c r="Q2" s="82"/>
      <c r="R2" s="792" t="s">
        <v>1724</v>
      </c>
      <c r="S2" s="793"/>
      <c r="T2" s="793"/>
      <c r="U2" s="793"/>
      <c r="V2" s="794"/>
      <c r="W2" s="743">
        <f>'ORDEN DE CUARENTENA'!AI3</f>
        <v>0</v>
      </c>
      <c r="X2" s="744"/>
      <c r="Y2" s="744"/>
      <c r="Z2" s="744"/>
      <c r="AA2" s="745"/>
      <c r="AB2" s="85"/>
      <c r="AC2" s="85"/>
      <c r="AD2" s="85"/>
      <c r="AF2" s="85"/>
      <c r="AG2" s="85"/>
      <c r="AH2" s="192"/>
      <c r="AI2" s="192"/>
      <c r="AJ2" s="119"/>
      <c r="AK2" s="86"/>
      <c r="AL2" s="87"/>
      <c r="AM2" s="85"/>
      <c r="AP2" s="161" t="s">
        <v>2650</v>
      </c>
    </row>
    <row r="3" spans="1:42" ht="12.75" customHeight="1">
      <c r="A3" s="82"/>
      <c r="B3" s="83"/>
      <c r="C3" s="83"/>
      <c r="D3" s="83"/>
      <c r="E3" s="83"/>
      <c r="F3" s="83"/>
      <c r="G3" s="83"/>
      <c r="H3" s="83"/>
      <c r="I3" s="82"/>
      <c r="J3" s="82"/>
      <c r="K3" s="85"/>
      <c r="L3" s="85"/>
      <c r="M3" s="85"/>
      <c r="N3" s="80"/>
      <c r="O3" s="80"/>
      <c r="P3" s="80"/>
      <c r="Q3" s="80"/>
      <c r="R3" s="793"/>
      <c r="S3" s="793"/>
      <c r="T3" s="793"/>
      <c r="U3" s="793"/>
      <c r="V3" s="794"/>
      <c r="W3" s="746"/>
      <c r="X3" s="747"/>
      <c r="Y3" s="747"/>
      <c r="Z3" s="747"/>
      <c r="AA3" s="748"/>
      <c r="AB3" s="88"/>
      <c r="AC3" s="141"/>
      <c r="AF3" s="141"/>
      <c r="AG3" s="141"/>
      <c r="AH3" s="193"/>
      <c r="AI3" s="189"/>
      <c r="AJ3" s="142"/>
      <c r="AK3" s="142"/>
      <c r="AL3" s="142"/>
      <c r="AM3" s="85"/>
      <c r="AP3" s="161" t="s">
        <v>2651</v>
      </c>
    </row>
    <row r="4" spans="1:42" ht="12.75" customHeight="1">
      <c r="A4" s="82"/>
      <c r="B4" s="83"/>
      <c r="C4" s="83"/>
      <c r="D4" s="83"/>
      <c r="E4" s="83"/>
      <c r="F4" s="83"/>
      <c r="G4" s="83"/>
      <c r="H4" s="83"/>
      <c r="I4" s="82"/>
      <c r="J4" s="82"/>
      <c r="K4" s="85"/>
      <c r="L4" s="85"/>
      <c r="M4" s="85"/>
      <c r="N4" s="80"/>
      <c r="O4" s="80"/>
      <c r="P4" s="80"/>
      <c r="Q4" s="80"/>
      <c r="R4" s="843" t="s">
        <v>777</v>
      </c>
      <c r="S4" s="793"/>
      <c r="T4" s="793"/>
      <c r="U4" s="793"/>
      <c r="V4" s="794"/>
      <c r="W4" s="840" t="s">
        <v>776</v>
      </c>
      <c r="X4" s="841"/>
      <c r="Y4" s="841"/>
      <c r="Z4" s="841"/>
      <c r="AA4" s="842"/>
      <c r="AB4" s="85"/>
      <c r="AC4" s="89"/>
      <c r="AD4" s="141" t="s">
        <v>767</v>
      </c>
      <c r="AF4" s="141"/>
      <c r="AG4" s="141"/>
      <c r="AH4" s="189"/>
      <c r="AI4" s="189"/>
      <c r="AJ4" s="142"/>
      <c r="AK4" s="142"/>
      <c r="AL4" s="142"/>
      <c r="AM4" s="142"/>
      <c r="AN4" s="85"/>
    </row>
    <row r="5" spans="1:42" ht="12.75" customHeight="1">
      <c r="A5" s="589" t="s">
        <v>1705</v>
      </c>
      <c r="B5" s="589"/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141" t="s">
        <v>768</v>
      </c>
      <c r="AF5" s="143"/>
      <c r="AG5" s="143"/>
      <c r="AH5" s="90"/>
      <c r="AI5" s="90"/>
      <c r="AJ5" s="143"/>
      <c r="AK5" s="143"/>
      <c r="AL5" s="143"/>
      <c r="AM5" s="143"/>
      <c r="AN5" s="90"/>
    </row>
    <row r="6" spans="1:42" ht="12.75" customHeight="1">
      <c r="A6" s="82"/>
      <c r="B6" s="85"/>
      <c r="C6" s="85"/>
      <c r="D6" s="85"/>
      <c r="E6" s="85"/>
      <c r="F6" s="85"/>
      <c r="G6" s="84"/>
      <c r="H6" s="85"/>
      <c r="I6" s="85"/>
      <c r="J6" s="85"/>
      <c r="K6" s="85"/>
      <c r="L6" s="85"/>
      <c r="M6" s="85"/>
      <c r="N6" s="85"/>
      <c r="O6" s="91"/>
      <c r="P6" s="92"/>
      <c r="Q6" s="80"/>
      <c r="R6" s="80"/>
      <c r="S6" s="80"/>
      <c r="T6" s="80"/>
      <c r="U6" s="80"/>
      <c r="V6" s="80"/>
      <c r="W6" s="80"/>
      <c r="X6" s="80"/>
      <c r="Y6" s="81"/>
      <c r="Z6" s="93"/>
      <c r="AA6" s="93"/>
      <c r="AB6" s="93"/>
      <c r="AC6" s="144"/>
      <c r="AD6" s="141" t="s">
        <v>762</v>
      </c>
      <c r="AF6" s="144"/>
      <c r="AG6" s="144"/>
      <c r="AH6" s="194"/>
      <c r="AI6" s="194"/>
      <c r="AJ6" s="144"/>
      <c r="AK6" s="144"/>
      <c r="AL6" s="144"/>
      <c r="AM6" s="144"/>
      <c r="AN6" s="85"/>
    </row>
    <row r="7" spans="1:42" ht="12.75" customHeight="1">
      <c r="A7" s="82"/>
      <c r="B7" s="816" t="s">
        <v>2655</v>
      </c>
      <c r="C7" s="816"/>
      <c r="D7" s="816"/>
      <c r="E7" s="816"/>
      <c r="F7" s="816"/>
      <c r="G7" s="816"/>
      <c r="H7" s="816"/>
      <c r="I7" s="846"/>
      <c r="J7" s="846"/>
      <c r="K7" s="846"/>
      <c r="L7" s="846"/>
      <c r="M7" s="846"/>
      <c r="N7" s="846"/>
      <c r="O7" s="846"/>
      <c r="P7" s="846"/>
      <c r="Q7" s="846"/>
      <c r="R7" s="136"/>
      <c r="S7" s="817" t="s">
        <v>779</v>
      </c>
      <c r="T7" s="817"/>
      <c r="U7" s="817"/>
      <c r="V7" s="817"/>
      <c r="W7" s="817"/>
      <c r="X7" s="818">
        <f>SUM(S56,S132,S194)</f>
        <v>0</v>
      </c>
      <c r="Y7" s="819"/>
      <c r="Z7" s="819"/>
      <c r="AA7" s="820"/>
      <c r="AB7" s="88"/>
      <c r="AC7" s="81"/>
      <c r="AD7" s="141" t="s">
        <v>769</v>
      </c>
      <c r="AF7" s="145"/>
      <c r="AG7" s="145"/>
      <c r="AH7" s="195"/>
      <c r="AJ7" s="145"/>
      <c r="AK7" s="145"/>
      <c r="AL7" s="146"/>
      <c r="AM7" s="146"/>
      <c r="AN7" s="146"/>
      <c r="AO7" s="146"/>
      <c r="AP7" s="85"/>
    </row>
    <row r="8" spans="1:42" ht="12.75" customHeight="1">
      <c r="A8" s="82"/>
      <c r="B8" s="833" t="s">
        <v>2656</v>
      </c>
      <c r="C8" s="833"/>
      <c r="D8" s="833"/>
      <c r="E8" s="833"/>
      <c r="F8" s="833"/>
      <c r="G8" s="833"/>
      <c r="H8" s="833"/>
      <c r="I8" s="847">
        <f>'ORDEN DE CUARENTENA'!H7</f>
        <v>0</v>
      </c>
      <c r="J8" s="847"/>
      <c r="K8" s="847"/>
      <c r="L8" s="847"/>
      <c r="M8" s="847"/>
      <c r="N8" s="847"/>
      <c r="O8" s="847"/>
      <c r="P8" s="847"/>
      <c r="Q8" s="847"/>
      <c r="R8" s="136"/>
      <c r="S8" s="817"/>
      <c r="T8" s="817"/>
      <c r="U8" s="817"/>
      <c r="V8" s="817"/>
      <c r="W8" s="817"/>
      <c r="X8" s="821"/>
      <c r="Y8" s="822"/>
      <c r="Z8" s="822"/>
      <c r="AA8" s="823"/>
      <c r="AB8" s="94"/>
      <c r="AC8" s="94"/>
      <c r="AD8" s="141" t="s">
        <v>770</v>
      </c>
      <c r="AF8" s="145"/>
      <c r="AG8" s="145"/>
      <c r="AH8" s="195"/>
      <c r="AI8" s="195"/>
      <c r="AJ8" s="147"/>
      <c r="AK8" s="147"/>
      <c r="AL8" s="148"/>
      <c r="AM8" s="148"/>
      <c r="AN8" s="148"/>
      <c r="AO8" s="148"/>
      <c r="AP8" s="85"/>
    </row>
    <row r="9" spans="1:42" ht="12.75" customHeight="1">
      <c r="A9" s="82"/>
      <c r="B9" s="829" t="s">
        <v>1728</v>
      </c>
      <c r="C9" s="829"/>
      <c r="D9" s="829"/>
      <c r="E9" s="829"/>
      <c r="F9" s="829"/>
      <c r="G9" s="829"/>
      <c r="H9" s="829"/>
      <c r="I9" s="830">
        <f>'ORDEN DE CUARENTENA'!E8</f>
        <v>0</v>
      </c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149"/>
      <c r="AC9" s="145"/>
      <c r="AD9" s="141" t="s">
        <v>763</v>
      </c>
      <c r="AF9" s="145"/>
      <c r="AG9" s="145"/>
      <c r="AH9" s="195"/>
      <c r="AI9" s="195"/>
      <c r="AJ9" s="150"/>
      <c r="AK9" s="150"/>
      <c r="AL9" s="150"/>
      <c r="AM9" s="150"/>
      <c r="AN9" s="85"/>
    </row>
    <row r="10" spans="1:42" ht="12.75" customHeight="1" thickBot="1">
      <c r="A10" s="82"/>
      <c r="B10" s="95"/>
      <c r="C10" s="95"/>
      <c r="D10" s="95"/>
      <c r="E10" s="95"/>
      <c r="F10" s="95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4"/>
      <c r="Z10" s="94"/>
      <c r="AA10" s="94"/>
      <c r="AB10" s="94"/>
      <c r="AC10" s="94"/>
      <c r="AD10" s="141" t="s">
        <v>776</v>
      </c>
      <c r="AF10" s="94"/>
      <c r="AG10" s="94"/>
      <c r="AH10" s="197"/>
      <c r="AI10" s="197"/>
      <c r="AJ10" s="94"/>
      <c r="AK10" s="94"/>
      <c r="AL10" s="797"/>
      <c r="AM10" s="797"/>
    </row>
    <row r="11" spans="1:42" ht="12.75" customHeight="1" thickTop="1" thickBot="1">
      <c r="A11" s="82"/>
      <c r="B11" s="85"/>
      <c r="C11" s="761" t="s">
        <v>2646</v>
      </c>
      <c r="D11" s="762"/>
      <c r="E11" s="762"/>
      <c r="F11" s="762"/>
      <c r="G11" s="762"/>
      <c r="H11" s="762"/>
      <c r="I11" s="762"/>
      <c r="J11" s="762"/>
      <c r="K11" s="762"/>
      <c r="L11" s="762"/>
      <c r="M11" s="762"/>
      <c r="N11" s="762"/>
      <c r="O11" s="762"/>
      <c r="P11" s="762"/>
      <c r="Q11" s="762"/>
      <c r="R11" s="762"/>
      <c r="S11" s="762"/>
      <c r="T11" s="762"/>
      <c r="U11" s="763"/>
      <c r="V11" s="813" t="s">
        <v>2645</v>
      </c>
      <c r="W11" s="814"/>
      <c r="X11" s="814"/>
      <c r="Y11" s="814"/>
      <c r="Z11" s="814"/>
      <c r="AA11" s="815"/>
      <c r="AB11" s="151"/>
      <c r="AC11" s="151"/>
      <c r="AD11" s="141" t="s">
        <v>764</v>
      </c>
      <c r="AF11" s="151"/>
      <c r="AG11" s="151"/>
      <c r="AH11" s="164"/>
      <c r="AI11" s="164"/>
      <c r="AJ11" s="94"/>
      <c r="AK11" s="94"/>
      <c r="AL11" s="797"/>
      <c r="AM11" s="797"/>
    </row>
    <row r="12" spans="1:42" ht="12" customHeight="1" thickTop="1">
      <c r="A12" s="796"/>
      <c r="B12" s="434" t="s">
        <v>916</v>
      </c>
      <c r="C12" s="595" t="s">
        <v>760</v>
      </c>
      <c r="D12" s="596"/>
      <c r="E12" s="596"/>
      <c r="F12" s="596"/>
      <c r="G12" s="596"/>
      <c r="H12" s="596"/>
      <c r="I12" s="596"/>
      <c r="J12" s="597"/>
      <c r="K12" s="595" t="s">
        <v>761</v>
      </c>
      <c r="L12" s="824"/>
      <c r="M12" s="824"/>
      <c r="N12" s="824"/>
      <c r="O12" s="824"/>
      <c r="P12" s="824"/>
      <c r="Q12" s="824"/>
      <c r="R12" s="825"/>
      <c r="S12" s="595" t="s">
        <v>778</v>
      </c>
      <c r="T12" s="596"/>
      <c r="U12" s="596"/>
      <c r="V12" s="766" t="s">
        <v>2652</v>
      </c>
      <c r="W12" s="767"/>
      <c r="X12" s="767"/>
      <c r="Y12" s="767" t="s">
        <v>2653</v>
      </c>
      <c r="Z12" s="767"/>
      <c r="AA12" s="770"/>
      <c r="AB12" s="152"/>
      <c r="AC12" s="152"/>
      <c r="AD12" s="141" t="s">
        <v>765</v>
      </c>
      <c r="AF12" s="153"/>
      <c r="AG12" s="153"/>
      <c r="AH12" s="153"/>
      <c r="AI12" s="153"/>
      <c r="AJ12" s="154"/>
      <c r="AK12" s="155"/>
      <c r="AL12" s="797"/>
      <c r="AM12" s="797"/>
    </row>
    <row r="13" spans="1:42" ht="12" customHeight="1">
      <c r="A13" s="796"/>
      <c r="B13" s="435"/>
      <c r="C13" s="764"/>
      <c r="D13" s="765"/>
      <c r="E13" s="765"/>
      <c r="F13" s="765"/>
      <c r="G13" s="765"/>
      <c r="H13" s="765"/>
      <c r="I13" s="765"/>
      <c r="J13" s="795"/>
      <c r="K13" s="826"/>
      <c r="L13" s="827"/>
      <c r="M13" s="827"/>
      <c r="N13" s="827"/>
      <c r="O13" s="827"/>
      <c r="P13" s="827"/>
      <c r="Q13" s="827"/>
      <c r="R13" s="828"/>
      <c r="S13" s="764"/>
      <c r="T13" s="765"/>
      <c r="U13" s="765"/>
      <c r="V13" s="768"/>
      <c r="W13" s="769"/>
      <c r="X13" s="769"/>
      <c r="Y13" s="769"/>
      <c r="Z13" s="769"/>
      <c r="AA13" s="771"/>
      <c r="AB13" s="152"/>
      <c r="AC13" s="152"/>
      <c r="AD13" s="141" t="s">
        <v>771</v>
      </c>
      <c r="AF13" s="156"/>
      <c r="AG13" s="156"/>
      <c r="AH13" s="156" t="s">
        <v>794</v>
      </c>
      <c r="AI13" s="97" t="s">
        <v>783</v>
      </c>
      <c r="AJ13" s="97" t="s">
        <v>2611</v>
      </c>
      <c r="AK13" s="155"/>
      <c r="AL13" s="797"/>
      <c r="AM13" s="797"/>
    </row>
    <row r="14" spans="1:42" ht="9.75" customHeight="1">
      <c r="A14" s="796"/>
      <c r="B14" s="293">
        <v>1</v>
      </c>
      <c r="C14" s="779">
        <f>IF(ISBLANK('ORDEN DE CUARENTENA'!S14),, 'ORDEN DE CUARENTENA'!C14)</f>
        <v>0</v>
      </c>
      <c r="D14" s="780"/>
      <c r="E14" s="780"/>
      <c r="F14" s="780"/>
      <c r="G14" s="780"/>
      <c r="H14" s="780"/>
      <c r="I14" s="780"/>
      <c r="J14" s="781"/>
      <c r="K14" s="782" t="str">
        <f>UPPER(LEFT(AG14,1))&amp;LOWER(RIGHT(AG14,LEN(AG14)-1))</f>
        <v>0</v>
      </c>
      <c r="L14" s="783"/>
      <c r="M14" s="783"/>
      <c r="N14" s="783"/>
      <c r="O14" s="783"/>
      <c r="P14" s="783"/>
      <c r="Q14" s="783"/>
      <c r="R14" s="784"/>
      <c r="S14" s="758">
        <f>IF(ISBLANK('ORDEN DE CUARENTENA'!S14),,IF('ORDEN DE CUARENTENA'!S14=0,"No llegó",IF('ORDEN DE CUARENTENA'!AL14&lt;=0,"0",'ORDEN DE CUARENTENA'!AL14)))</f>
        <v>0</v>
      </c>
      <c r="T14" s="759"/>
      <c r="U14" s="759"/>
      <c r="V14" s="772"/>
      <c r="W14" s="773"/>
      <c r="X14" s="774"/>
      <c r="Y14" s="775"/>
      <c r="Z14" s="773"/>
      <c r="AA14" s="776"/>
      <c r="AB14" s="152"/>
      <c r="AC14" s="152"/>
      <c r="AD14" s="141" t="s">
        <v>772</v>
      </c>
      <c r="AF14" s="158" t="s">
        <v>788</v>
      </c>
      <c r="AG14" s="158">
        <f>IF(ISBLANK('ORDEN DE CUARENTENA'!S14),, 'ORDEN DE CUARENTENA'!I14)</f>
        <v>0</v>
      </c>
      <c r="AH14" s="158" t="str">
        <f>K14</f>
        <v>0</v>
      </c>
      <c r="AI14" s="158">
        <f>'ORDEN DE CUARENTENA'!S14</f>
        <v>0</v>
      </c>
      <c r="AJ14" s="370">
        <f>'ORDEN DE CUARENTENA'!AK88</f>
        <v>0</v>
      </c>
      <c r="AK14" s="160"/>
      <c r="AL14" s="797"/>
      <c r="AM14" s="797"/>
    </row>
    <row r="15" spans="1:42" ht="9.75" customHeight="1">
      <c r="A15" s="796"/>
      <c r="B15" s="293">
        <v>2</v>
      </c>
      <c r="C15" s="779">
        <f>IF(ISBLANK('ORDEN DE CUARENTENA'!S15),, 'ORDEN DE CUARENTENA'!C15)</f>
        <v>0</v>
      </c>
      <c r="D15" s="780"/>
      <c r="E15" s="780"/>
      <c r="F15" s="780"/>
      <c r="G15" s="780"/>
      <c r="H15" s="780"/>
      <c r="I15" s="780"/>
      <c r="J15" s="781"/>
      <c r="K15" s="782" t="str">
        <f>UPPER(LEFT(AG15,1))&amp;LOWER(RIGHT(AG15,LEN(AG15)-1))</f>
        <v>0</v>
      </c>
      <c r="L15" s="831"/>
      <c r="M15" s="831"/>
      <c r="N15" s="831"/>
      <c r="O15" s="831"/>
      <c r="P15" s="831"/>
      <c r="Q15" s="831"/>
      <c r="R15" s="832"/>
      <c r="S15" s="758">
        <f>IF(ISBLANK('ORDEN DE CUARENTENA'!S15),,IF('ORDEN DE CUARENTENA'!S15=0,"No llegó",IF('ORDEN DE CUARENTENA'!AL15&lt;=0,"0",'ORDEN DE CUARENTENA'!AL15)))</f>
        <v>0</v>
      </c>
      <c r="T15" s="759"/>
      <c r="U15" s="759"/>
      <c r="V15" s="772"/>
      <c r="W15" s="773"/>
      <c r="X15" s="774"/>
      <c r="Y15" s="777"/>
      <c r="Z15" s="777"/>
      <c r="AA15" s="778"/>
      <c r="AB15" s="152"/>
      <c r="AC15" s="152"/>
      <c r="AD15" s="141" t="s">
        <v>775</v>
      </c>
      <c r="AF15" s="158" t="s">
        <v>788</v>
      </c>
      <c r="AG15" s="158">
        <f>IF(ISBLANK('ORDEN DE CUARENTENA'!S15),, 'ORDEN DE CUARENTENA'!I15)</f>
        <v>0</v>
      </c>
      <c r="AH15" s="158" t="str">
        <f t="shared" ref="AH15:AH55" si="0">K15</f>
        <v>0</v>
      </c>
      <c r="AI15" s="158">
        <f>'ORDEN DE CUARENTENA'!S15</f>
        <v>0</v>
      </c>
      <c r="AJ15" s="370">
        <f>'ORDEN DE CUARENTENA'!AK89</f>
        <v>0</v>
      </c>
      <c r="AK15" s="160"/>
      <c r="AL15" s="797"/>
      <c r="AM15" s="797"/>
      <c r="AO15" s="161"/>
    </row>
    <row r="16" spans="1:42" ht="9.75" customHeight="1">
      <c r="A16" s="796"/>
      <c r="B16" s="293">
        <v>3</v>
      </c>
      <c r="C16" s="779">
        <f>IF(ISBLANK('ORDEN DE CUARENTENA'!S16),, 'ORDEN DE CUARENTENA'!C16)</f>
        <v>0</v>
      </c>
      <c r="D16" s="780"/>
      <c r="E16" s="780"/>
      <c r="F16" s="780"/>
      <c r="G16" s="780"/>
      <c r="H16" s="780"/>
      <c r="I16" s="780"/>
      <c r="J16" s="781"/>
      <c r="K16" s="782" t="str">
        <f t="shared" ref="K16:K30" si="1">UPPER(LEFT(AG16,1))&amp;LOWER(RIGHT(AG16,LEN(AG16)-1))</f>
        <v>0</v>
      </c>
      <c r="L16" s="831"/>
      <c r="M16" s="831"/>
      <c r="N16" s="831"/>
      <c r="O16" s="831"/>
      <c r="P16" s="831"/>
      <c r="Q16" s="831"/>
      <c r="R16" s="832"/>
      <c r="S16" s="758">
        <f>IF(ISBLANK('ORDEN DE CUARENTENA'!S16),,IF('ORDEN DE CUARENTENA'!S16=0,"No llegó",IF('ORDEN DE CUARENTENA'!AL16&lt;=0,"0",'ORDEN DE CUARENTENA'!AL16)))</f>
        <v>0</v>
      </c>
      <c r="T16" s="759"/>
      <c r="U16" s="759"/>
      <c r="V16" s="772"/>
      <c r="W16" s="773"/>
      <c r="X16" s="774"/>
      <c r="Y16" s="777"/>
      <c r="Z16" s="777"/>
      <c r="AA16" s="778"/>
      <c r="AB16" s="152"/>
      <c r="AC16" s="152"/>
      <c r="AD16" s="141" t="s">
        <v>773</v>
      </c>
      <c r="AF16" s="158" t="s">
        <v>788</v>
      </c>
      <c r="AG16" s="158">
        <f>IF(ISBLANK('ORDEN DE CUARENTENA'!S16),, 'ORDEN DE CUARENTENA'!I16)</f>
        <v>0</v>
      </c>
      <c r="AH16" s="158" t="str">
        <f t="shared" si="0"/>
        <v>0</v>
      </c>
      <c r="AI16" s="158">
        <f>'ORDEN DE CUARENTENA'!S16</f>
        <v>0</v>
      </c>
      <c r="AJ16" s="370">
        <f>'ORDEN DE CUARENTENA'!AK90</f>
        <v>0</v>
      </c>
      <c r="AK16" s="160"/>
      <c r="AL16" s="797"/>
      <c r="AM16" s="797"/>
    </row>
    <row r="17" spans="1:40" ht="9.75" customHeight="1">
      <c r="A17" s="796"/>
      <c r="B17" s="293">
        <v>4</v>
      </c>
      <c r="C17" s="779">
        <f>IF(ISBLANK('ORDEN DE CUARENTENA'!S17),, 'ORDEN DE CUARENTENA'!C17)</f>
        <v>0</v>
      </c>
      <c r="D17" s="780"/>
      <c r="E17" s="780"/>
      <c r="F17" s="780"/>
      <c r="G17" s="780"/>
      <c r="H17" s="780"/>
      <c r="I17" s="780"/>
      <c r="J17" s="781"/>
      <c r="K17" s="782" t="str">
        <f t="shared" si="1"/>
        <v>0</v>
      </c>
      <c r="L17" s="831"/>
      <c r="M17" s="831"/>
      <c r="N17" s="831"/>
      <c r="O17" s="831"/>
      <c r="P17" s="831"/>
      <c r="Q17" s="831"/>
      <c r="R17" s="832"/>
      <c r="S17" s="758">
        <f>IF(ISBLANK('ORDEN DE CUARENTENA'!S17),,IF('ORDEN DE CUARENTENA'!S17=0,"No llegó",IF('ORDEN DE CUARENTENA'!AL17&lt;=0,"0",'ORDEN DE CUARENTENA'!AL17)))</f>
        <v>0</v>
      </c>
      <c r="T17" s="759"/>
      <c r="U17" s="759"/>
      <c r="V17" s="772"/>
      <c r="W17" s="773"/>
      <c r="X17" s="774"/>
      <c r="Y17" s="777"/>
      <c r="Z17" s="777"/>
      <c r="AA17" s="778"/>
      <c r="AB17" s="152"/>
      <c r="AC17" s="152"/>
      <c r="AD17" s="141" t="s">
        <v>774</v>
      </c>
      <c r="AF17" s="158" t="s">
        <v>788</v>
      </c>
      <c r="AG17" s="158">
        <f>IF(ISBLANK('ORDEN DE CUARENTENA'!S17),, 'ORDEN DE CUARENTENA'!I17)</f>
        <v>0</v>
      </c>
      <c r="AH17" s="158" t="str">
        <f t="shared" si="0"/>
        <v>0</v>
      </c>
      <c r="AI17" s="158">
        <f>'ORDEN DE CUARENTENA'!S17</f>
        <v>0</v>
      </c>
      <c r="AJ17" s="370">
        <f>'ORDEN DE CUARENTENA'!AK91</f>
        <v>0</v>
      </c>
      <c r="AK17" s="160"/>
      <c r="AL17" s="797"/>
      <c r="AM17" s="797"/>
    </row>
    <row r="18" spans="1:40" ht="9.75" customHeight="1">
      <c r="A18" s="796"/>
      <c r="B18" s="293">
        <v>5</v>
      </c>
      <c r="C18" s="779">
        <f>IF(ISBLANK('ORDEN DE CUARENTENA'!S18),, 'ORDEN DE CUARENTENA'!C18)</f>
        <v>0</v>
      </c>
      <c r="D18" s="780"/>
      <c r="E18" s="780"/>
      <c r="F18" s="780"/>
      <c r="G18" s="780"/>
      <c r="H18" s="780"/>
      <c r="I18" s="780"/>
      <c r="J18" s="781"/>
      <c r="K18" s="782" t="str">
        <f t="shared" si="1"/>
        <v>0</v>
      </c>
      <c r="L18" s="831"/>
      <c r="M18" s="831"/>
      <c r="N18" s="831"/>
      <c r="O18" s="831"/>
      <c r="P18" s="831"/>
      <c r="Q18" s="831"/>
      <c r="R18" s="832"/>
      <c r="S18" s="758">
        <f>IF(ISBLANK('ORDEN DE CUARENTENA'!S18),,IF('ORDEN DE CUARENTENA'!S18=0,"No llegó",IF('ORDEN DE CUARENTENA'!AL18&lt;=0,"0",'ORDEN DE CUARENTENA'!AL18)))</f>
        <v>0</v>
      </c>
      <c r="T18" s="759"/>
      <c r="U18" s="760"/>
      <c r="V18" s="772"/>
      <c r="W18" s="773"/>
      <c r="X18" s="774"/>
      <c r="Y18" s="777"/>
      <c r="Z18" s="777"/>
      <c r="AA18" s="778"/>
      <c r="AB18" s="152"/>
      <c r="AC18" s="152"/>
      <c r="AD18" s="141" t="s">
        <v>766</v>
      </c>
      <c r="AF18" s="158" t="s">
        <v>788</v>
      </c>
      <c r="AG18" s="158">
        <f>IF(ISBLANK('ORDEN DE CUARENTENA'!S18),, 'ORDEN DE CUARENTENA'!I18)</f>
        <v>0</v>
      </c>
      <c r="AH18" s="158" t="str">
        <f t="shared" si="0"/>
        <v>0</v>
      </c>
      <c r="AI18" s="158">
        <f>'ORDEN DE CUARENTENA'!S18</f>
        <v>0</v>
      </c>
      <c r="AJ18" s="370">
        <f>'ORDEN DE CUARENTENA'!AK92</f>
        <v>0</v>
      </c>
      <c r="AK18" s="160"/>
      <c r="AL18" s="797"/>
      <c r="AM18" s="797"/>
    </row>
    <row r="19" spans="1:40" ht="9.75" customHeight="1">
      <c r="A19" s="796"/>
      <c r="B19" s="293">
        <v>6</v>
      </c>
      <c r="C19" s="779">
        <f>IF(ISBLANK('ORDEN DE CUARENTENA'!S19),, 'ORDEN DE CUARENTENA'!C19)</f>
        <v>0</v>
      </c>
      <c r="D19" s="780"/>
      <c r="E19" s="780"/>
      <c r="F19" s="780"/>
      <c r="G19" s="780"/>
      <c r="H19" s="780"/>
      <c r="I19" s="780"/>
      <c r="J19" s="781"/>
      <c r="K19" s="782" t="str">
        <f t="shared" si="1"/>
        <v>0</v>
      </c>
      <c r="L19" s="783"/>
      <c r="M19" s="783"/>
      <c r="N19" s="783"/>
      <c r="O19" s="783"/>
      <c r="P19" s="783"/>
      <c r="Q19" s="783"/>
      <c r="R19" s="784"/>
      <c r="S19" s="758">
        <f>IF(ISBLANK('ORDEN DE CUARENTENA'!S19),,IF('ORDEN DE CUARENTENA'!S19=0,"No llegó",IF('ORDEN DE CUARENTENA'!AL19&lt;=0,"0",'ORDEN DE CUARENTENA'!AL19)))</f>
        <v>0</v>
      </c>
      <c r="T19" s="759"/>
      <c r="U19" s="760"/>
      <c r="V19" s="772"/>
      <c r="W19" s="773"/>
      <c r="X19" s="774"/>
      <c r="Y19" s="777"/>
      <c r="Z19" s="777"/>
      <c r="AA19" s="778"/>
      <c r="AB19" s="152"/>
      <c r="AC19" s="152"/>
      <c r="AD19" s="158"/>
      <c r="AF19" s="158" t="s">
        <v>788</v>
      </c>
      <c r="AG19" s="158">
        <f>IF(ISBLANK('ORDEN DE CUARENTENA'!S19),, 'ORDEN DE CUARENTENA'!I19)</f>
        <v>0</v>
      </c>
      <c r="AH19" s="158" t="str">
        <f t="shared" si="0"/>
        <v>0</v>
      </c>
      <c r="AI19" s="158">
        <f>'ORDEN DE CUARENTENA'!S19</f>
        <v>0</v>
      </c>
      <c r="AJ19" s="370">
        <f>'ORDEN DE CUARENTENA'!AK93</f>
        <v>0</v>
      </c>
      <c r="AK19" s="160"/>
      <c r="AL19" s="797"/>
      <c r="AM19" s="797"/>
    </row>
    <row r="20" spans="1:40" ht="9.75" customHeight="1">
      <c r="A20" s="796"/>
      <c r="B20" s="293">
        <v>7</v>
      </c>
      <c r="C20" s="779">
        <f>IF(ISBLANK('ORDEN DE CUARENTENA'!S20),, 'ORDEN DE CUARENTENA'!C20)</f>
        <v>0</v>
      </c>
      <c r="D20" s="780"/>
      <c r="E20" s="780"/>
      <c r="F20" s="780"/>
      <c r="G20" s="780"/>
      <c r="H20" s="780"/>
      <c r="I20" s="780"/>
      <c r="J20" s="781"/>
      <c r="K20" s="782" t="str">
        <f t="shared" si="1"/>
        <v>0</v>
      </c>
      <c r="L20" s="783"/>
      <c r="M20" s="783"/>
      <c r="N20" s="783"/>
      <c r="O20" s="783"/>
      <c r="P20" s="783"/>
      <c r="Q20" s="783"/>
      <c r="R20" s="784"/>
      <c r="S20" s="758">
        <f>IF(ISBLANK('ORDEN DE CUARENTENA'!S20),,IF('ORDEN DE CUARENTENA'!S20=0,"No llegó",IF('ORDEN DE CUARENTENA'!AL20&lt;=0,"0",'ORDEN DE CUARENTENA'!AL20)))</f>
        <v>0</v>
      </c>
      <c r="T20" s="759"/>
      <c r="U20" s="760"/>
      <c r="V20" s="772"/>
      <c r="W20" s="773"/>
      <c r="X20" s="774"/>
      <c r="Y20" s="777"/>
      <c r="Z20" s="777"/>
      <c r="AA20" s="778"/>
      <c r="AB20" s="152"/>
      <c r="AC20" s="152"/>
      <c r="AD20" s="158"/>
      <c r="AF20" s="158" t="s">
        <v>788</v>
      </c>
      <c r="AG20" s="158">
        <f>IF(ISBLANK('ORDEN DE CUARENTENA'!S20),, 'ORDEN DE CUARENTENA'!I20)</f>
        <v>0</v>
      </c>
      <c r="AH20" s="158" t="str">
        <f t="shared" si="0"/>
        <v>0</v>
      </c>
      <c r="AI20" s="158">
        <f>'ORDEN DE CUARENTENA'!S20</f>
        <v>0</v>
      </c>
      <c r="AJ20" s="370">
        <f>'ORDEN DE CUARENTENA'!AK94</f>
        <v>0</v>
      </c>
      <c r="AK20" s="160"/>
      <c r="AL20" s="797"/>
      <c r="AM20" s="797"/>
    </row>
    <row r="21" spans="1:40" ht="9.75" customHeight="1">
      <c r="A21" s="796"/>
      <c r="B21" s="293">
        <v>8</v>
      </c>
      <c r="C21" s="779">
        <f>IF(ISBLANK('ORDEN DE CUARENTENA'!S21),, 'ORDEN DE CUARENTENA'!C21)</f>
        <v>0</v>
      </c>
      <c r="D21" s="780"/>
      <c r="E21" s="780"/>
      <c r="F21" s="780"/>
      <c r="G21" s="780"/>
      <c r="H21" s="780"/>
      <c r="I21" s="780"/>
      <c r="J21" s="781"/>
      <c r="K21" s="782" t="str">
        <f t="shared" si="1"/>
        <v>0</v>
      </c>
      <c r="L21" s="783"/>
      <c r="M21" s="783"/>
      <c r="N21" s="783"/>
      <c r="O21" s="783"/>
      <c r="P21" s="783"/>
      <c r="Q21" s="783"/>
      <c r="R21" s="784"/>
      <c r="S21" s="758">
        <f>IF(ISBLANK('ORDEN DE CUARENTENA'!S21),,IF('ORDEN DE CUARENTENA'!S21=0,"No llegó",IF('ORDEN DE CUARENTENA'!AL21&lt;=0,"0",'ORDEN DE CUARENTENA'!AL21)))</f>
        <v>0</v>
      </c>
      <c r="T21" s="759"/>
      <c r="U21" s="760"/>
      <c r="V21" s="772"/>
      <c r="W21" s="773"/>
      <c r="X21" s="774"/>
      <c r="Y21" s="777"/>
      <c r="Z21" s="777"/>
      <c r="AA21" s="778"/>
      <c r="AB21" s="152"/>
      <c r="AC21" s="152"/>
      <c r="AD21" s="158"/>
      <c r="AF21" s="158" t="s">
        <v>788</v>
      </c>
      <c r="AG21" s="158">
        <f>IF(ISBLANK('ORDEN DE CUARENTENA'!S21),, 'ORDEN DE CUARENTENA'!I21)</f>
        <v>0</v>
      </c>
      <c r="AH21" s="158" t="str">
        <f t="shared" si="0"/>
        <v>0</v>
      </c>
      <c r="AI21" s="158">
        <f>'ORDEN DE CUARENTENA'!S21</f>
        <v>0</v>
      </c>
      <c r="AJ21" s="370">
        <f>'ORDEN DE CUARENTENA'!AK95</f>
        <v>0</v>
      </c>
      <c r="AK21" s="160"/>
      <c r="AL21" s="797"/>
      <c r="AM21" s="797"/>
    </row>
    <row r="22" spans="1:40" ht="9.75" customHeight="1">
      <c r="A22" s="796"/>
      <c r="B22" s="293">
        <v>9</v>
      </c>
      <c r="C22" s="779">
        <f>IF(ISBLANK('ORDEN DE CUARENTENA'!S22),, 'ORDEN DE CUARENTENA'!C22)</f>
        <v>0</v>
      </c>
      <c r="D22" s="780"/>
      <c r="E22" s="780"/>
      <c r="F22" s="780"/>
      <c r="G22" s="780"/>
      <c r="H22" s="780"/>
      <c r="I22" s="780"/>
      <c r="J22" s="781"/>
      <c r="K22" s="782" t="str">
        <f t="shared" si="1"/>
        <v>0</v>
      </c>
      <c r="L22" s="783"/>
      <c r="M22" s="783"/>
      <c r="N22" s="783"/>
      <c r="O22" s="783"/>
      <c r="P22" s="783"/>
      <c r="Q22" s="783"/>
      <c r="R22" s="784"/>
      <c r="S22" s="758">
        <f>IF(ISBLANK('ORDEN DE CUARENTENA'!S22),,IF('ORDEN DE CUARENTENA'!S22=0,"No llegó",IF('ORDEN DE CUARENTENA'!AL22&lt;=0,"0",'ORDEN DE CUARENTENA'!AL22)))</f>
        <v>0</v>
      </c>
      <c r="T22" s="759"/>
      <c r="U22" s="760"/>
      <c r="V22" s="772"/>
      <c r="W22" s="773"/>
      <c r="X22" s="774"/>
      <c r="Y22" s="777"/>
      <c r="Z22" s="777"/>
      <c r="AA22" s="778"/>
      <c r="AB22" s="152"/>
      <c r="AC22" s="152"/>
      <c r="AD22" s="158"/>
      <c r="AF22" s="158" t="s">
        <v>788</v>
      </c>
      <c r="AG22" s="158">
        <f>IF(ISBLANK('ORDEN DE CUARENTENA'!S22),, 'ORDEN DE CUARENTENA'!I22)</f>
        <v>0</v>
      </c>
      <c r="AH22" s="158" t="str">
        <f t="shared" si="0"/>
        <v>0</v>
      </c>
      <c r="AI22" s="158">
        <f>'ORDEN DE CUARENTENA'!S22</f>
        <v>0</v>
      </c>
      <c r="AJ22" s="370">
        <f>'ORDEN DE CUARENTENA'!AK96</f>
        <v>0</v>
      </c>
      <c r="AK22" s="160"/>
      <c r="AL22" s="797"/>
      <c r="AM22" s="797"/>
    </row>
    <row r="23" spans="1:40" ht="9.75" customHeight="1">
      <c r="A23" s="796"/>
      <c r="B23" s="293">
        <v>10</v>
      </c>
      <c r="C23" s="779">
        <f>IF(ISBLANK('ORDEN DE CUARENTENA'!S23),, 'ORDEN DE CUARENTENA'!C23)</f>
        <v>0</v>
      </c>
      <c r="D23" s="780"/>
      <c r="E23" s="780"/>
      <c r="F23" s="780"/>
      <c r="G23" s="780"/>
      <c r="H23" s="780"/>
      <c r="I23" s="780"/>
      <c r="J23" s="781"/>
      <c r="K23" s="782" t="str">
        <f t="shared" si="1"/>
        <v>0</v>
      </c>
      <c r="L23" s="783"/>
      <c r="M23" s="783"/>
      <c r="N23" s="783"/>
      <c r="O23" s="783"/>
      <c r="P23" s="783"/>
      <c r="Q23" s="783"/>
      <c r="R23" s="784"/>
      <c r="S23" s="758">
        <f>IF(ISBLANK('ORDEN DE CUARENTENA'!S23),,IF('ORDEN DE CUARENTENA'!S23=0,"No llegó",IF('ORDEN DE CUARENTENA'!AL23&lt;=0,"0",'ORDEN DE CUARENTENA'!AL23)))</f>
        <v>0</v>
      </c>
      <c r="T23" s="759"/>
      <c r="U23" s="760"/>
      <c r="V23" s="772"/>
      <c r="W23" s="773"/>
      <c r="X23" s="774"/>
      <c r="Y23" s="777"/>
      <c r="Z23" s="777"/>
      <c r="AA23" s="778"/>
      <c r="AB23" s="152"/>
      <c r="AC23" s="152"/>
      <c r="AD23" s="158"/>
      <c r="AF23" s="158" t="s">
        <v>788</v>
      </c>
      <c r="AG23" s="158">
        <f>IF(ISBLANK('ORDEN DE CUARENTENA'!S23),, 'ORDEN DE CUARENTENA'!I23)</f>
        <v>0</v>
      </c>
      <c r="AH23" s="158" t="str">
        <f t="shared" si="0"/>
        <v>0</v>
      </c>
      <c r="AI23" s="158">
        <f>'ORDEN DE CUARENTENA'!S23</f>
        <v>0</v>
      </c>
      <c r="AJ23" s="370">
        <f>'ORDEN DE CUARENTENA'!AK97</f>
        <v>0</v>
      </c>
      <c r="AK23" s="160"/>
      <c r="AL23" s="797"/>
      <c r="AM23" s="797"/>
      <c r="AN23" s="34"/>
    </row>
    <row r="24" spans="1:40" ht="9.75" customHeight="1">
      <c r="A24" s="796"/>
      <c r="B24" s="293">
        <v>11</v>
      </c>
      <c r="C24" s="779">
        <f>IF(ISBLANK('ORDEN DE CUARENTENA'!S24),, 'ORDEN DE CUARENTENA'!C24)</f>
        <v>0</v>
      </c>
      <c r="D24" s="780"/>
      <c r="E24" s="780"/>
      <c r="F24" s="780"/>
      <c r="G24" s="780"/>
      <c r="H24" s="780"/>
      <c r="I24" s="780"/>
      <c r="J24" s="781"/>
      <c r="K24" s="782" t="str">
        <f t="shared" si="1"/>
        <v>0</v>
      </c>
      <c r="L24" s="783"/>
      <c r="M24" s="783"/>
      <c r="N24" s="783"/>
      <c r="O24" s="783"/>
      <c r="P24" s="783"/>
      <c r="Q24" s="783"/>
      <c r="R24" s="784"/>
      <c r="S24" s="758">
        <f>IF(ISBLANK('ORDEN DE CUARENTENA'!S24),,IF('ORDEN DE CUARENTENA'!S24=0,"No llegó",IF('ORDEN DE CUARENTENA'!AL24&lt;=0,"0",'ORDEN DE CUARENTENA'!AL24)))</f>
        <v>0</v>
      </c>
      <c r="T24" s="759"/>
      <c r="U24" s="760"/>
      <c r="V24" s="772"/>
      <c r="W24" s="773"/>
      <c r="X24" s="774"/>
      <c r="Y24" s="777"/>
      <c r="Z24" s="777"/>
      <c r="AA24" s="778"/>
      <c r="AB24" s="152"/>
      <c r="AC24" s="152"/>
      <c r="AD24" s="158"/>
      <c r="AF24" s="158" t="s">
        <v>788</v>
      </c>
      <c r="AG24" s="158">
        <f>IF(ISBLANK('ORDEN DE CUARENTENA'!S24),, 'ORDEN DE CUARENTENA'!I24)</f>
        <v>0</v>
      </c>
      <c r="AH24" s="158" t="str">
        <f t="shared" si="0"/>
        <v>0</v>
      </c>
      <c r="AI24" s="158">
        <f>'ORDEN DE CUARENTENA'!S24</f>
        <v>0</v>
      </c>
      <c r="AJ24" s="370">
        <f>'ORDEN DE CUARENTENA'!AK98</f>
        <v>0</v>
      </c>
      <c r="AK24" s="160"/>
      <c r="AL24" s="797"/>
      <c r="AM24" s="797"/>
      <c r="AN24" s="34"/>
    </row>
    <row r="25" spans="1:40" ht="9.75" customHeight="1">
      <c r="A25" s="796"/>
      <c r="B25" s="293">
        <v>12</v>
      </c>
      <c r="C25" s="779">
        <f>IF(ISBLANK('ORDEN DE CUARENTENA'!S25),, 'ORDEN DE CUARENTENA'!C25)</f>
        <v>0</v>
      </c>
      <c r="D25" s="780"/>
      <c r="E25" s="780"/>
      <c r="F25" s="780"/>
      <c r="G25" s="780"/>
      <c r="H25" s="780"/>
      <c r="I25" s="780"/>
      <c r="J25" s="781"/>
      <c r="K25" s="782" t="str">
        <f t="shared" si="1"/>
        <v>0</v>
      </c>
      <c r="L25" s="783"/>
      <c r="M25" s="783"/>
      <c r="N25" s="783"/>
      <c r="O25" s="783"/>
      <c r="P25" s="783"/>
      <c r="Q25" s="783"/>
      <c r="R25" s="784"/>
      <c r="S25" s="758">
        <f>IF(ISBLANK('ORDEN DE CUARENTENA'!S25),,IF('ORDEN DE CUARENTENA'!S25=0,"No llegó",IF('ORDEN DE CUARENTENA'!AL25&lt;=0,"0",'ORDEN DE CUARENTENA'!AL25)))</f>
        <v>0</v>
      </c>
      <c r="T25" s="759"/>
      <c r="U25" s="760"/>
      <c r="V25" s="772"/>
      <c r="W25" s="773"/>
      <c r="X25" s="774"/>
      <c r="Y25" s="777"/>
      <c r="Z25" s="777"/>
      <c r="AA25" s="778"/>
      <c r="AB25" s="152"/>
      <c r="AC25" s="152"/>
      <c r="AD25" s="158"/>
      <c r="AF25" s="158" t="s">
        <v>788</v>
      </c>
      <c r="AG25" s="158">
        <f>IF(ISBLANK('ORDEN DE CUARENTENA'!S25),, 'ORDEN DE CUARENTENA'!I25)</f>
        <v>0</v>
      </c>
      <c r="AH25" s="158" t="str">
        <f t="shared" si="0"/>
        <v>0</v>
      </c>
      <c r="AI25" s="158">
        <f>'ORDEN DE CUARENTENA'!S25</f>
        <v>0</v>
      </c>
      <c r="AJ25" s="370">
        <f>'ORDEN DE CUARENTENA'!AK99</f>
        <v>0</v>
      </c>
      <c r="AK25" s="160"/>
      <c r="AL25" s="797"/>
      <c r="AM25" s="797"/>
      <c r="AN25" s="34"/>
    </row>
    <row r="26" spans="1:40" ht="9.75" customHeight="1">
      <c r="A26" s="796"/>
      <c r="B26" s="293">
        <v>13</v>
      </c>
      <c r="C26" s="779">
        <f>IF(ISBLANK('ORDEN DE CUARENTENA'!S26),, 'ORDEN DE CUARENTENA'!C26)</f>
        <v>0</v>
      </c>
      <c r="D26" s="780"/>
      <c r="E26" s="780"/>
      <c r="F26" s="780"/>
      <c r="G26" s="780"/>
      <c r="H26" s="780"/>
      <c r="I26" s="780"/>
      <c r="J26" s="781"/>
      <c r="K26" s="782" t="str">
        <f t="shared" si="1"/>
        <v>0</v>
      </c>
      <c r="L26" s="783"/>
      <c r="M26" s="783"/>
      <c r="N26" s="783"/>
      <c r="O26" s="783"/>
      <c r="P26" s="783"/>
      <c r="Q26" s="783"/>
      <c r="R26" s="784"/>
      <c r="S26" s="758">
        <f>IF(ISBLANK('ORDEN DE CUARENTENA'!S26),,IF('ORDEN DE CUARENTENA'!S26=0,"No llegó",IF('ORDEN DE CUARENTENA'!AL26&lt;=0,"0",'ORDEN DE CUARENTENA'!AL26)))</f>
        <v>0</v>
      </c>
      <c r="T26" s="759"/>
      <c r="U26" s="760"/>
      <c r="V26" s="772"/>
      <c r="W26" s="773"/>
      <c r="X26" s="774"/>
      <c r="Y26" s="777"/>
      <c r="Z26" s="777"/>
      <c r="AA26" s="778"/>
      <c r="AB26" s="152"/>
      <c r="AC26" s="152"/>
      <c r="AD26" s="158"/>
      <c r="AF26" s="158" t="s">
        <v>788</v>
      </c>
      <c r="AG26" s="158">
        <f>IF(ISBLANK('ORDEN DE CUARENTENA'!S26),, 'ORDEN DE CUARENTENA'!I26)</f>
        <v>0</v>
      </c>
      <c r="AH26" s="158" t="str">
        <f t="shared" si="0"/>
        <v>0</v>
      </c>
      <c r="AI26" s="158">
        <f>'ORDEN DE CUARENTENA'!S26</f>
        <v>0</v>
      </c>
      <c r="AJ26" s="370">
        <f>'ORDEN DE CUARENTENA'!AK100</f>
        <v>0</v>
      </c>
      <c r="AK26" s="160"/>
      <c r="AL26" s="797"/>
      <c r="AM26" s="797"/>
      <c r="AN26" s="34"/>
    </row>
    <row r="27" spans="1:40" ht="9.75" customHeight="1">
      <c r="A27" s="796"/>
      <c r="B27" s="293">
        <v>14</v>
      </c>
      <c r="C27" s="779">
        <f>IF(ISBLANK('ORDEN DE CUARENTENA'!S27),, 'ORDEN DE CUARENTENA'!C27)</f>
        <v>0</v>
      </c>
      <c r="D27" s="780"/>
      <c r="E27" s="780"/>
      <c r="F27" s="780"/>
      <c r="G27" s="780"/>
      <c r="H27" s="780"/>
      <c r="I27" s="780"/>
      <c r="J27" s="781"/>
      <c r="K27" s="782" t="str">
        <f t="shared" si="1"/>
        <v>0</v>
      </c>
      <c r="L27" s="783"/>
      <c r="M27" s="783"/>
      <c r="N27" s="783"/>
      <c r="O27" s="783"/>
      <c r="P27" s="783"/>
      <c r="Q27" s="783"/>
      <c r="R27" s="784"/>
      <c r="S27" s="758">
        <f>IF(ISBLANK('ORDEN DE CUARENTENA'!S27),,IF('ORDEN DE CUARENTENA'!S27=0,"No llegó",IF('ORDEN DE CUARENTENA'!AL27&lt;=0,"0",'ORDEN DE CUARENTENA'!AL27)))</f>
        <v>0</v>
      </c>
      <c r="T27" s="759"/>
      <c r="U27" s="760"/>
      <c r="V27" s="772"/>
      <c r="W27" s="773"/>
      <c r="X27" s="774"/>
      <c r="Y27" s="777"/>
      <c r="Z27" s="777"/>
      <c r="AA27" s="778"/>
      <c r="AB27" s="152"/>
      <c r="AC27" s="152"/>
      <c r="AD27" s="158"/>
      <c r="AF27" s="158" t="s">
        <v>788</v>
      </c>
      <c r="AG27" s="158">
        <f>IF(ISBLANK('ORDEN DE CUARENTENA'!S27),, 'ORDEN DE CUARENTENA'!I27)</f>
        <v>0</v>
      </c>
      <c r="AH27" s="158" t="str">
        <f t="shared" si="0"/>
        <v>0</v>
      </c>
      <c r="AI27" s="158">
        <f>'ORDEN DE CUARENTENA'!S27</f>
        <v>0</v>
      </c>
      <c r="AJ27" s="370">
        <f>'ORDEN DE CUARENTENA'!AK101</f>
        <v>0</v>
      </c>
      <c r="AK27" s="160"/>
      <c r="AL27" s="797"/>
      <c r="AM27" s="797"/>
      <c r="AN27" s="34"/>
    </row>
    <row r="28" spans="1:40" ht="9.75" customHeight="1">
      <c r="A28" s="796"/>
      <c r="B28" s="293">
        <v>15</v>
      </c>
      <c r="C28" s="779">
        <f>IF(ISBLANK('ORDEN DE CUARENTENA'!S28),, 'ORDEN DE CUARENTENA'!C28)</f>
        <v>0</v>
      </c>
      <c r="D28" s="780"/>
      <c r="E28" s="780"/>
      <c r="F28" s="780"/>
      <c r="G28" s="780"/>
      <c r="H28" s="780"/>
      <c r="I28" s="780"/>
      <c r="J28" s="781"/>
      <c r="K28" s="782" t="str">
        <f t="shared" si="1"/>
        <v>0</v>
      </c>
      <c r="L28" s="783"/>
      <c r="M28" s="783"/>
      <c r="N28" s="783"/>
      <c r="O28" s="783"/>
      <c r="P28" s="783"/>
      <c r="Q28" s="783"/>
      <c r="R28" s="784"/>
      <c r="S28" s="758">
        <f>IF(ISBLANK('ORDEN DE CUARENTENA'!S28),,IF('ORDEN DE CUARENTENA'!S28=0,"No llegó",IF('ORDEN DE CUARENTENA'!AL28&lt;=0,"0",'ORDEN DE CUARENTENA'!AL28)))</f>
        <v>0</v>
      </c>
      <c r="T28" s="759"/>
      <c r="U28" s="760"/>
      <c r="V28" s="772"/>
      <c r="W28" s="773"/>
      <c r="X28" s="774"/>
      <c r="Y28" s="777"/>
      <c r="Z28" s="777"/>
      <c r="AA28" s="778"/>
      <c r="AB28" s="152"/>
      <c r="AC28" s="152"/>
      <c r="AD28" s="158"/>
      <c r="AF28" s="158" t="s">
        <v>788</v>
      </c>
      <c r="AG28" s="158">
        <f>IF(ISBLANK('ORDEN DE CUARENTENA'!S28),, 'ORDEN DE CUARENTENA'!I28)</f>
        <v>0</v>
      </c>
      <c r="AH28" s="158" t="str">
        <f t="shared" si="0"/>
        <v>0</v>
      </c>
      <c r="AI28" s="158">
        <f>'ORDEN DE CUARENTENA'!S28</f>
        <v>0</v>
      </c>
      <c r="AJ28" s="370">
        <f>'ORDEN DE CUARENTENA'!AK102</f>
        <v>0</v>
      </c>
      <c r="AK28" s="160"/>
      <c r="AL28" s="797"/>
      <c r="AM28" s="797"/>
      <c r="AN28" s="34"/>
    </row>
    <row r="29" spans="1:40" ht="9.75" customHeight="1">
      <c r="A29" s="796"/>
      <c r="B29" s="293">
        <v>16</v>
      </c>
      <c r="C29" s="779">
        <f>IF(ISBLANK('ORDEN DE CUARENTENA'!S29),, 'ORDEN DE CUARENTENA'!C29)</f>
        <v>0</v>
      </c>
      <c r="D29" s="780"/>
      <c r="E29" s="780"/>
      <c r="F29" s="780"/>
      <c r="G29" s="780"/>
      <c r="H29" s="780"/>
      <c r="I29" s="780"/>
      <c r="J29" s="781"/>
      <c r="K29" s="782" t="str">
        <f t="shared" si="1"/>
        <v>0</v>
      </c>
      <c r="L29" s="783"/>
      <c r="M29" s="783"/>
      <c r="N29" s="783"/>
      <c r="O29" s="783"/>
      <c r="P29" s="783"/>
      <c r="Q29" s="783"/>
      <c r="R29" s="784"/>
      <c r="S29" s="758">
        <f>IF(ISBLANK('ORDEN DE CUARENTENA'!S29),,IF('ORDEN DE CUARENTENA'!S29=0,"No llegó",IF('ORDEN DE CUARENTENA'!AL29&lt;=0,"0",'ORDEN DE CUARENTENA'!AL29)))</f>
        <v>0</v>
      </c>
      <c r="T29" s="759"/>
      <c r="U29" s="760"/>
      <c r="V29" s="772"/>
      <c r="W29" s="773"/>
      <c r="X29" s="774"/>
      <c r="Y29" s="777"/>
      <c r="Z29" s="777"/>
      <c r="AA29" s="778"/>
      <c r="AB29" s="152"/>
      <c r="AC29" s="152"/>
      <c r="AD29" s="158"/>
      <c r="AF29" s="158" t="s">
        <v>788</v>
      </c>
      <c r="AG29" s="158">
        <f>IF(ISBLANK('ORDEN DE CUARENTENA'!S29),, 'ORDEN DE CUARENTENA'!I29)</f>
        <v>0</v>
      </c>
      <c r="AH29" s="158" t="str">
        <f t="shared" si="0"/>
        <v>0</v>
      </c>
      <c r="AI29" s="158">
        <f>'ORDEN DE CUARENTENA'!S29</f>
        <v>0</v>
      </c>
      <c r="AJ29" s="370">
        <f>'ORDEN DE CUARENTENA'!AK103</f>
        <v>0</v>
      </c>
      <c r="AK29" s="160"/>
      <c r="AL29" s="797"/>
      <c r="AM29" s="797"/>
      <c r="AN29" s="34"/>
    </row>
    <row r="30" spans="1:40" ht="9.75" customHeight="1">
      <c r="A30" s="162"/>
      <c r="B30" s="293">
        <v>17</v>
      </c>
      <c r="C30" s="779">
        <f>IF(ISBLANK('ORDEN DE CUARENTENA'!S30),, 'ORDEN DE CUARENTENA'!C30)</f>
        <v>0</v>
      </c>
      <c r="D30" s="780"/>
      <c r="E30" s="780"/>
      <c r="F30" s="780"/>
      <c r="G30" s="780"/>
      <c r="H30" s="780"/>
      <c r="I30" s="780"/>
      <c r="J30" s="781"/>
      <c r="K30" s="782" t="str">
        <f t="shared" si="1"/>
        <v>0</v>
      </c>
      <c r="L30" s="783"/>
      <c r="M30" s="783"/>
      <c r="N30" s="783"/>
      <c r="O30" s="783"/>
      <c r="P30" s="783"/>
      <c r="Q30" s="783"/>
      <c r="R30" s="784"/>
      <c r="S30" s="758">
        <f>IF(ISBLANK('ORDEN DE CUARENTENA'!S30),,IF('ORDEN DE CUARENTENA'!S30=0,"No llegó",IF('ORDEN DE CUARENTENA'!AL30&lt;=0,"0",'ORDEN DE CUARENTENA'!AL30)))</f>
        <v>0</v>
      </c>
      <c r="T30" s="759"/>
      <c r="U30" s="760"/>
      <c r="V30" s="772"/>
      <c r="W30" s="773"/>
      <c r="X30" s="774"/>
      <c r="Y30" s="777"/>
      <c r="Z30" s="777"/>
      <c r="AA30" s="778"/>
      <c r="AB30" s="152"/>
      <c r="AC30" s="152"/>
      <c r="AD30" s="158"/>
      <c r="AF30" s="158" t="s">
        <v>788</v>
      </c>
      <c r="AG30" s="158">
        <f>IF(ISBLANK('ORDEN DE CUARENTENA'!S30),, 'ORDEN DE CUARENTENA'!I30)</f>
        <v>0</v>
      </c>
      <c r="AH30" s="158" t="str">
        <f t="shared" si="0"/>
        <v>0</v>
      </c>
      <c r="AI30" s="158">
        <f>'ORDEN DE CUARENTENA'!S30</f>
        <v>0</v>
      </c>
      <c r="AJ30" s="370">
        <f>'ORDEN DE CUARENTENA'!AK104</f>
        <v>0</v>
      </c>
      <c r="AK30" s="160"/>
      <c r="AL30" s="797"/>
      <c r="AM30" s="797"/>
      <c r="AN30" s="34"/>
    </row>
    <row r="31" spans="1:40" ht="9.75" customHeight="1">
      <c r="A31" s="162"/>
      <c r="B31" s="293">
        <v>18</v>
      </c>
      <c r="C31" s="779">
        <f>IF(ISBLANK('ANEXO 1'!S15),, 'ANEXO 1'!C15)</f>
        <v>0</v>
      </c>
      <c r="D31" s="780"/>
      <c r="E31" s="780"/>
      <c r="F31" s="780"/>
      <c r="G31" s="780"/>
      <c r="H31" s="780"/>
      <c r="I31" s="780"/>
      <c r="J31" s="781"/>
      <c r="K31" s="782" t="str">
        <f t="shared" ref="K31:K55" si="2">UPPER(LEFT(AG31,1))&amp;LOWER(RIGHT(AG31,LEN(AG31)-1))</f>
        <v>0</v>
      </c>
      <c r="L31" s="783"/>
      <c r="M31" s="783"/>
      <c r="N31" s="783"/>
      <c r="O31" s="783"/>
      <c r="P31" s="783"/>
      <c r="Q31" s="783"/>
      <c r="R31" s="784"/>
      <c r="S31" s="758">
        <f>IF(ISBLANK('ANEXO 1'!S15),,IF('ANEXO 1'!S15=0,"No llegó",IF('ANEXO 1'!AL15&lt;=0,"0",'ANEXO 1'!AL15)))</f>
        <v>0</v>
      </c>
      <c r="T31" s="759"/>
      <c r="U31" s="760"/>
      <c r="V31" s="772"/>
      <c r="W31" s="773"/>
      <c r="X31" s="774"/>
      <c r="Y31" s="777"/>
      <c r="Z31" s="777"/>
      <c r="AA31" s="778"/>
      <c r="AB31" s="152"/>
      <c r="AC31" s="152"/>
      <c r="AD31" s="158"/>
      <c r="AF31" s="158" t="s">
        <v>784</v>
      </c>
      <c r="AG31" s="158">
        <f>IF(ISBLANK('ANEXO 1'!S15),, 'ANEXO 1'!I15)</f>
        <v>0</v>
      </c>
      <c r="AH31" s="158" t="str">
        <f t="shared" si="0"/>
        <v>0</v>
      </c>
      <c r="AI31" s="158">
        <f>'ANEXO 1'!S15</f>
        <v>0</v>
      </c>
      <c r="AJ31" s="370">
        <f>'ANEXO 1'!AK47</f>
        <v>0</v>
      </c>
      <c r="AK31" s="160"/>
      <c r="AL31" s="797"/>
      <c r="AM31" s="797"/>
      <c r="AN31" s="34"/>
    </row>
    <row r="32" spans="1:40" ht="9.75" customHeight="1">
      <c r="A32" s="152"/>
      <c r="B32" s="293">
        <v>19</v>
      </c>
      <c r="C32" s="779">
        <f>IF(ISBLANK('ANEXO 1'!S16),, 'ANEXO 1'!C16)</f>
        <v>0</v>
      </c>
      <c r="D32" s="780"/>
      <c r="E32" s="780"/>
      <c r="F32" s="780"/>
      <c r="G32" s="780"/>
      <c r="H32" s="780"/>
      <c r="I32" s="780"/>
      <c r="J32" s="781"/>
      <c r="K32" s="782" t="str">
        <f t="shared" si="2"/>
        <v>0</v>
      </c>
      <c r="L32" s="783"/>
      <c r="M32" s="783"/>
      <c r="N32" s="783"/>
      <c r="O32" s="783"/>
      <c r="P32" s="783"/>
      <c r="Q32" s="783"/>
      <c r="R32" s="784"/>
      <c r="S32" s="758">
        <f>IF(ISBLANK('ANEXO 1'!S16),,IF('ANEXO 1'!S16=0,"No llegó",IF('ANEXO 1'!AL16&lt;=0,"0",'ANEXO 1'!AL16)))</f>
        <v>0</v>
      </c>
      <c r="T32" s="759"/>
      <c r="U32" s="760"/>
      <c r="V32" s="772"/>
      <c r="W32" s="773"/>
      <c r="X32" s="774"/>
      <c r="Y32" s="777"/>
      <c r="Z32" s="777"/>
      <c r="AA32" s="778"/>
      <c r="AB32" s="152"/>
      <c r="AC32" s="152"/>
      <c r="AD32" s="158"/>
      <c r="AF32" s="158" t="s">
        <v>784</v>
      </c>
      <c r="AG32" s="158">
        <f>IF(ISBLANK('ANEXO 1'!S16),, 'ANEXO 1'!I16)</f>
        <v>0</v>
      </c>
      <c r="AH32" s="158" t="str">
        <f t="shared" si="0"/>
        <v>0</v>
      </c>
      <c r="AI32" s="158">
        <f>'ANEXO 1'!S16</f>
        <v>0</v>
      </c>
      <c r="AJ32" s="370">
        <f>'ANEXO 1'!AK48</f>
        <v>0</v>
      </c>
      <c r="AK32" s="160"/>
      <c r="AL32" s="797"/>
      <c r="AM32" s="797"/>
    </row>
    <row r="33" spans="1:39" ht="9.75" customHeight="1">
      <c r="A33" s="152"/>
      <c r="B33" s="293">
        <v>20</v>
      </c>
      <c r="C33" s="779">
        <f>IF(ISBLANK('ANEXO 1'!S17),, 'ANEXO 1'!C17)</f>
        <v>0</v>
      </c>
      <c r="D33" s="780"/>
      <c r="E33" s="780"/>
      <c r="F33" s="780"/>
      <c r="G33" s="780"/>
      <c r="H33" s="780"/>
      <c r="I33" s="780"/>
      <c r="J33" s="781"/>
      <c r="K33" s="782" t="str">
        <f t="shared" si="2"/>
        <v>0</v>
      </c>
      <c r="L33" s="783"/>
      <c r="M33" s="783"/>
      <c r="N33" s="783"/>
      <c r="O33" s="783"/>
      <c r="P33" s="783"/>
      <c r="Q33" s="783"/>
      <c r="R33" s="784"/>
      <c r="S33" s="758">
        <f>IF(ISBLANK('ANEXO 1'!S17),,IF('ANEXO 1'!S17=0,"No llegó",IF('ANEXO 1'!AL17&lt;=0,"0",'ANEXO 1'!AL17)))</f>
        <v>0</v>
      </c>
      <c r="T33" s="759"/>
      <c r="U33" s="760"/>
      <c r="V33" s="772"/>
      <c r="W33" s="773"/>
      <c r="X33" s="774"/>
      <c r="Y33" s="777"/>
      <c r="Z33" s="777"/>
      <c r="AA33" s="778"/>
      <c r="AB33" s="152"/>
      <c r="AC33" s="152"/>
      <c r="AD33" s="158"/>
      <c r="AF33" s="158" t="s">
        <v>784</v>
      </c>
      <c r="AG33" s="158">
        <f>IF(ISBLANK('ANEXO 1'!S17),, 'ANEXO 1'!I17)</f>
        <v>0</v>
      </c>
      <c r="AH33" s="158" t="str">
        <f t="shared" si="0"/>
        <v>0</v>
      </c>
      <c r="AI33" s="158">
        <f>'ANEXO 1'!S17</f>
        <v>0</v>
      </c>
      <c r="AJ33" s="370">
        <f>'ANEXO 1'!AK49</f>
        <v>0</v>
      </c>
      <c r="AK33" s="160"/>
      <c r="AL33" s="797"/>
      <c r="AM33" s="797"/>
    </row>
    <row r="34" spans="1:39" ht="9.75" customHeight="1">
      <c r="A34" s="152"/>
      <c r="B34" s="293">
        <v>21</v>
      </c>
      <c r="C34" s="779">
        <f>IF(ISBLANK('ANEXO 1'!S18),, 'ANEXO 1'!C18)</f>
        <v>0</v>
      </c>
      <c r="D34" s="780"/>
      <c r="E34" s="780"/>
      <c r="F34" s="780"/>
      <c r="G34" s="780"/>
      <c r="H34" s="780"/>
      <c r="I34" s="780"/>
      <c r="J34" s="781"/>
      <c r="K34" s="782" t="str">
        <f t="shared" si="2"/>
        <v>0</v>
      </c>
      <c r="L34" s="783"/>
      <c r="M34" s="783"/>
      <c r="N34" s="783"/>
      <c r="O34" s="783"/>
      <c r="P34" s="783"/>
      <c r="Q34" s="783"/>
      <c r="R34" s="784"/>
      <c r="S34" s="758">
        <f>IF(ISBLANK('ANEXO 1'!S18),,IF('ANEXO 1'!S18=0,"No llegó",IF('ANEXO 1'!AL18&lt;=0,"0",'ANEXO 1'!AL18)))</f>
        <v>0</v>
      </c>
      <c r="T34" s="759"/>
      <c r="U34" s="760"/>
      <c r="V34" s="772"/>
      <c r="W34" s="773"/>
      <c r="X34" s="774"/>
      <c r="Y34" s="777"/>
      <c r="Z34" s="777"/>
      <c r="AA34" s="778"/>
      <c r="AB34" s="152"/>
      <c r="AC34" s="152"/>
      <c r="AD34" s="158"/>
      <c r="AF34" s="158" t="s">
        <v>784</v>
      </c>
      <c r="AG34" s="158">
        <f>IF(ISBLANK('ANEXO 1'!S18),, 'ANEXO 1'!I18)</f>
        <v>0</v>
      </c>
      <c r="AH34" s="158" t="str">
        <f t="shared" si="0"/>
        <v>0</v>
      </c>
      <c r="AI34" s="158">
        <f>'ANEXO 1'!S18</f>
        <v>0</v>
      </c>
      <c r="AJ34" s="370">
        <f>'ANEXO 1'!AK50</f>
        <v>0</v>
      </c>
      <c r="AK34" s="160"/>
      <c r="AL34" s="797"/>
      <c r="AM34" s="797"/>
    </row>
    <row r="35" spans="1:39" ht="9.75" customHeight="1">
      <c r="A35" s="152"/>
      <c r="B35" s="293">
        <v>22</v>
      </c>
      <c r="C35" s="779">
        <f>IF(ISBLANK('ANEXO 1'!S19),, 'ANEXO 1'!C19)</f>
        <v>0</v>
      </c>
      <c r="D35" s="780"/>
      <c r="E35" s="780"/>
      <c r="F35" s="780"/>
      <c r="G35" s="780"/>
      <c r="H35" s="780"/>
      <c r="I35" s="780"/>
      <c r="J35" s="781"/>
      <c r="K35" s="782" t="str">
        <f t="shared" si="2"/>
        <v>0</v>
      </c>
      <c r="L35" s="783"/>
      <c r="M35" s="783"/>
      <c r="N35" s="783"/>
      <c r="O35" s="783"/>
      <c r="P35" s="783"/>
      <c r="Q35" s="783"/>
      <c r="R35" s="784"/>
      <c r="S35" s="758">
        <f>IF(ISBLANK('ANEXO 1'!S19),,IF('ANEXO 1'!S19=0,"No llegó",IF('ANEXO 1'!AL19&lt;=0,"0",'ANEXO 1'!AL19)))</f>
        <v>0</v>
      </c>
      <c r="T35" s="759"/>
      <c r="U35" s="760"/>
      <c r="V35" s="772"/>
      <c r="W35" s="773"/>
      <c r="X35" s="774"/>
      <c r="Y35" s="777"/>
      <c r="Z35" s="777"/>
      <c r="AA35" s="778"/>
      <c r="AB35" s="152"/>
      <c r="AC35" s="152"/>
      <c r="AD35" s="158"/>
      <c r="AF35" s="158" t="s">
        <v>784</v>
      </c>
      <c r="AG35" s="158">
        <f>IF(ISBLANK('ANEXO 1'!S19),, 'ANEXO 1'!I19)</f>
        <v>0</v>
      </c>
      <c r="AH35" s="158" t="str">
        <f t="shared" si="0"/>
        <v>0</v>
      </c>
      <c r="AI35" s="158">
        <f>'ANEXO 1'!S19</f>
        <v>0</v>
      </c>
      <c r="AJ35" s="370">
        <f>'ANEXO 1'!AK51</f>
        <v>0</v>
      </c>
      <c r="AK35" s="160"/>
      <c r="AL35" s="797"/>
      <c r="AM35" s="797"/>
    </row>
    <row r="36" spans="1:39" ht="9.75" customHeight="1">
      <c r="A36" s="152"/>
      <c r="B36" s="293">
        <v>23</v>
      </c>
      <c r="C36" s="779">
        <f>IF(ISBLANK('ANEXO 1'!S20),, 'ANEXO 1'!C20)</f>
        <v>0</v>
      </c>
      <c r="D36" s="780"/>
      <c r="E36" s="780"/>
      <c r="F36" s="780"/>
      <c r="G36" s="780"/>
      <c r="H36" s="780"/>
      <c r="I36" s="780"/>
      <c r="J36" s="781"/>
      <c r="K36" s="782" t="str">
        <f t="shared" si="2"/>
        <v>0</v>
      </c>
      <c r="L36" s="783"/>
      <c r="M36" s="783"/>
      <c r="N36" s="783"/>
      <c r="O36" s="783"/>
      <c r="P36" s="783"/>
      <c r="Q36" s="783"/>
      <c r="R36" s="784"/>
      <c r="S36" s="758">
        <f>IF(ISBLANK('ANEXO 1'!S20),,IF('ANEXO 1'!S20=0,"No llegó",IF('ANEXO 1'!AL20&lt;=0,"0",'ANEXO 1'!AL20)))</f>
        <v>0</v>
      </c>
      <c r="T36" s="759"/>
      <c r="U36" s="760"/>
      <c r="V36" s="772"/>
      <c r="W36" s="773"/>
      <c r="X36" s="774"/>
      <c r="Y36" s="777"/>
      <c r="Z36" s="777"/>
      <c r="AA36" s="778"/>
      <c r="AB36" s="152"/>
      <c r="AC36" s="152"/>
      <c r="AD36" s="158"/>
      <c r="AF36" s="158" t="s">
        <v>784</v>
      </c>
      <c r="AG36" s="158">
        <f>IF(ISBLANK('ANEXO 1'!S20),, 'ANEXO 1'!I20)</f>
        <v>0</v>
      </c>
      <c r="AH36" s="158" t="str">
        <f t="shared" si="0"/>
        <v>0</v>
      </c>
      <c r="AI36" s="158">
        <f>'ANEXO 1'!S20</f>
        <v>0</v>
      </c>
      <c r="AJ36" s="370">
        <f>'ANEXO 1'!AK52</f>
        <v>0</v>
      </c>
      <c r="AK36" s="160"/>
      <c r="AL36" s="797"/>
      <c r="AM36" s="797"/>
    </row>
    <row r="37" spans="1:39" ht="9.75" customHeight="1">
      <c r="A37" s="152"/>
      <c r="B37" s="293">
        <v>24</v>
      </c>
      <c r="C37" s="779">
        <f>IF(ISBLANK('ANEXO 1'!S21),, 'ANEXO 1'!C21)</f>
        <v>0</v>
      </c>
      <c r="D37" s="780"/>
      <c r="E37" s="780"/>
      <c r="F37" s="780"/>
      <c r="G37" s="780"/>
      <c r="H37" s="780"/>
      <c r="I37" s="780"/>
      <c r="J37" s="781"/>
      <c r="K37" s="782" t="str">
        <f t="shared" si="2"/>
        <v>0</v>
      </c>
      <c r="L37" s="783"/>
      <c r="M37" s="783"/>
      <c r="N37" s="783"/>
      <c r="O37" s="783"/>
      <c r="P37" s="783"/>
      <c r="Q37" s="783"/>
      <c r="R37" s="784"/>
      <c r="S37" s="758">
        <f>IF(ISBLANK('ANEXO 1'!S21),,IF('ANEXO 1'!S21=0,"No llegó",IF('ANEXO 1'!AL21&lt;=0,"0",'ANEXO 1'!AL21)))</f>
        <v>0</v>
      </c>
      <c r="T37" s="759"/>
      <c r="U37" s="760"/>
      <c r="V37" s="772"/>
      <c r="W37" s="773"/>
      <c r="X37" s="774"/>
      <c r="Y37" s="777"/>
      <c r="Z37" s="777"/>
      <c r="AA37" s="778"/>
      <c r="AB37" s="152"/>
      <c r="AC37" s="152"/>
      <c r="AD37" s="158"/>
      <c r="AF37" s="158" t="s">
        <v>784</v>
      </c>
      <c r="AG37" s="158">
        <f>IF(ISBLANK('ANEXO 1'!S21),, 'ANEXO 1'!I21)</f>
        <v>0</v>
      </c>
      <c r="AH37" s="158" t="str">
        <f t="shared" si="0"/>
        <v>0</v>
      </c>
      <c r="AI37" s="158">
        <f>'ANEXO 1'!S21</f>
        <v>0</v>
      </c>
      <c r="AJ37" s="370">
        <f>'ANEXO 1'!AK53</f>
        <v>0</v>
      </c>
      <c r="AK37" s="160"/>
      <c r="AL37" s="797"/>
      <c r="AM37" s="797"/>
    </row>
    <row r="38" spans="1:39" ht="9.75" customHeight="1">
      <c r="A38" s="152"/>
      <c r="B38" s="293">
        <v>25</v>
      </c>
      <c r="C38" s="779">
        <f>IF(ISBLANK('ANEXO 1'!S22),, 'ANEXO 1'!C22)</f>
        <v>0</v>
      </c>
      <c r="D38" s="780"/>
      <c r="E38" s="780"/>
      <c r="F38" s="780"/>
      <c r="G38" s="780"/>
      <c r="H38" s="780"/>
      <c r="I38" s="780"/>
      <c r="J38" s="781"/>
      <c r="K38" s="782" t="str">
        <f t="shared" si="2"/>
        <v>0</v>
      </c>
      <c r="L38" s="783"/>
      <c r="M38" s="783"/>
      <c r="N38" s="783"/>
      <c r="O38" s="783"/>
      <c r="P38" s="783"/>
      <c r="Q38" s="783"/>
      <c r="R38" s="784"/>
      <c r="S38" s="758">
        <f>IF(ISBLANK('ANEXO 1'!S22),,IF('ANEXO 1'!S22=0,"No llegó",IF('ANEXO 1'!AL22&lt;=0,"0",'ANEXO 1'!AL22)))</f>
        <v>0</v>
      </c>
      <c r="T38" s="759"/>
      <c r="U38" s="760"/>
      <c r="V38" s="772"/>
      <c r="W38" s="773"/>
      <c r="X38" s="774"/>
      <c r="Y38" s="777"/>
      <c r="Z38" s="777"/>
      <c r="AA38" s="778"/>
      <c r="AB38" s="152"/>
      <c r="AC38" s="152"/>
      <c r="AD38" s="158"/>
      <c r="AF38" s="158" t="s">
        <v>784</v>
      </c>
      <c r="AG38" s="158">
        <f>IF(ISBLANK('ANEXO 1'!S22),, 'ANEXO 1'!I22)</f>
        <v>0</v>
      </c>
      <c r="AH38" s="158" t="str">
        <f t="shared" si="0"/>
        <v>0</v>
      </c>
      <c r="AI38" s="158">
        <f>'ANEXO 1'!S22</f>
        <v>0</v>
      </c>
      <c r="AJ38" s="370">
        <f>'ANEXO 1'!AK54</f>
        <v>0</v>
      </c>
      <c r="AK38" s="160"/>
      <c r="AL38" s="797"/>
      <c r="AM38" s="797"/>
    </row>
    <row r="39" spans="1:39" ht="9.75" customHeight="1">
      <c r="A39" s="152"/>
      <c r="B39" s="293">
        <v>26</v>
      </c>
      <c r="C39" s="779">
        <f>IF(ISBLANK('ANEXO 1'!S23),, 'ANEXO 1'!C23)</f>
        <v>0</v>
      </c>
      <c r="D39" s="780"/>
      <c r="E39" s="780"/>
      <c r="F39" s="780"/>
      <c r="G39" s="780"/>
      <c r="H39" s="780"/>
      <c r="I39" s="780"/>
      <c r="J39" s="781"/>
      <c r="K39" s="782" t="str">
        <f t="shared" si="2"/>
        <v>0</v>
      </c>
      <c r="L39" s="783"/>
      <c r="M39" s="783"/>
      <c r="N39" s="783"/>
      <c r="O39" s="783"/>
      <c r="P39" s="783"/>
      <c r="Q39" s="783"/>
      <c r="R39" s="784"/>
      <c r="S39" s="758">
        <f>IF(ISBLANK('ANEXO 1'!S23),,IF('ANEXO 1'!S23=0,"No llegó",IF('ANEXO 1'!AL23&lt;=0,"0",'ANEXO 1'!AL23)))</f>
        <v>0</v>
      </c>
      <c r="T39" s="759"/>
      <c r="U39" s="760"/>
      <c r="V39" s="772"/>
      <c r="W39" s="773"/>
      <c r="X39" s="774"/>
      <c r="Y39" s="777"/>
      <c r="Z39" s="777"/>
      <c r="AA39" s="778"/>
      <c r="AB39" s="152"/>
      <c r="AC39" s="152"/>
      <c r="AD39" s="158"/>
      <c r="AF39" s="158" t="s">
        <v>784</v>
      </c>
      <c r="AG39" s="158">
        <f>IF(ISBLANK('ANEXO 1'!S23),, 'ANEXO 1'!I23)</f>
        <v>0</v>
      </c>
      <c r="AH39" s="158" t="str">
        <f t="shared" si="0"/>
        <v>0</v>
      </c>
      <c r="AI39" s="158">
        <f>'ANEXO 1'!S23</f>
        <v>0</v>
      </c>
      <c r="AJ39" s="370">
        <f>'ANEXO 1'!AK55</f>
        <v>0</v>
      </c>
      <c r="AK39" s="160"/>
      <c r="AL39" s="797"/>
      <c r="AM39" s="797"/>
    </row>
    <row r="40" spans="1:39" ht="9.75" customHeight="1">
      <c r="A40" s="152"/>
      <c r="B40" s="293">
        <v>27</v>
      </c>
      <c r="C40" s="779">
        <f>IF(ISBLANK('ANEXO 1'!S24),, 'ANEXO 1'!C24)</f>
        <v>0</v>
      </c>
      <c r="D40" s="780"/>
      <c r="E40" s="780"/>
      <c r="F40" s="780"/>
      <c r="G40" s="780"/>
      <c r="H40" s="780"/>
      <c r="I40" s="780"/>
      <c r="J40" s="781"/>
      <c r="K40" s="782" t="str">
        <f t="shared" si="2"/>
        <v>0</v>
      </c>
      <c r="L40" s="783"/>
      <c r="M40" s="783"/>
      <c r="N40" s="783"/>
      <c r="O40" s="783"/>
      <c r="P40" s="783"/>
      <c r="Q40" s="783"/>
      <c r="R40" s="784"/>
      <c r="S40" s="758">
        <f>IF(ISBLANK('ANEXO 1'!S24),,IF('ANEXO 1'!S24=0,"No llegó",IF('ANEXO 1'!AL24&lt;=0,"0",'ANEXO 1'!AL24)))</f>
        <v>0</v>
      </c>
      <c r="T40" s="759"/>
      <c r="U40" s="760"/>
      <c r="V40" s="772"/>
      <c r="W40" s="773"/>
      <c r="X40" s="774"/>
      <c r="Y40" s="777"/>
      <c r="Z40" s="777"/>
      <c r="AA40" s="778"/>
      <c r="AB40" s="152"/>
      <c r="AC40" s="152"/>
      <c r="AD40" s="158"/>
      <c r="AF40" s="158" t="s">
        <v>784</v>
      </c>
      <c r="AG40" s="158">
        <f>IF(ISBLANK('ANEXO 1'!S24),, 'ANEXO 1'!I24)</f>
        <v>0</v>
      </c>
      <c r="AH40" s="158" t="str">
        <f t="shared" si="0"/>
        <v>0</v>
      </c>
      <c r="AI40" s="158">
        <f>'ANEXO 1'!S24</f>
        <v>0</v>
      </c>
      <c r="AJ40" s="370">
        <f>'ANEXO 1'!AK56</f>
        <v>0</v>
      </c>
      <c r="AK40" s="160"/>
      <c r="AL40" s="797"/>
      <c r="AM40" s="797"/>
    </row>
    <row r="41" spans="1:39" ht="9.75" customHeight="1">
      <c r="A41" s="152"/>
      <c r="B41" s="293">
        <v>28</v>
      </c>
      <c r="C41" s="779">
        <f>IF(ISBLANK('ANEXO 1'!S25),, 'ANEXO 1'!C25)</f>
        <v>0</v>
      </c>
      <c r="D41" s="780"/>
      <c r="E41" s="780"/>
      <c r="F41" s="780"/>
      <c r="G41" s="780"/>
      <c r="H41" s="780"/>
      <c r="I41" s="780"/>
      <c r="J41" s="781"/>
      <c r="K41" s="782" t="str">
        <f t="shared" si="2"/>
        <v>0</v>
      </c>
      <c r="L41" s="783"/>
      <c r="M41" s="783"/>
      <c r="N41" s="783"/>
      <c r="O41" s="783"/>
      <c r="P41" s="783"/>
      <c r="Q41" s="783"/>
      <c r="R41" s="784"/>
      <c r="S41" s="758">
        <f>IF(ISBLANK('ANEXO 1'!S25),,IF('ANEXO 1'!S25=0,"No llegó",IF('ANEXO 1'!AL25&lt;=0,"0",'ANEXO 1'!AL25)))</f>
        <v>0</v>
      </c>
      <c r="T41" s="759"/>
      <c r="U41" s="760"/>
      <c r="V41" s="772"/>
      <c r="W41" s="773"/>
      <c r="X41" s="774"/>
      <c r="Y41" s="777"/>
      <c r="Z41" s="777"/>
      <c r="AA41" s="778"/>
      <c r="AB41" s="152"/>
      <c r="AC41" s="152"/>
      <c r="AD41" s="158"/>
      <c r="AF41" s="158" t="s">
        <v>784</v>
      </c>
      <c r="AG41" s="158">
        <f>IF(ISBLANK('ANEXO 1'!S25),, 'ANEXO 1'!I25)</f>
        <v>0</v>
      </c>
      <c r="AH41" s="158" t="str">
        <f t="shared" si="0"/>
        <v>0</v>
      </c>
      <c r="AI41" s="158">
        <f>'ANEXO 1'!S25</f>
        <v>0</v>
      </c>
      <c r="AJ41" s="370">
        <f>'ANEXO 1'!AK57</f>
        <v>0</v>
      </c>
      <c r="AK41" s="160"/>
      <c r="AL41" s="797"/>
      <c r="AM41" s="797"/>
    </row>
    <row r="42" spans="1:39" ht="9.75" customHeight="1">
      <c r="A42" s="152"/>
      <c r="B42" s="293">
        <v>29</v>
      </c>
      <c r="C42" s="779">
        <f>IF(ISBLANK('ANEXO 1'!S26),, 'ANEXO 1'!C26)</f>
        <v>0</v>
      </c>
      <c r="D42" s="780"/>
      <c r="E42" s="780"/>
      <c r="F42" s="780"/>
      <c r="G42" s="780"/>
      <c r="H42" s="780"/>
      <c r="I42" s="780"/>
      <c r="J42" s="781"/>
      <c r="K42" s="782" t="str">
        <f t="shared" si="2"/>
        <v>0</v>
      </c>
      <c r="L42" s="783"/>
      <c r="M42" s="783"/>
      <c r="N42" s="783"/>
      <c r="O42" s="783"/>
      <c r="P42" s="783"/>
      <c r="Q42" s="783"/>
      <c r="R42" s="784"/>
      <c r="S42" s="758">
        <f>IF(ISBLANK('ANEXO 1'!S26),,IF('ANEXO 1'!S26=0,"No llegó",IF('ANEXO 1'!AL26&lt;=0,"0",'ANEXO 1'!AL26)))</f>
        <v>0</v>
      </c>
      <c r="T42" s="759"/>
      <c r="U42" s="760"/>
      <c r="V42" s="772"/>
      <c r="W42" s="773"/>
      <c r="X42" s="774"/>
      <c r="Y42" s="777"/>
      <c r="Z42" s="777"/>
      <c r="AA42" s="778"/>
      <c r="AB42" s="152"/>
      <c r="AC42" s="152"/>
      <c r="AD42" s="158"/>
      <c r="AF42" s="158" t="s">
        <v>784</v>
      </c>
      <c r="AG42" s="158">
        <f>IF(ISBLANK('ANEXO 1'!S26),, 'ANEXO 1'!I26)</f>
        <v>0</v>
      </c>
      <c r="AH42" s="158" t="str">
        <f t="shared" si="0"/>
        <v>0</v>
      </c>
      <c r="AI42" s="158">
        <f>'ANEXO 1'!S26</f>
        <v>0</v>
      </c>
      <c r="AJ42" s="370">
        <f>'ANEXO 1'!AK58</f>
        <v>0</v>
      </c>
      <c r="AK42" s="160"/>
      <c r="AL42" s="797"/>
      <c r="AM42" s="797"/>
    </row>
    <row r="43" spans="1:39" ht="9.75" customHeight="1">
      <c r="A43" s="152"/>
      <c r="B43" s="293">
        <v>30</v>
      </c>
      <c r="C43" s="779">
        <f>IF(ISBLANK('ANEXO 1'!S27),, 'ANEXO 1'!C27)</f>
        <v>0</v>
      </c>
      <c r="D43" s="780"/>
      <c r="E43" s="780"/>
      <c r="F43" s="780"/>
      <c r="G43" s="780"/>
      <c r="H43" s="780"/>
      <c r="I43" s="780"/>
      <c r="J43" s="781"/>
      <c r="K43" s="782" t="str">
        <f t="shared" si="2"/>
        <v>0</v>
      </c>
      <c r="L43" s="783"/>
      <c r="M43" s="783"/>
      <c r="N43" s="783"/>
      <c r="O43" s="783"/>
      <c r="P43" s="783"/>
      <c r="Q43" s="783"/>
      <c r="R43" s="784"/>
      <c r="S43" s="758">
        <f>IF(ISBLANK('ANEXO 1'!S27),,IF('ANEXO 1'!S27=0,"No llegó",IF('ANEXO 1'!AL27&lt;=0,"0",'ANEXO 1'!AL27)))</f>
        <v>0</v>
      </c>
      <c r="T43" s="759"/>
      <c r="U43" s="760"/>
      <c r="V43" s="772"/>
      <c r="W43" s="773"/>
      <c r="X43" s="774"/>
      <c r="Y43" s="777"/>
      <c r="Z43" s="777"/>
      <c r="AA43" s="778"/>
      <c r="AB43" s="152"/>
      <c r="AC43" s="152"/>
      <c r="AD43" s="158"/>
      <c r="AF43" s="158" t="s">
        <v>784</v>
      </c>
      <c r="AG43" s="158">
        <f>IF(ISBLANK('ANEXO 1'!S27),, 'ANEXO 1'!I27)</f>
        <v>0</v>
      </c>
      <c r="AH43" s="158" t="str">
        <f t="shared" si="0"/>
        <v>0</v>
      </c>
      <c r="AI43" s="158">
        <f>'ANEXO 1'!S27</f>
        <v>0</v>
      </c>
      <c r="AJ43" s="370">
        <f>'ANEXO 1'!AK59</f>
        <v>0</v>
      </c>
      <c r="AK43" s="160"/>
      <c r="AL43" s="797"/>
      <c r="AM43" s="797"/>
    </row>
    <row r="44" spans="1:39" ht="9.75" customHeight="1">
      <c r="A44" s="152"/>
      <c r="B44" s="293">
        <v>31</v>
      </c>
      <c r="C44" s="779">
        <f>IF(ISBLANK('ANEXO 1'!S28),, 'ANEXO 1'!C28)</f>
        <v>0</v>
      </c>
      <c r="D44" s="780"/>
      <c r="E44" s="780"/>
      <c r="F44" s="780"/>
      <c r="G44" s="780"/>
      <c r="H44" s="780"/>
      <c r="I44" s="780"/>
      <c r="J44" s="781"/>
      <c r="K44" s="782" t="str">
        <f t="shared" si="2"/>
        <v>0</v>
      </c>
      <c r="L44" s="783"/>
      <c r="M44" s="783"/>
      <c r="N44" s="783"/>
      <c r="O44" s="783"/>
      <c r="P44" s="783"/>
      <c r="Q44" s="783"/>
      <c r="R44" s="784"/>
      <c r="S44" s="758">
        <f>IF(ISBLANK('ANEXO 1'!S28),,IF('ANEXO 1'!S28=0,"No llegó",IF('ANEXO 1'!AL28&lt;=0,"0",'ANEXO 1'!AL28)))</f>
        <v>0</v>
      </c>
      <c r="T44" s="759"/>
      <c r="U44" s="760"/>
      <c r="V44" s="772"/>
      <c r="W44" s="773"/>
      <c r="X44" s="774"/>
      <c r="Y44" s="777"/>
      <c r="Z44" s="777"/>
      <c r="AA44" s="778"/>
      <c r="AB44" s="152"/>
      <c r="AC44" s="152"/>
      <c r="AD44" s="158"/>
      <c r="AF44" s="158" t="s">
        <v>784</v>
      </c>
      <c r="AG44" s="158">
        <f>IF(ISBLANK('ANEXO 1'!S28),, 'ANEXO 1'!I28)</f>
        <v>0</v>
      </c>
      <c r="AH44" s="158" t="str">
        <f t="shared" si="0"/>
        <v>0</v>
      </c>
      <c r="AI44" s="158">
        <f>'ANEXO 1'!S28</f>
        <v>0</v>
      </c>
      <c r="AJ44" s="370">
        <f>'ANEXO 1'!AK60</f>
        <v>0</v>
      </c>
      <c r="AK44" s="160"/>
      <c r="AL44" s="797"/>
      <c r="AM44" s="797"/>
    </row>
    <row r="45" spans="1:39" ht="9.75" customHeight="1">
      <c r="A45" s="152"/>
      <c r="B45" s="293">
        <v>32</v>
      </c>
      <c r="C45" s="779">
        <f>IF(ISBLANK('ANEXO 1'!S29),, 'ANEXO 1'!C29)</f>
        <v>0</v>
      </c>
      <c r="D45" s="780"/>
      <c r="E45" s="780"/>
      <c r="F45" s="780"/>
      <c r="G45" s="780"/>
      <c r="H45" s="780"/>
      <c r="I45" s="780"/>
      <c r="J45" s="781"/>
      <c r="K45" s="782" t="str">
        <f t="shared" si="2"/>
        <v>0</v>
      </c>
      <c r="L45" s="783"/>
      <c r="M45" s="783"/>
      <c r="N45" s="783"/>
      <c r="O45" s="783"/>
      <c r="P45" s="783"/>
      <c r="Q45" s="783"/>
      <c r="R45" s="784"/>
      <c r="S45" s="758">
        <f>IF(ISBLANK('ANEXO 1'!S29),,IF('ANEXO 1'!S29=0,"No llegó",IF('ANEXO 1'!AL29&lt;=0,"0",'ANEXO 1'!AL29)))</f>
        <v>0</v>
      </c>
      <c r="T45" s="759"/>
      <c r="U45" s="760"/>
      <c r="V45" s="772"/>
      <c r="W45" s="773"/>
      <c r="X45" s="774"/>
      <c r="Y45" s="777"/>
      <c r="Z45" s="777"/>
      <c r="AA45" s="778"/>
      <c r="AB45" s="152"/>
      <c r="AC45" s="152"/>
      <c r="AD45" s="158"/>
      <c r="AF45" s="158" t="s">
        <v>784</v>
      </c>
      <c r="AG45" s="158">
        <f>IF(ISBLANK('ANEXO 1'!S29),, 'ANEXO 1'!I29)</f>
        <v>0</v>
      </c>
      <c r="AH45" s="158" t="str">
        <f t="shared" si="0"/>
        <v>0</v>
      </c>
      <c r="AI45" s="158">
        <f>'ANEXO 1'!S29</f>
        <v>0</v>
      </c>
      <c r="AJ45" s="370">
        <f>'ANEXO 1'!AK61</f>
        <v>0</v>
      </c>
      <c r="AK45" s="160"/>
      <c r="AL45" s="797"/>
      <c r="AM45" s="797"/>
    </row>
    <row r="46" spans="1:39" ht="9.75" customHeight="1">
      <c r="A46" s="152"/>
      <c r="B46" s="293">
        <v>33</v>
      </c>
      <c r="C46" s="779">
        <f>IF(ISBLANK('ANEXO 1'!S30),, 'ANEXO 1'!C30)</f>
        <v>0</v>
      </c>
      <c r="D46" s="780"/>
      <c r="E46" s="780"/>
      <c r="F46" s="780"/>
      <c r="G46" s="780"/>
      <c r="H46" s="780"/>
      <c r="I46" s="780"/>
      <c r="J46" s="781"/>
      <c r="K46" s="782" t="str">
        <f t="shared" si="2"/>
        <v>0</v>
      </c>
      <c r="L46" s="783"/>
      <c r="M46" s="783"/>
      <c r="N46" s="783"/>
      <c r="O46" s="783"/>
      <c r="P46" s="783"/>
      <c r="Q46" s="783"/>
      <c r="R46" s="784"/>
      <c r="S46" s="758">
        <f>IF(ISBLANK('ANEXO 1'!S30),,IF('ANEXO 1'!S30=0,"No llegó",IF('ANEXO 1'!AL30&lt;=0,"0",'ANEXO 1'!AL30)))</f>
        <v>0</v>
      </c>
      <c r="T46" s="759"/>
      <c r="U46" s="760"/>
      <c r="V46" s="772"/>
      <c r="W46" s="773"/>
      <c r="X46" s="774"/>
      <c r="Y46" s="777"/>
      <c r="Z46" s="777"/>
      <c r="AA46" s="778"/>
      <c r="AB46" s="152"/>
      <c r="AC46" s="152"/>
      <c r="AD46" s="158"/>
      <c r="AF46" s="158" t="s">
        <v>784</v>
      </c>
      <c r="AG46" s="158">
        <f>IF(ISBLANK('ANEXO 1'!S30),, 'ANEXO 1'!I30)</f>
        <v>0</v>
      </c>
      <c r="AH46" s="158" t="str">
        <f t="shared" si="0"/>
        <v>0</v>
      </c>
      <c r="AI46" s="158">
        <f>'ANEXO 1'!S30</f>
        <v>0</v>
      </c>
      <c r="AJ46" s="370">
        <f>'ANEXO 1'!AK62</f>
        <v>0</v>
      </c>
      <c r="AK46" s="160"/>
      <c r="AL46" s="797"/>
      <c r="AM46" s="797"/>
    </row>
    <row r="47" spans="1:39" ht="9.75" customHeight="1">
      <c r="A47" s="152"/>
      <c r="B47" s="293">
        <v>34</v>
      </c>
      <c r="C47" s="779">
        <f>IF(ISBLANK('ANEXO 1'!S31),, 'ANEXO 1'!C31)</f>
        <v>0</v>
      </c>
      <c r="D47" s="780"/>
      <c r="E47" s="780"/>
      <c r="F47" s="780"/>
      <c r="G47" s="780"/>
      <c r="H47" s="780"/>
      <c r="I47" s="780"/>
      <c r="J47" s="781"/>
      <c r="K47" s="782" t="str">
        <f t="shared" si="2"/>
        <v>0</v>
      </c>
      <c r="L47" s="783"/>
      <c r="M47" s="783"/>
      <c r="N47" s="783"/>
      <c r="O47" s="783"/>
      <c r="P47" s="783"/>
      <c r="Q47" s="783"/>
      <c r="R47" s="784"/>
      <c r="S47" s="758">
        <f>IF(ISBLANK('ANEXO 1'!S31),,IF('ANEXO 1'!S31=0,"No llegó",IF('ANEXO 1'!AL31&lt;=0,"0",'ANEXO 1'!AL31)))</f>
        <v>0</v>
      </c>
      <c r="T47" s="759"/>
      <c r="U47" s="760"/>
      <c r="V47" s="772"/>
      <c r="W47" s="773"/>
      <c r="X47" s="774"/>
      <c r="Y47" s="777"/>
      <c r="Z47" s="777"/>
      <c r="AA47" s="778"/>
      <c r="AB47" s="152"/>
      <c r="AC47" s="152"/>
      <c r="AD47" s="158"/>
      <c r="AF47" s="158" t="s">
        <v>784</v>
      </c>
      <c r="AG47" s="158">
        <f>IF(ISBLANK('ANEXO 1'!S31),, 'ANEXO 1'!I31)</f>
        <v>0</v>
      </c>
      <c r="AH47" s="158" t="str">
        <f t="shared" si="0"/>
        <v>0</v>
      </c>
      <c r="AI47" s="158">
        <f>'ANEXO 1'!S31</f>
        <v>0</v>
      </c>
      <c r="AJ47" s="370">
        <f>'ANEXO 1'!AK63</f>
        <v>0</v>
      </c>
      <c r="AK47" s="160"/>
      <c r="AL47" s="797"/>
      <c r="AM47" s="797"/>
    </row>
    <row r="48" spans="1:39" ht="9.75" customHeight="1">
      <c r="A48" s="755" t="str">
        <f>'ORDEN DE CUARENTENA'!A24</f>
        <v>Versión septiembre 2019</v>
      </c>
      <c r="B48" s="293">
        <v>35</v>
      </c>
      <c r="C48" s="779">
        <f>IF(ISBLANK('ANEXO 1'!S32),, 'ANEXO 1'!C32)</f>
        <v>0</v>
      </c>
      <c r="D48" s="780"/>
      <c r="E48" s="780"/>
      <c r="F48" s="780"/>
      <c r="G48" s="780"/>
      <c r="H48" s="780"/>
      <c r="I48" s="780"/>
      <c r="J48" s="781"/>
      <c r="K48" s="782" t="str">
        <f t="shared" si="2"/>
        <v>0</v>
      </c>
      <c r="L48" s="783"/>
      <c r="M48" s="783"/>
      <c r="N48" s="783"/>
      <c r="O48" s="783"/>
      <c r="P48" s="783"/>
      <c r="Q48" s="783"/>
      <c r="R48" s="784"/>
      <c r="S48" s="758">
        <f>IF(ISBLANK('ANEXO 1'!S32),,IF('ANEXO 1'!S32=0,"No llegó",IF('ANEXO 1'!AL32&lt;=0,"0",'ANEXO 1'!AL32)))</f>
        <v>0</v>
      </c>
      <c r="T48" s="759"/>
      <c r="U48" s="760"/>
      <c r="V48" s="772"/>
      <c r="W48" s="773"/>
      <c r="X48" s="774"/>
      <c r="Y48" s="777"/>
      <c r="Z48" s="777"/>
      <c r="AA48" s="778"/>
      <c r="AB48" s="152"/>
      <c r="AC48" s="152"/>
      <c r="AD48" s="158"/>
      <c r="AF48" s="158" t="s">
        <v>784</v>
      </c>
      <c r="AG48" s="158">
        <f>IF(ISBLANK('ANEXO 1'!S32),, 'ANEXO 1'!I32)</f>
        <v>0</v>
      </c>
      <c r="AH48" s="158" t="str">
        <f t="shared" si="0"/>
        <v>0</v>
      </c>
      <c r="AI48" s="158">
        <f>'ANEXO 1'!S32</f>
        <v>0</v>
      </c>
      <c r="AJ48" s="370">
        <f>'ANEXO 1'!AK64</f>
        <v>0</v>
      </c>
      <c r="AK48" s="160"/>
      <c r="AL48" s="797"/>
      <c r="AM48" s="797"/>
    </row>
    <row r="49" spans="1:39" ht="9.75" customHeight="1">
      <c r="A49" s="755"/>
      <c r="B49" s="293">
        <v>36</v>
      </c>
      <c r="C49" s="779">
        <f>IF(ISBLANK('ANEXO 1'!S33),, 'ANEXO 1'!C33)</f>
        <v>0</v>
      </c>
      <c r="D49" s="780"/>
      <c r="E49" s="780"/>
      <c r="F49" s="780"/>
      <c r="G49" s="780"/>
      <c r="H49" s="780"/>
      <c r="I49" s="780"/>
      <c r="J49" s="781"/>
      <c r="K49" s="782" t="str">
        <f t="shared" si="2"/>
        <v>0</v>
      </c>
      <c r="L49" s="783"/>
      <c r="M49" s="783"/>
      <c r="N49" s="783"/>
      <c r="O49" s="783"/>
      <c r="P49" s="783"/>
      <c r="Q49" s="783"/>
      <c r="R49" s="784"/>
      <c r="S49" s="758">
        <f>IF(ISBLANK('ANEXO 1'!S33),,IF('ANEXO 1'!S33=0,"No llegó",IF('ANEXO 1'!AL33&lt;=0,"0",'ANEXO 1'!AL33)))</f>
        <v>0</v>
      </c>
      <c r="T49" s="759"/>
      <c r="U49" s="760"/>
      <c r="V49" s="772"/>
      <c r="W49" s="773"/>
      <c r="X49" s="774"/>
      <c r="Y49" s="777"/>
      <c r="Z49" s="777"/>
      <c r="AA49" s="778"/>
      <c r="AB49" s="152"/>
      <c r="AC49" s="152"/>
      <c r="AD49" s="158"/>
      <c r="AF49" s="158" t="s">
        <v>784</v>
      </c>
      <c r="AG49" s="158">
        <f>IF(ISBLANK('ANEXO 1'!S33),, 'ANEXO 1'!I33)</f>
        <v>0</v>
      </c>
      <c r="AH49" s="158" t="str">
        <f t="shared" si="0"/>
        <v>0</v>
      </c>
      <c r="AI49" s="158">
        <f>'ANEXO 1'!S33</f>
        <v>0</v>
      </c>
      <c r="AJ49" s="370">
        <f>'ANEXO 1'!AK65</f>
        <v>0</v>
      </c>
      <c r="AK49" s="160"/>
      <c r="AL49" s="797"/>
      <c r="AM49" s="797"/>
    </row>
    <row r="50" spans="1:39" ht="9.75" customHeight="1">
      <c r="A50" s="755"/>
      <c r="B50" s="293">
        <v>37</v>
      </c>
      <c r="C50" s="779">
        <f>IF(ISBLANK('ANEXO 1'!S34),, 'ANEXO 1'!C34)</f>
        <v>0</v>
      </c>
      <c r="D50" s="780"/>
      <c r="E50" s="780"/>
      <c r="F50" s="780"/>
      <c r="G50" s="780"/>
      <c r="H50" s="780"/>
      <c r="I50" s="780"/>
      <c r="J50" s="781"/>
      <c r="K50" s="782" t="str">
        <f t="shared" si="2"/>
        <v>0</v>
      </c>
      <c r="L50" s="783"/>
      <c r="M50" s="783"/>
      <c r="N50" s="783"/>
      <c r="O50" s="783"/>
      <c r="P50" s="783"/>
      <c r="Q50" s="783"/>
      <c r="R50" s="784"/>
      <c r="S50" s="758">
        <f>IF(ISBLANK('ANEXO 1'!S34),,IF('ANEXO 1'!S34=0,"No llegó",IF('ANEXO 1'!AL34&lt;=0,"0",'ANEXO 1'!AL34)))</f>
        <v>0</v>
      </c>
      <c r="T50" s="759"/>
      <c r="U50" s="760"/>
      <c r="V50" s="772"/>
      <c r="W50" s="773"/>
      <c r="X50" s="774"/>
      <c r="Y50" s="777"/>
      <c r="Z50" s="777"/>
      <c r="AA50" s="778"/>
      <c r="AB50" s="152"/>
      <c r="AC50" s="152"/>
      <c r="AD50" s="158"/>
      <c r="AF50" s="158" t="s">
        <v>784</v>
      </c>
      <c r="AG50" s="158">
        <f>IF(ISBLANK('ANEXO 1'!S34),, 'ANEXO 1'!I34)</f>
        <v>0</v>
      </c>
      <c r="AH50" s="158" t="str">
        <f t="shared" si="0"/>
        <v>0</v>
      </c>
      <c r="AI50" s="158">
        <f>'ANEXO 1'!S34</f>
        <v>0</v>
      </c>
      <c r="AJ50" s="370">
        <f>'ANEXO 1'!AK66</f>
        <v>0</v>
      </c>
      <c r="AK50" s="160"/>
      <c r="AL50" s="797"/>
      <c r="AM50" s="797"/>
    </row>
    <row r="51" spans="1:39" ht="9.75" customHeight="1">
      <c r="A51" s="755"/>
      <c r="B51" s="293">
        <v>38</v>
      </c>
      <c r="C51" s="779">
        <f>IF(ISBLANK('ANEXO 1'!S35),, 'ANEXO 1'!C35)</f>
        <v>0</v>
      </c>
      <c r="D51" s="780"/>
      <c r="E51" s="780"/>
      <c r="F51" s="780"/>
      <c r="G51" s="780"/>
      <c r="H51" s="780"/>
      <c r="I51" s="780"/>
      <c r="J51" s="781"/>
      <c r="K51" s="782" t="str">
        <f t="shared" si="2"/>
        <v>0</v>
      </c>
      <c r="L51" s="783"/>
      <c r="M51" s="783"/>
      <c r="N51" s="783"/>
      <c r="O51" s="783"/>
      <c r="P51" s="783"/>
      <c r="Q51" s="783"/>
      <c r="R51" s="784"/>
      <c r="S51" s="758">
        <f>IF(ISBLANK('ANEXO 1'!S35),,IF('ANEXO 1'!S35=0,"No llegó",IF('ANEXO 1'!AL35&lt;=0,"0",'ANEXO 1'!AL35)))</f>
        <v>0</v>
      </c>
      <c r="T51" s="759"/>
      <c r="U51" s="760"/>
      <c r="V51" s="772"/>
      <c r="W51" s="773"/>
      <c r="X51" s="774"/>
      <c r="Y51" s="777"/>
      <c r="Z51" s="777"/>
      <c r="AA51" s="778"/>
      <c r="AB51" s="152"/>
      <c r="AC51" s="152"/>
      <c r="AD51" s="158"/>
      <c r="AF51" s="158" t="s">
        <v>784</v>
      </c>
      <c r="AG51" s="158">
        <f>IF(ISBLANK('ANEXO 1'!S35),, 'ANEXO 1'!I35)</f>
        <v>0</v>
      </c>
      <c r="AH51" s="158" t="str">
        <f t="shared" si="0"/>
        <v>0</v>
      </c>
      <c r="AI51" s="158">
        <f>'ANEXO 1'!S35</f>
        <v>0</v>
      </c>
      <c r="AJ51" s="370">
        <f>'ANEXO 1'!AK67</f>
        <v>0</v>
      </c>
      <c r="AK51" s="160"/>
      <c r="AL51" s="797"/>
      <c r="AM51" s="797"/>
    </row>
    <row r="52" spans="1:39" ht="9.75" customHeight="1">
      <c r="A52" s="755"/>
      <c r="B52" s="293">
        <v>39</v>
      </c>
      <c r="C52" s="779">
        <f>IF(ISBLANK('ANEXO 1'!S36),, 'ANEXO 1'!C36)</f>
        <v>0</v>
      </c>
      <c r="D52" s="780"/>
      <c r="E52" s="780"/>
      <c r="F52" s="780"/>
      <c r="G52" s="780"/>
      <c r="H52" s="780"/>
      <c r="I52" s="780"/>
      <c r="J52" s="781"/>
      <c r="K52" s="782" t="str">
        <f t="shared" si="2"/>
        <v>0</v>
      </c>
      <c r="L52" s="783"/>
      <c r="M52" s="783"/>
      <c r="N52" s="783"/>
      <c r="O52" s="783"/>
      <c r="P52" s="783"/>
      <c r="Q52" s="783"/>
      <c r="R52" s="784"/>
      <c r="S52" s="758">
        <f>IF(ISBLANK('ANEXO 1'!S36),,IF('ANEXO 1'!S36=0,"No llegó",IF('ANEXO 1'!AL36&lt;=0,"0",'ANEXO 1'!AL36)))</f>
        <v>0</v>
      </c>
      <c r="T52" s="759"/>
      <c r="U52" s="760"/>
      <c r="V52" s="772"/>
      <c r="W52" s="773"/>
      <c r="X52" s="774"/>
      <c r="Y52" s="777"/>
      <c r="Z52" s="777"/>
      <c r="AA52" s="778"/>
      <c r="AB52" s="152"/>
      <c r="AC52" s="152"/>
      <c r="AD52" s="158"/>
      <c r="AF52" s="158" t="s">
        <v>784</v>
      </c>
      <c r="AG52" s="158">
        <f>IF(ISBLANK('ANEXO 1'!S36),, 'ANEXO 1'!I36)</f>
        <v>0</v>
      </c>
      <c r="AH52" s="158" t="str">
        <f t="shared" si="0"/>
        <v>0</v>
      </c>
      <c r="AI52" s="158">
        <f>'ANEXO 1'!S36</f>
        <v>0</v>
      </c>
      <c r="AJ52" s="370">
        <f>'ANEXO 1'!AK68</f>
        <v>0</v>
      </c>
      <c r="AK52" s="160"/>
      <c r="AL52" s="797"/>
      <c r="AM52" s="797"/>
    </row>
    <row r="53" spans="1:39" ht="9.75" customHeight="1">
      <c r="A53" s="755"/>
      <c r="B53" s="293">
        <v>40</v>
      </c>
      <c r="C53" s="779">
        <f>IF(ISBLANK('ANEXO 1'!S37),, 'ANEXO 1'!C37)</f>
        <v>0</v>
      </c>
      <c r="D53" s="780"/>
      <c r="E53" s="780"/>
      <c r="F53" s="780"/>
      <c r="G53" s="780"/>
      <c r="H53" s="780"/>
      <c r="I53" s="780"/>
      <c r="J53" s="781"/>
      <c r="K53" s="782" t="str">
        <f t="shared" si="2"/>
        <v>0</v>
      </c>
      <c r="L53" s="783"/>
      <c r="M53" s="783"/>
      <c r="N53" s="783"/>
      <c r="O53" s="783"/>
      <c r="P53" s="783"/>
      <c r="Q53" s="783"/>
      <c r="R53" s="784"/>
      <c r="S53" s="758">
        <f>IF(ISBLANK('ANEXO 1'!S37),,IF('ANEXO 1'!S37=0,"No llegó",IF('ANEXO 1'!AL37&lt;=0,"0",'ANEXO 1'!AL37)))</f>
        <v>0</v>
      </c>
      <c r="T53" s="759"/>
      <c r="U53" s="760"/>
      <c r="V53" s="772"/>
      <c r="W53" s="773"/>
      <c r="X53" s="774"/>
      <c r="Y53" s="777"/>
      <c r="Z53" s="777"/>
      <c r="AA53" s="778"/>
      <c r="AB53" s="152"/>
      <c r="AC53" s="152"/>
      <c r="AD53" s="158"/>
      <c r="AF53" s="158" t="s">
        <v>784</v>
      </c>
      <c r="AG53" s="158">
        <f>IF(ISBLANK('ANEXO 1'!S37),, 'ANEXO 1'!I37)</f>
        <v>0</v>
      </c>
      <c r="AH53" s="158" t="str">
        <f t="shared" si="0"/>
        <v>0</v>
      </c>
      <c r="AI53" s="158">
        <f>'ANEXO 1'!S37</f>
        <v>0</v>
      </c>
      <c r="AJ53" s="370">
        <f>'ANEXO 1'!AK69</f>
        <v>0</v>
      </c>
      <c r="AK53" s="160"/>
    </row>
    <row r="54" spans="1:39" ht="9.75" customHeight="1">
      <c r="A54" s="755"/>
      <c r="B54" s="293">
        <v>41</v>
      </c>
      <c r="C54" s="779">
        <f>IF(ISBLANK('ANEXO 1'!S38),, 'ANEXO 1'!C38)</f>
        <v>0</v>
      </c>
      <c r="D54" s="780"/>
      <c r="E54" s="780"/>
      <c r="F54" s="780"/>
      <c r="G54" s="780"/>
      <c r="H54" s="780"/>
      <c r="I54" s="780"/>
      <c r="J54" s="781"/>
      <c r="K54" s="782" t="str">
        <f t="shared" si="2"/>
        <v>0</v>
      </c>
      <c r="L54" s="783"/>
      <c r="M54" s="783"/>
      <c r="N54" s="783"/>
      <c r="O54" s="783"/>
      <c r="P54" s="783"/>
      <c r="Q54" s="783"/>
      <c r="R54" s="784"/>
      <c r="S54" s="758">
        <f>IF(ISBLANK('ANEXO 1'!S38),,IF('ANEXO 1'!S38=0,"No llegó",IF('ANEXO 1'!AL38&lt;=0,"0",'ANEXO 1'!AL38)))</f>
        <v>0</v>
      </c>
      <c r="T54" s="759"/>
      <c r="U54" s="760"/>
      <c r="V54" s="772"/>
      <c r="W54" s="773"/>
      <c r="X54" s="774"/>
      <c r="Y54" s="777"/>
      <c r="Z54" s="777"/>
      <c r="AA54" s="778"/>
      <c r="AB54" s="152"/>
      <c r="AC54" s="152"/>
      <c r="AD54" s="158"/>
      <c r="AF54" s="158" t="s">
        <v>784</v>
      </c>
      <c r="AG54" s="158">
        <f>IF(ISBLANK('ANEXO 1'!S38),, 'ANEXO 1'!I38)</f>
        <v>0</v>
      </c>
      <c r="AH54" s="158" t="str">
        <f t="shared" si="0"/>
        <v>0</v>
      </c>
      <c r="AI54" s="158">
        <f>'ANEXO 1'!S38</f>
        <v>0</v>
      </c>
      <c r="AJ54" s="370">
        <f>'ANEXO 1'!AK70</f>
        <v>0</v>
      </c>
      <c r="AK54" s="160"/>
    </row>
    <row r="55" spans="1:39" ht="9.75" customHeight="1" thickBot="1">
      <c r="A55" s="755"/>
      <c r="B55" s="294">
        <v>42</v>
      </c>
      <c r="C55" s="785">
        <f>IF(ISBLANK('ANEXO 1'!S39),, 'ANEXO 1'!C39)</f>
        <v>0</v>
      </c>
      <c r="D55" s="786"/>
      <c r="E55" s="786"/>
      <c r="F55" s="786"/>
      <c r="G55" s="786"/>
      <c r="H55" s="786"/>
      <c r="I55" s="786"/>
      <c r="J55" s="787"/>
      <c r="K55" s="789" t="str">
        <f t="shared" si="2"/>
        <v>0</v>
      </c>
      <c r="L55" s="790"/>
      <c r="M55" s="790"/>
      <c r="N55" s="790"/>
      <c r="O55" s="790"/>
      <c r="P55" s="790"/>
      <c r="Q55" s="790"/>
      <c r="R55" s="791"/>
      <c r="S55" s="806">
        <f>IF(ISBLANK('ANEXO 1'!S39),,IF('ANEXO 1'!S39=0,"No llegó",IF('ANEXO 1'!AL39&lt;=0,"0",'ANEXO 1'!AL39)))</f>
        <v>0</v>
      </c>
      <c r="T55" s="807"/>
      <c r="U55" s="808"/>
      <c r="V55" s="801"/>
      <c r="W55" s="802"/>
      <c r="X55" s="803"/>
      <c r="Y55" s="804"/>
      <c r="Z55" s="804"/>
      <c r="AA55" s="805"/>
      <c r="AB55" s="152"/>
      <c r="AC55" s="152"/>
      <c r="AD55" s="158"/>
      <c r="AF55" s="158" t="s">
        <v>784</v>
      </c>
      <c r="AG55" s="158">
        <f>IF(ISBLANK('ANEXO 1'!S39),, 'ANEXO 1'!I39)</f>
        <v>0</v>
      </c>
      <c r="AH55" s="158" t="str">
        <f t="shared" si="0"/>
        <v>0</v>
      </c>
      <c r="AI55" s="158">
        <f>'ANEXO 1'!S39</f>
        <v>0</v>
      </c>
      <c r="AJ55" s="370">
        <f>'ANEXO 1'!AK71</f>
        <v>0</v>
      </c>
      <c r="AK55" s="160"/>
      <c r="AL55" s="797"/>
      <c r="AM55" s="797"/>
    </row>
    <row r="56" spans="1:39" ht="9.75" customHeight="1" thickTop="1">
      <c r="A56" s="152"/>
      <c r="B56" s="164"/>
      <c r="C56" s="800"/>
      <c r="D56" s="800"/>
      <c r="E56" s="800"/>
      <c r="F56" s="800"/>
      <c r="G56" s="800"/>
      <c r="H56" s="800"/>
      <c r="I56" s="800"/>
      <c r="J56" s="800"/>
      <c r="K56" s="799"/>
      <c r="L56" s="799"/>
      <c r="M56" s="799"/>
      <c r="N56" s="799"/>
      <c r="O56" s="799"/>
      <c r="P56" s="799"/>
      <c r="Q56" s="799"/>
      <c r="R56" s="799"/>
      <c r="S56" s="812">
        <f>SUM(S14:T55)</f>
        <v>0</v>
      </c>
      <c r="T56" s="812"/>
      <c r="U56" s="34"/>
      <c r="V56" s="152"/>
      <c r="W56" s="152"/>
      <c r="X56" s="152"/>
      <c r="Y56" s="152"/>
      <c r="Z56" s="152"/>
      <c r="AA56" s="152"/>
      <c r="AB56" s="152"/>
      <c r="AC56" s="152"/>
      <c r="AD56" s="158"/>
      <c r="AF56" s="158"/>
      <c r="AG56" s="158"/>
      <c r="AH56" s="158"/>
      <c r="AI56" s="158"/>
      <c r="AJ56" s="159"/>
      <c r="AK56" s="160"/>
      <c r="AL56" s="797"/>
      <c r="AM56" s="797"/>
    </row>
    <row r="57" spans="1:39" ht="9.75" customHeight="1">
      <c r="A57" s="152"/>
      <c r="B57" s="299" t="s">
        <v>2654</v>
      </c>
      <c r="C57" s="300"/>
      <c r="D57" s="300"/>
      <c r="E57" s="300"/>
      <c r="F57" s="300"/>
      <c r="G57" s="28"/>
      <c r="H57" s="21"/>
      <c r="I57" s="170"/>
      <c r="J57" s="170"/>
      <c r="K57" s="170"/>
      <c r="L57" s="170"/>
      <c r="M57" s="170"/>
      <c r="N57" s="170"/>
      <c r="O57" s="170"/>
      <c r="P57" s="170"/>
      <c r="Q57" s="170"/>
      <c r="R57" s="21"/>
      <c r="S57" s="798"/>
      <c r="T57" s="798"/>
      <c r="U57" s="269"/>
      <c r="V57" s="170"/>
      <c r="W57" s="170"/>
      <c r="X57" s="170"/>
      <c r="Y57" s="170"/>
      <c r="Z57" s="170"/>
      <c r="AA57" s="170"/>
      <c r="AB57" s="152"/>
      <c r="AC57" s="152"/>
      <c r="AD57" s="158"/>
      <c r="AF57" s="158"/>
      <c r="AG57" s="158"/>
      <c r="AH57" s="158"/>
      <c r="AI57" s="158"/>
      <c r="AJ57" s="159"/>
      <c r="AK57" s="160"/>
      <c r="AL57" s="797"/>
      <c r="AM57" s="797"/>
    </row>
    <row r="58" spans="1:39" ht="9.75" customHeight="1">
      <c r="A58" s="152"/>
      <c r="B58" s="848" t="s">
        <v>2657</v>
      </c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  <c r="O58" s="848"/>
      <c r="P58" s="848"/>
      <c r="Q58" s="848"/>
      <c r="R58" s="848"/>
      <c r="S58" s="848"/>
      <c r="T58" s="848"/>
      <c r="U58" s="848"/>
      <c r="V58" s="848"/>
      <c r="W58" s="848"/>
      <c r="X58" s="848"/>
      <c r="Y58" s="848"/>
      <c r="Z58" s="848"/>
      <c r="AA58" s="848"/>
      <c r="AB58" s="152"/>
      <c r="AC58" s="152"/>
      <c r="AD58" s="158"/>
      <c r="AF58" s="158"/>
      <c r="AG58" s="158"/>
      <c r="AH58" s="158"/>
      <c r="AI58" s="158"/>
      <c r="AJ58" s="159"/>
      <c r="AK58" s="160"/>
      <c r="AL58" s="797"/>
      <c r="AM58" s="797"/>
    </row>
    <row r="59" spans="1:39" ht="9.75" customHeight="1">
      <c r="A59" s="152"/>
      <c r="B59" s="848"/>
      <c r="C59" s="848"/>
      <c r="D59" s="848"/>
      <c r="E59" s="848"/>
      <c r="F59" s="848"/>
      <c r="G59" s="848"/>
      <c r="H59" s="848"/>
      <c r="I59" s="848"/>
      <c r="J59" s="848"/>
      <c r="K59" s="848"/>
      <c r="L59" s="848"/>
      <c r="M59" s="848"/>
      <c r="N59" s="848"/>
      <c r="O59" s="848"/>
      <c r="P59" s="848"/>
      <c r="Q59" s="848"/>
      <c r="R59" s="848"/>
      <c r="S59" s="848"/>
      <c r="T59" s="848"/>
      <c r="U59" s="848"/>
      <c r="V59" s="848"/>
      <c r="W59" s="848"/>
      <c r="X59" s="848"/>
      <c r="Y59" s="848"/>
      <c r="Z59" s="848"/>
      <c r="AA59" s="848"/>
      <c r="AB59" s="152"/>
      <c r="AC59" s="152"/>
      <c r="AD59" s="158"/>
      <c r="AF59" s="158"/>
      <c r="AG59" s="158"/>
      <c r="AH59" s="158"/>
      <c r="AI59" s="158"/>
      <c r="AJ59" s="159"/>
      <c r="AK59" s="160"/>
      <c r="AL59" s="797"/>
      <c r="AM59" s="797"/>
    </row>
    <row r="60" spans="1:39" ht="9.75" customHeight="1">
      <c r="A60" s="152"/>
      <c r="B60" s="848"/>
      <c r="C60" s="848"/>
      <c r="D60" s="848"/>
      <c r="E60" s="848"/>
      <c r="F60" s="848"/>
      <c r="G60" s="848"/>
      <c r="H60" s="848"/>
      <c r="I60" s="848"/>
      <c r="J60" s="848"/>
      <c r="K60" s="848"/>
      <c r="L60" s="848"/>
      <c r="M60" s="848"/>
      <c r="N60" s="848"/>
      <c r="O60" s="848"/>
      <c r="P60" s="848"/>
      <c r="Q60" s="848"/>
      <c r="R60" s="848"/>
      <c r="S60" s="848"/>
      <c r="T60" s="848"/>
      <c r="U60" s="848"/>
      <c r="V60" s="848"/>
      <c r="W60" s="848"/>
      <c r="X60" s="848"/>
      <c r="Y60" s="848"/>
      <c r="Z60" s="848"/>
      <c r="AA60" s="848"/>
      <c r="AB60" s="152"/>
      <c r="AC60" s="152"/>
      <c r="AD60" s="158"/>
      <c r="AF60" s="158"/>
      <c r="AG60" s="158"/>
      <c r="AH60" s="158"/>
      <c r="AI60" s="158"/>
      <c r="AJ60" s="159"/>
      <c r="AK60" s="160"/>
      <c r="AL60" s="797"/>
      <c r="AM60" s="797"/>
    </row>
    <row r="61" spans="1:39" ht="9.75" customHeight="1">
      <c r="A61" s="152"/>
      <c r="B61" s="848"/>
      <c r="C61" s="848"/>
      <c r="D61" s="848"/>
      <c r="E61" s="848"/>
      <c r="F61" s="848"/>
      <c r="G61" s="848"/>
      <c r="H61" s="848"/>
      <c r="I61" s="848"/>
      <c r="J61" s="848"/>
      <c r="K61" s="848"/>
      <c r="L61" s="848"/>
      <c r="M61" s="848"/>
      <c r="N61" s="848"/>
      <c r="O61" s="848"/>
      <c r="P61" s="848"/>
      <c r="Q61" s="848"/>
      <c r="R61" s="848"/>
      <c r="S61" s="848"/>
      <c r="T61" s="848"/>
      <c r="U61" s="848"/>
      <c r="V61" s="848"/>
      <c r="W61" s="848"/>
      <c r="X61" s="848"/>
      <c r="Y61" s="848"/>
      <c r="Z61" s="848"/>
      <c r="AA61" s="848"/>
      <c r="AB61" s="152"/>
      <c r="AC61" s="152"/>
      <c r="AD61" s="158"/>
      <c r="AF61" s="158"/>
      <c r="AG61" s="158"/>
      <c r="AH61" s="158"/>
      <c r="AI61" s="158"/>
      <c r="AJ61" s="159"/>
      <c r="AK61" s="160"/>
      <c r="AL61" s="797"/>
      <c r="AM61" s="797"/>
    </row>
    <row r="62" spans="1:39" ht="9.75" customHeight="1">
      <c r="A62" s="152"/>
      <c r="B62" s="848"/>
      <c r="C62" s="848"/>
      <c r="D62" s="848"/>
      <c r="E62" s="848"/>
      <c r="F62" s="848"/>
      <c r="G62" s="848"/>
      <c r="H62" s="848"/>
      <c r="I62" s="848"/>
      <c r="J62" s="848"/>
      <c r="K62" s="848"/>
      <c r="L62" s="848"/>
      <c r="M62" s="848"/>
      <c r="N62" s="848"/>
      <c r="O62" s="848"/>
      <c r="P62" s="848"/>
      <c r="Q62" s="848"/>
      <c r="R62" s="848"/>
      <c r="S62" s="848"/>
      <c r="T62" s="848"/>
      <c r="U62" s="848"/>
      <c r="V62" s="848"/>
      <c r="W62" s="848"/>
      <c r="X62" s="848"/>
      <c r="Y62" s="848"/>
      <c r="Z62" s="848"/>
      <c r="AA62" s="848"/>
      <c r="AB62" s="152"/>
      <c r="AC62" s="152"/>
      <c r="AD62" s="158"/>
      <c r="AF62" s="158"/>
      <c r="AG62" s="158"/>
      <c r="AH62" s="158"/>
      <c r="AI62" s="158"/>
      <c r="AJ62" s="159"/>
      <c r="AK62" s="160"/>
      <c r="AL62" s="797"/>
      <c r="AM62" s="797"/>
    </row>
    <row r="63" spans="1:39" ht="9.75" customHeight="1">
      <c r="A63" s="152"/>
      <c r="B63" s="848"/>
      <c r="C63" s="848"/>
      <c r="D63" s="848"/>
      <c r="E63" s="848"/>
      <c r="F63" s="848"/>
      <c r="G63" s="848"/>
      <c r="H63" s="848"/>
      <c r="I63" s="848"/>
      <c r="J63" s="848"/>
      <c r="K63" s="848"/>
      <c r="L63" s="848"/>
      <c r="M63" s="848"/>
      <c r="N63" s="848"/>
      <c r="O63" s="848"/>
      <c r="P63" s="848"/>
      <c r="Q63" s="848"/>
      <c r="R63" s="848"/>
      <c r="S63" s="848"/>
      <c r="T63" s="848"/>
      <c r="U63" s="848"/>
      <c r="V63" s="848"/>
      <c r="W63" s="848"/>
      <c r="X63" s="848"/>
      <c r="Y63" s="848"/>
      <c r="Z63" s="848"/>
      <c r="AA63" s="848"/>
      <c r="AB63" s="152"/>
      <c r="AC63" s="152"/>
      <c r="AD63" s="158"/>
      <c r="AF63" s="158"/>
      <c r="AG63" s="158"/>
      <c r="AH63" s="158"/>
      <c r="AI63" s="158"/>
      <c r="AJ63" s="159"/>
      <c r="AK63" s="160"/>
      <c r="AL63" s="797"/>
      <c r="AM63" s="797"/>
    </row>
    <row r="64" spans="1:39" ht="9.75" customHeight="1">
      <c r="A64" s="152"/>
      <c r="B64" s="164"/>
      <c r="C64" s="811"/>
      <c r="D64" s="811"/>
      <c r="E64" s="811"/>
      <c r="F64" s="811"/>
      <c r="G64" s="811"/>
      <c r="H64" s="811"/>
      <c r="I64" s="811"/>
      <c r="J64" s="811"/>
      <c r="K64" s="799"/>
      <c r="L64" s="799"/>
      <c r="M64" s="799"/>
      <c r="N64" s="799"/>
      <c r="O64" s="799"/>
      <c r="P64" s="799"/>
      <c r="Q64" s="799"/>
      <c r="R64" s="799"/>
      <c r="S64" s="798"/>
      <c r="T64" s="798"/>
      <c r="U64" s="34"/>
      <c r="V64" s="152"/>
      <c r="W64" s="152"/>
      <c r="X64" s="152"/>
      <c r="Y64" s="152"/>
      <c r="Z64" s="152"/>
      <c r="AA64" s="152"/>
      <c r="AB64" s="152"/>
      <c r="AC64" s="152"/>
      <c r="AD64" s="158"/>
      <c r="AF64" s="158"/>
      <c r="AG64" s="158"/>
      <c r="AH64" s="158"/>
      <c r="AI64" s="158"/>
      <c r="AJ64" s="159"/>
      <c r="AK64" s="160"/>
      <c r="AL64" s="797"/>
      <c r="AM64" s="797"/>
    </row>
    <row r="65" spans="1:39" ht="9.75" customHeight="1">
      <c r="A65" s="152"/>
      <c r="B65" s="164"/>
      <c r="C65" s="811"/>
      <c r="D65" s="811"/>
      <c r="E65" s="811"/>
      <c r="F65" s="811"/>
      <c r="G65" s="811"/>
      <c r="H65" s="811"/>
      <c r="I65" s="811"/>
      <c r="J65" s="811"/>
      <c r="K65" s="799"/>
      <c r="L65" s="799"/>
      <c r="M65" s="799"/>
      <c r="N65" s="799"/>
      <c r="O65" s="799"/>
      <c r="P65" s="799"/>
      <c r="Q65" s="799"/>
      <c r="R65" s="799"/>
      <c r="S65" s="798"/>
      <c r="T65" s="798"/>
      <c r="U65" s="34"/>
      <c r="V65" s="152"/>
      <c r="W65" s="152"/>
      <c r="X65" s="152"/>
      <c r="Y65" s="152"/>
      <c r="Z65" s="152"/>
      <c r="AA65" s="152"/>
      <c r="AB65" s="152"/>
      <c r="AC65" s="152"/>
      <c r="AD65" s="158"/>
      <c r="AF65" s="158"/>
      <c r="AG65" s="158"/>
      <c r="AH65" s="158"/>
      <c r="AI65" s="158"/>
      <c r="AJ65" s="159"/>
      <c r="AK65" s="160"/>
      <c r="AL65" s="797"/>
      <c r="AM65" s="797"/>
    </row>
    <row r="66" spans="1:39" ht="9.75" customHeight="1">
      <c r="A66" s="152"/>
      <c r="B66" s="164"/>
      <c r="C66" s="811"/>
      <c r="D66" s="811"/>
      <c r="E66" s="811"/>
      <c r="F66" s="811"/>
      <c r="G66" s="811"/>
      <c r="H66" s="811"/>
      <c r="I66" s="811"/>
      <c r="J66" s="811"/>
      <c r="K66" s="799"/>
      <c r="L66" s="799"/>
      <c r="M66" s="799"/>
      <c r="N66" s="799"/>
      <c r="O66" s="799"/>
      <c r="P66" s="799"/>
      <c r="Q66" s="799"/>
      <c r="R66" s="799"/>
      <c r="S66" s="798"/>
      <c r="T66" s="798"/>
      <c r="U66" s="34"/>
      <c r="V66" s="152"/>
      <c r="W66" s="152"/>
      <c r="X66" s="152"/>
      <c r="Y66" s="152"/>
      <c r="Z66" s="152"/>
      <c r="AA66" s="152"/>
      <c r="AB66" s="152"/>
      <c r="AC66" s="152"/>
      <c r="AD66" s="158"/>
      <c r="AI66" s="158"/>
      <c r="AL66" s="797"/>
      <c r="AM66" s="797"/>
    </row>
    <row r="67" spans="1:39" ht="9.75" customHeight="1">
      <c r="A67" s="152"/>
      <c r="B67" s="164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8"/>
      <c r="AI67" s="158"/>
      <c r="AL67" s="797"/>
      <c r="AM67" s="797"/>
    </row>
    <row r="68" spans="1:39" ht="9.75" customHeight="1">
      <c r="A68" s="152"/>
      <c r="B68" s="164"/>
      <c r="C68" s="809"/>
      <c r="D68" s="809"/>
      <c r="E68" s="809"/>
      <c r="F68" s="809"/>
      <c r="G68" s="809"/>
      <c r="H68" s="809"/>
      <c r="I68" s="809"/>
      <c r="J68" s="809"/>
      <c r="K68" s="799"/>
      <c r="L68" s="799"/>
      <c r="M68" s="799"/>
      <c r="N68" s="799"/>
      <c r="O68" s="799"/>
      <c r="P68" s="799"/>
      <c r="Q68" s="799"/>
      <c r="R68" s="799"/>
      <c r="S68" s="810"/>
      <c r="T68" s="810"/>
      <c r="U68" s="34"/>
      <c r="V68" s="152"/>
      <c r="W68" s="152"/>
      <c r="X68" s="152"/>
      <c r="Y68" s="152"/>
      <c r="Z68" s="152"/>
      <c r="AA68" s="152"/>
      <c r="AB68" s="152"/>
      <c r="AC68" s="152"/>
      <c r="AD68" s="158"/>
      <c r="AF68" s="158"/>
      <c r="AG68" s="158"/>
      <c r="AH68" s="158"/>
      <c r="AI68" s="158"/>
      <c r="AJ68" s="159"/>
      <c r="AK68" s="160"/>
      <c r="AL68" s="797"/>
      <c r="AM68" s="797"/>
    </row>
    <row r="69" spans="1:39" ht="9.75" customHeight="1">
      <c r="A69" s="152"/>
      <c r="B69" s="164"/>
      <c r="C69" s="660" t="s">
        <v>923</v>
      </c>
      <c r="D69" s="660"/>
      <c r="E69" s="660"/>
      <c r="F69" s="660"/>
      <c r="G69" s="660"/>
      <c r="H69" s="660"/>
      <c r="I69" s="660"/>
      <c r="J69" s="660"/>
      <c r="K69" s="80"/>
      <c r="L69" s="80"/>
      <c r="M69" s="80"/>
      <c r="N69" s="152"/>
      <c r="O69" s="152"/>
      <c r="P69" s="660" t="s">
        <v>924</v>
      </c>
      <c r="Q69" s="660"/>
      <c r="R69" s="660"/>
      <c r="S69" s="660"/>
      <c r="T69" s="660"/>
      <c r="U69" s="660"/>
      <c r="V69" s="660"/>
      <c r="W69" s="660"/>
      <c r="X69" s="660"/>
      <c r="Y69" s="152"/>
      <c r="Z69" s="152"/>
      <c r="AA69" s="152"/>
      <c r="AB69" s="152"/>
      <c r="AC69" s="152"/>
      <c r="AD69" s="158"/>
      <c r="AF69" s="158"/>
      <c r="AG69" s="158"/>
      <c r="AH69" s="158"/>
      <c r="AI69" s="158"/>
      <c r="AJ69" s="159"/>
      <c r="AK69" s="160"/>
      <c r="AL69" s="797"/>
      <c r="AM69" s="797"/>
    </row>
    <row r="70" spans="1:39" ht="9.75" customHeight="1">
      <c r="A70" s="152"/>
      <c r="B70" s="164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66"/>
      <c r="R70" s="80"/>
      <c r="S70" s="80"/>
      <c r="T70" s="80"/>
      <c r="U70" s="80"/>
      <c r="V70" s="80"/>
      <c r="W70" s="80"/>
      <c r="X70" s="85"/>
      <c r="Y70" s="85"/>
      <c r="Z70" s="137">
        <v>2</v>
      </c>
      <c r="AA70" s="138" t="s">
        <v>715</v>
      </c>
      <c r="AB70" s="139">
        <f>IF(ISBLANK('ANEXO 2'!Q15),1,AC1)</f>
        <v>1</v>
      </c>
      <c r="AC70" s="152"/>
      <c r="AD70" s="158"/>
      <c r="AF70" s="158"/>
      <c r="AG70" s="158"/>
      <c r="AH70" s="158"/>
      <c r="AI70" s="158"/>
      <c r="AJ70" s="159"/>
      <c r="AK70" s="160"/>
      <c r="AL70" s="797"/>
      <c r="AM70" s="797"/>
    </row>
    <row r="71" spans="1:39" ht="9.75" customHeight="1">
      <c r="A71" s="152"/>
      <c r="B71" s="164"/>
      <c r="C71" s="788" t="s">
        <v>1705</v>
      </c>
      <c r="D71" s="788"/>
      <c r="E71" s="788"/>
      <c r="F71" s="788"/>
      <c r="G71" s="788"/>
      <c r="H71" s="788"/>
      <c r="I71" s="788"/>
      <c r="J71" s="788"/>
      <c r="K71" s="788"/>
      <c r="L71" s="788"/>
      <c r="M71" s="788"/>
      <c r="N71" s="788"/>
      <c r="O71" s="788"/>
      <c r="P71" s="788"/>
      <c r="Q71" s="166"/>
      <c r="R71" s="792" t="s">
        <v>1724</v>
      </c>
      <c r="S71" s="793"/>
      <c r="T71" s="793"/>
      <c r="U71" s="793"/>
      <c r="V71" s="794"/>
      <c r="W71" s="743">
        <f>'ORDEN DE CUARENTENA'!AI3</f>
        <v>0</v>
      </c>
      <c r="X71" s="744"/>
      <c r="Y71" s="744"/>
      <c r="Z71" s="744"/>
      <c r="AA71" s="745"/>
      <c r="AB71" s="85"/>
      <c r="AC71" s="152"/>
      <c r="AD71" s="158"/>
      <c r="AF71" s="158"/>
      <c r="AG71" s="158"/>
      <c r="AH71" s="158"/>
      <c r="AI71" s="158"/>
      <c r="AJ71" s="159"/>
      <c r="AK71" s="160"/>
      <c r="AL71" s="797"/>
      <c r="AM71" s="797"/>
    </row>
    <row r="72" spans="1:39" ht="9.75" customHeight="1">
      <c r="A72" s="152"/>
      <c r="B72" s="164"/>
      <c r="C72" s="788"/>
      <c r="D72" s="788"/>
      <c r="E72" s="788"/>
      <c r="F72" s="788"/>
      <c r="G72" s="788"/>
      <c r="H72" s="788"/>
      <c r="I72" s="788"/>
      <c r="J72" s="788"/>
      <c r="K72" s="788"/>
      <c r="L72" s="788"/>
      <c r="M72" s="788"/>
      <c r="N72" s="788"/>
      <c r="O72" s="788"/>
      <c r="P72" s="788"/>
      <c r="Q72" s="166"/>
      <c r="R72" s="793"/>
      <c r="S72" s="793"/>
      <c r="T72" s="793"/>
      <c r="U72" s="793"/>
      <c r="V72" s="794"/>
      <c r="W72" s="746"/>
      <c r="X72" s="747"/>
      <c r="Y72" s="747"/>
      <c r="Z72" s="747"/>
      <c r="AA72" s="748"/>
      <c r="AB72" s="88"/>
      <c r="AC72" s="152"/>
      <c r="AD72" s="158"/>
      <c r="AF72" s="158"/>
      <c r="AG72" s="158"/>
      <c r="AH72" s="158"/>
      <c r="AI72" s="158"/>
      <c r="AJ72" s="159"/>
      <c r="AK72" s="160"/>
      <c r="AL72" s="797"/>
      <c r="AM72" s="797"/>
    </row>
    <row r="73" spans="1:39" ht="9.75" customHeight="1" thickBot="1">
      <c r="A73" s="152"/>
      <c r="B73" s="164"/>
      <c r="C73" s="167"/>
      <c r="D73" s="167"/>
      <c r="E73" s="167"/>
      <c r="F73" s="167"/>
      <c r="G73" s="167"/>
      <c r="H73" s="167"/>
      <c r="I73" s="167"/>
      <c r="J73" s="167"/>
      <c r="K73" s="168"/>
      <c r="L73" s="168"/>
      <c r="M73" s="168"/>
      <c r="N73" s="168"/>
      <c r="O73" s="168"/>
      <c r="P73" s="168"/>
      <c r="Q73" s="168"/>
      <c r="R73" s="168"/>
      <c r="S73" s="798"/>
      <c r="T73" s="798"/>
      <c r="U73" s="34"/>
      <c r="V73" s="152"/>
      <c r="W73" s="152"/>
      <c r="X73" s="152"/>
      <c r="Y73" s="152"/>
      <c r="Z73" s="152"/>
      <c r="AA73" s="152"/>
      <c r="AB73" s="152"/>
      <c r="AC73" s="152"/>
      <c r="AD73" s="158"/>
      <c r="AF73" s="158"/>
      <c r="AG73" s="158"/>
      <c r="AH73" s="158"/>
      <c r="AI73" s="158"/>
      <c r="AJ73" s="159"/>
      <c r="AK73" s="160"/>
      <c r="AL73" s="797"/>
      <c r="AM73" s="797"/>
    </row>
    <row r="74" spans="1:39" ht="9.75" customHeight="1" thickTop="1" thickBot="1">
      <c r="A74" s="152"/>
      <c r="B74" s="85"/>
      <c r="C74" s="761" t="s">
        <v>2646</v>
      </c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3"/>
      <c r="V74" s="813" t="s">
        <v>2645</v>
      </c>
      <c r="W74" s="814"/>
      <c r="X74" s="814"/>
      <c r="Y74" s="814"/>
      <c r="Z74" s="814"/>
      <c r="AA74" s="815"/>
      <c r="AB74" s="152"/>
      <c r="AC74" s="152"/>
      <c r="AD74" s="158"/>
      <c r="AF74" s="158"/>
      <c r="AG74" s="158"/>
      <c r="AH74" s="158"/>
      <c r="AI74" s="158"/>
      <c r="AJ74" s="159"/>
      <c r="AK74" s="160"/>
      <c r="AL74" s="797"/>
      <c r="AM74" s="797"/>
    </row>
    <row r="75" spans="1:39" ht="12" customHeight="1" thickTop="1">
      <c r="A75" s="152"/>
      <c r="B75" s="434" t="s">
        <v>916</v>
      </c>
      <c r="C75" s="595" t="s">
        <v>760</v>
      </c>
      <c r="D75" s="596"/>
      <c r="E75" s="596"/>
      <c r="F75" s="596"/>
      <c r="G75" s="596"/>
      <c r="H75" s="596"/>
      <c r="I75" s="596"/>
      <c r="J75" s="597"/>
      <c r="K75" s="595" t="s">
        <v>761</v>
      </c>
      <c r="L75" s="824"/>
      <c r="M75" s="824"/>
      <c r="N75" s="824"/>
      <c r="O75" s="824"/>
      <c r="P75" s="824"/>
      <c r="Q75" s="824"/>
      <c r="R75" s="825"/>
      <c r="S75" s="595" t="s">
        <v>778</v>
      </c>
      <c r="T75" s="596"/>
      <c r="U75" s="596"/>
      <c r="V75" s="766" t="s">
        <v>2652</v>
      </c>
      <c r="W75" s="767"/>
      <c r="X75" s="767"/>
      <c r="Y75" s="767" t="s">
        <v>2653</v>
      </c>
      <c r="Z75" s="767"/>
      <c r="AA75" s="770"/>
      <c r="AB75" s="152"/>
      <c r="AC75" s="152"/>
      <c r="AD75" s="158"/>
      <c r="AF75" s="158"/>
      <c r="AG75" s="158"/>
      <c r="AH75" s="158"/>
      <c r="AI75" s="158"/>
      <c r="AJ75" s="159"/>
      <c r="AK75" s="160"/>
      <c r="AL75" s="797"/>
      <c r="AM75" s="797"/>
    </row>
    <row r="76" spans="1:39" ht="12" customHeight="1">
      <c r="A76" s="152"/>
      <c r="B76" s="435"/>
      <c r="C76" s="764"/>
      <c r="D76" s="765"/>
      <c r="E76" s="765"/>
      <c r="F76" s="765"/>
      <c r="G76" s="765"/>
      <c r="H76" s="765"/>
      <c r="I76" s="765"/>
      <c r="J76" s="795"/>
      <c r="K76" s="826"/>
      <c r="L76" s="827"/>
      <c r="M76" s="827"/>
      <c r="N76" s="827"/>
      <c r="O76" s="827"/>
      <c r="P76" s="827"/>
      <c r="Q76" s="827"/>
      <c r="R76" s="828"/>
      <c r="S76" s="764"/>
      <c r="T76" s="765"/>
      <c r="U76" s="765"/>
      <c r="V76" s="768"/>
      <c r="W76" s="769"/>
      <c r="X76" s="769"/>
      <c r="Y76" s="769"/>
      <c r="Z76" s="769"/>
      <c r="AA76" s="771"/>
      <c r="AB76" s="152"/>
      <c r="AC76" s="152"/>
      <c r="AD76" s="158"/>
      <c r="AF76" s="158"/>
      <c r="AG76" s="158"/>
      <c r="AH76" s="156" t="s">
        <v>794</v>
      </c>
      <c r="AI76" s="97" t="s">
        <v>783</v>
      </c>
      <c r="AJ76" s="97" t="s">
        <v>2611</v>
      </c>
      <c r="AK76" s="160"/>
      <c r="AL76" s="797"/>
      <c r="AM76" s="797"/>
    </row>
    <row r="77" spans="1:39" ht="9.75" customHeight="1">
      <c r="A77" s="152"/>
      <c r="B77" s="157">
        <v>43</v>
      </c>
      <c r="C77" s="779">
        <f>IF(ISBLANK('ANEXO 2'!S15),, 'ANEXO 2'!C15)</f>
        <v>0</v>
      </c>
      <c r="D77" s="780"/>
      <c r="E77" s="780"/>
      <c r="F77" s="780"/>
      <c r="G77" s="780"/>
      <c r="H77" s="780"/>
      <c r="I77" s="780"/>
      <c r="J77" s="781"/>
      <c r="K77" s="782" t="str">
        <f>UPPER(LEFT(AG77))&amp;LOWER(RIGHT(AG77,LEN(AG77)-1))</f>
        <v>0</v>
      </c>
      <c r="L77" s="783"/>
      <c r="M77" s="783"/>
      <c r="N77" s="783"/>
      <c r="O77" s="783"/>
      <c r="P77" s="783"/>
      <c r="Q77" s="783"/>
      <c r="R77" s="784"/>
      <c r="S77" s="758">
        <f>IF(ISBLANK('ANEXO 2'!S15),,IF('ANEXO 2'!S15=0,"No llegó",IF('ANEXO 2'!AL15&lt;=0,"0",'ANEXO 2'!AL15)))</f>
        <v>0</v>
      </c>
      <c r="T77" s="759"/>
      <c r="U77" s="760"/>
      <c r="V77" s="772"/>
      <c r="W77" s="773"/>
      <c r="X77" s="774"/>
      <c r="Y77" s="775"/>
      <c r="Z77" s="773"/>
      <c r="AA77" s="776"/>
      <c r="AB77" s="152"/>
      <c r="AC77" s="152"/>
      <c r="AD77" s="158"/>
      <c r="AF77" s="158" t="s">
        <v>785</v>
      </c>
      <c r="AG77" s="158">
        <f>IF(ISBLANK('ANEXO 2'!S15),, 'ANEXO 2'!I15)</f>
        <v>0</v>
      </c>
      <c r="AH77" s="158" t="str">
        <f>K77</f>
        <v>0</v>
      </c>
      <c r="AI77" s="158">
        <f>'ANEXO 2'!S15</f>
        <v>0</v>
      </c>
      <c r="AJ77" s="370">
        <f>'ANEXO 2'!AJ47</f>
        <v>0</v>
      </c>
      <c r="AK77" s="160"/>
      <c r="AL77" s="797"/>
      <c r="AM77" s="797"/>
    </row>
    <row r="78" spans="1:39" ht="9.75" customHeight="1">
      <c r="A78" s="152"/>
      <c r="B78" s="157">
        <v>44</v>
      </c>
      <c r="C78" s="779">
        <f>IF(ISBLANK('ANEXO 2'!S16),, 'ANEXO 2'!C16)</f>
        <v>0</v>
      </c>
      <c r="D78" s="780"/>
      <c r="E78" s="780"/>
      <c r="F78" s="780"/>
      <c r="G78" s="780"/>
      <c r="H78" s="780"/>
      <c r="I78" s="780"/>
      <c r="J78" s="781"/>
      <c r="K78" s="782" t="str">
        <f t="shared" ref="K78:K131" si="3">UPPER(LEFT(AG78))&amp;LOWER(RIGHT(AG78,LEN(AG78)-1))</f>
        <v>0</v>
      </c>
      <c r="L78" s="783"/>
      <c r="M78" s="783"/>
      <c r="N78" s="783"/>
      <c r="O78" s="783"/>
      <c r="P78" s="783"/>
      <c r="Q78" s="783"/>
      <c r="R78" s="784"/>
      <c r="S78" s="758">
        <f>IF(ISBLANK('ANEXO 2'!S16),,IF('ANEXO 2'!S16=0,"No llegó",IF('ANEXO 2'!AL16&lt;=0,"0",'ANEXO 2'!AL16)))</f>
        <v>0</v>
      </c>
      <c r="T78" s="759"/>
      <c r="U78" s="760"/>
      <c r="V78" s="772"/>
      <c r="W78" s="773"/>
      <c r="X78" s="774"/>
      <c r="Y78" s="775"/>
      <c r="Z78" s="773"/>
      <c r="AA78" s="776"/>
      <c r="AB78" s="152"/>
      <c r="AC78" s="152"/>
      <c r="AD78" s="158"/>
      <c r="AF78" s="158" t="s">
        <v>785</v>
      </c>
      <c r="AG78" s="158">
        <f>IF(ISBLANK('ANEXO 2'!S16),, 'ANEXO 2'!I16)</f>
        <v>0</v>
      </c>
      <c r="AH78" s="158" t="str">
        <f t="shared" ref="AH78:AH131" si="4">K78</f>
        <v>0</v>
      </c>
      <c r="AI78" s="158">
        <f>'ANEXO 2'!S16</f>
        <v>0</v>
      </c>
      <c r="AJ78" s="370">
        <f>'ANEXO 2'!AJ48</f>
        <v>0</v>
      </c>
      <c r="AK78" s="160"/>
      <c r="AL78" s="797"/>
      <c r="AM78" s="797"/>
    </row>
    <row r="79" spans="1:39" ht="9.75" customHeight="1">
      <c r="A79" s="152"/>
      <c r="B79" s="157">
        <v>45</v>
      </c>
      <c r="C79" s="779">
        <f>IF(ISBLANK('ANEXO 2'!S17),, 'ANEXO 2'!C17)</f>
        <v>0</v>
      </c>
      <c r="D79" s="780"/>
      <c r="E79" s="780"/>
      <c r="F79" s="780"/>
      <c r="G79" s="780"/>
      <c r="H79" s="780"/>
      <c r="I79" s="780"/>
      <c r="J79" s="781"/>
      <c r="K79" s="782" t="str">
        <f t="shared" si="3"/>
        <v>0</v>
      </c>
      <c r="L79" s="783"/>
      <c r="M79" s="783"/>
      <c r="N79" s="783"/>
      <c r="O79" s="783"/>
      <c r="P79" s="783"/>
      <c r="Q79" s="783"/>
      <c r="R79" s="784"/>
      <c r="S79" s="758">
        <f>IF(ISBLANK('ANEXO 2'!S17),,IF('ANEXO 2'!S17=0,"No llegó",IF('ANEXO 2'!AL17&lt;=0,"0",'ANEXO 2'!AL17)))</f>
        <v>0</v>
      </c>
      <c r="T79" s="759"/>
      <c r="U79" s="760"/>
      <c r="V79" s="772"/>
      <c r="W79" s="773"/>
      <c r="X79" s="774"/>
      <c r="Y79" s="775"/>
      <c r="Z79" s="773"/>
      <c r="AA79" s="776"/>
      <c r="AB79" s="152"/>
      <c r="AC79" s="152"/>
      <c r="AD79" s="158"/>
      <c r="AF79" s="158" t="s">
        <v>785</v>
      </c>
      <c r="AG79" s="158">
        <f>IF(ISBLANK('ANEXO 2'!S17),, 'ANEXO 2'!I17)</f>
        <v>0</v>
      </c>
      <c r="AH79" s="158" t="str">
        <f t="shared" si="4"/>
        <v>0</v>
      </c>
      <c r="AI79" s="158">
        <f>'ANEXO 2'!S17</f>
        <v>0</v>
      </c>
      <c r="AJ79" s="370">
        <f>'ANEXO 2'!AJ49</f>
        <v>0</v>
      </c>
      <c r="AK79" s="160"/>
      <c r="AL79" s="797"/>
      <c r="AM79" s="797"/>
    </row>
    <row r="80" spans="1:39" ht="9.75" customHeight="1">
      <c r="A80" s="152"/>
      <c r="B80" s="157">
        <v>46</v>
      </c>
      <c r="C80" s="779">
        <f>IF(ISBLANK('ANEXO 2'!S18),, 'ANEXO 2'!C18)</f>
        <v>0</v>
      </c>
      <c r="D80" s="780"/>
      <c r="E80" s="780"/>
      <c r="F80" s="780"/>
      <c r="G80" s="780"/>
      <c r="H80" s="780"/>
      <c r="I80" s="780"/>
      <c r="J80" s="781"/>
      <c r="K80" s="782" t="str">
        <f t="shared" si="3"/>
        <v>0</v>
      </c>
      <c r="L80" s="783"/>
      <c r="M80" s="783"/>
      <c r="N80" s="783"/>
      <c r="O80" s="783"/>
      <c r="P80" s="783"/>
      <c r="Q80" s="783"/>
      <c r="R80" s="784"/>
      <c r="S80" s="758">
        <f>IF(ISBLANK('ANEXO 2'!S18),,IF('ANEXO 2'!S18=0,"No llegó",IF('ANEXO 2'!AL18&lt;=0,"0",'ANEXO 2'!AL18)))</f>
        <v>0</v>
      </c>
      <c r="T80" s="759"/>
      <c r="U80" s="760"/>
      <c r="V80" s="772"/>
      <c r="W80" s="773"/>
      <c r="X80" s="774"/>
      <c r="Y80" s="775"/>
      <c r="Z80" s="773"/>
      <c r="AA80" s="776"/>
      <c r="AB80" s="152"/>
      <c r="AC80" s="152"/>
      <c r="AD80" s="158"/>
      <c r="AF80" s="158" t="s">
        <v>785</v>
      </c>
      <c r="AG80" s="158">
        <f>IF(ISBLANK('ANEXO 2'!S18),, 'ANEXO 2'!I18)</f>
        <v>0</v>
      </c>
      <c r="AH80" s="158" t="str">
        <f t="shared" si="4"/>
        <v>0</v>
      </c>
      <c r="AI80" s="158">
        <f>'ANEXO 2'!S18</f>
        <v>0</v>
      </c>
      <c r="AJ80" s="370">
        <f>'ANEXO 2'!AJ50</f>
        <v>0</v>
      </c>
      <c r="AK80" s="160"/>
      <c r="AL80" s="797"/>
      <c r="AM80" s="797"/>
    </row>
    <row r="81" spans="1:39" ht="9.75" customHeight="1">
      <c r="A81" s="152"/>
      <c r="B81" s="157">
        <v>47</v>
      </c>
      <c r="C81" s="779">
        <f>IF(ISBLANK('ANEXO 2'!S19),, 'ANEXO 2'!C19)</f>
        <v>0</v>
      </c>
      <c r="D81" s="780"/>
      <c r="E81" s="780"/>
      <c r="F81" s="780"/>
      <c r="G81" s="780"/>
      <c r="H81" s="780"/>
      <c r="I81" s="780"/>
      <c r="J81" s="781"/>
      <c r="K81" s="782" t="str">
        <f t="shared" si="3"/>
        <v>0</v>
      </c>
      <c r="L81" s="783"/>
      <c r="M81" s="783"/>
      <c r="N81" s="783"/>
      <c r="O81" s="783"/>
      <c r="P81" s="783"/>
      <c r="Q81" s="783"/>
      <c r="R81" s="784"/>
      <c r="S81" s="758">
        <f>IF(ISBLANK('ANEXO 2'!S19),,IF('ANEXO 2'!S19=0,"No llegó",IF('ANEXO 2'!AL19&lt;=0,"0",'ANEXO 2'!AL19)))</f>
        <v>0</v>
      </c>
      <c r="T81" s="759"/>
      <c r="U81" s="760"/>
      <c r="V81" s="772"/>
      <c r="W81" s="773"/>
      <c r="X81" s="774"/>
      <c r="Y81" s="775"/>
      <c r="Z81" s="773"/>
      <c r="AA81" s="776"/>
      <c r="AB81" s="152"/>
      <c r="AC81" s="152"/>
      <c r="AD81" s="158"/>
      <c r="AF81" s="158" t="s">
        <v>785</v>
      </c>
      <c r="AG81" s="158">
        <f>IF(ISBLANK('ANEXO 2'!S19),, 'ANEXO 2'!I19)</f>
        <v>0</v>
      </c>
      <c r="AH81" s="158" t="str">
        <f t="shared" si="4"/>
        <v>0</v>
      </c>
      <c r="AI81" s="158">
        <f>'ANEXO 2'!S19</f>
        <v>0</v>
      </c>
      <c r="AJ81" s="370">
        <f>'ANEXO 2'!AJ51</f>
        <v>0</v>
      </c>
      <c r="AK81" s="160"/>
      <c r="AL81" s="797"/>
      <c r="AM81" s="797"/>
    </row>
    <row r="82" spans="1:39" ht="9.75" customHeight="1">
      <c r="A82" s="152"/>
      <c r="B82" s="157">
        <v>48</v>
      </c>
      <c r="C82" s="779">
        <f>IF(ISBLANK('ANEXO 2'!S20),, 'ANEXO 2'!C20)</f>
        <v>0</v>
      </c>
      <c r="D82" s="780"/>
      <c r="E82" s="780"/>
      <c r="F82" s="780"/>
      <c r="G82" s="780"/>
      <c r="H82" s="780"/>
      <c r="I82" s="780"/>
      <c r="J82" s="781"/>
      <c r="K82" s="782" t="str">
        <f t="shared" si="3"/>
        <v>0</v>
      </c>
      <c r="L82" s="783"/>
      <c r="M82" s="783"/>
      <c r="N82" s="783"/>
      <c r="O82" s="783"/>
      <c r="P82" s="783"/>
      <c r="Q82" s="783"/>
      <c r="R82" s="784"/>
      <c r="S82" s="758">
        <f>IF(ISBLANK('ANEXO 2'!S20),,IF('ANEXO 2'!S20=0,"No llegó",IF('ANEXO 2'!AL20&lt;=0,"0",'ANEXO 2'!AL20)))</f>
        <v>0</v>
      </c>
      <c r="T82" s="759"/>
      <c r="U82" s="760"/>
      <c r="V82" s="772"/>
      <c r="W82" s="773"/>
      <c r="X82" s="774"/>
      <c r="Y82" s="775"/>
      <c r="Z82" s="773"/>
      <c r="AA82" s="776"/>
      <c r="AB82" s="152"/>
      <c r="AC82" s="152"/>
      <c r="AD82" s="158"/>
      <c r="AF82" s="158" t="s">
        <v>785</v>
      </c>
      <c r="AG82" s="158">
        <f>IF(ISBLANK('ANEXO 2'!S20),, 'ANEXO 2'!I20)</f>
        <v>0</v>
      </c>
      <c r="AH82" s="158" t="str">
        <f t="shared" si="4"/>
        <v>0</v>
      </c>
      <c r="AI82" s="158">
        <f>'ANEXO 2'!S20</f>
        <v>0</v>
      </c>
      <c r="AJ82" s="370">
        <f>'ANEXO 2'!AJ52</f>
        <v>0</v>
      </c>
      <c r="AK82" s="160"/>
      <c r="AL82" s="797"/>
      <c r="AM82" s="797"/>
    </row>
    <row r="83" spans="1:39" ht="9.75" customHeight="1">
      <c r="A83" s="152"/>
      <c r="B83" s="157">
        <v>49</v>
      </c>
      <c r="C83" s="779">
        <f>IF(ISBLANK('ANEXO 2'!S21),, 'ANEXO 2'!C21)</f>
        <v>0</v>
      </c>
      <c r="D83" s="780"/>
      <c r="E83" s="780"/>
      <c r="F83" s="780"/>
      <c r="G83" s="780"/>
      <c r="H83" s="780"/>
      <c r="I83" s="780"/>
      <c r="J83" s="781"/>
      <c r="K83" s="782" t="str">
        <f t="shared" si="3"/>
        <v>0</v>
      </c>
      <c r="L83" s="783"/>
      <c r="M83" s="783"/>
      <c r="N83" s="783"/>
      <c r="O83" s="783"/>
      <c r="P83" s="783"/>
      <c r="Q83" s="783"/>
      <c r="R83" s="784"/>
      <c r="S83" s="758">
        <f>IF(ISBLANK('ANEXO 2'!S21),,IF('ANEXO 2'!S21=0,"No llegó",IF('ANEXO 2'!AL21&lt;=0,"0",'ANEXO 2'!AL21)))</f>
        <v>0</v>
      </c>
      <c r="T83" s="759"/>
      <c r="U83" s="760"/>
      <c r="V83" s="772"/>
      <c r="W83" s="773"/>
      <c r="X83" s="774"/>
      <c r="Y83" s="775"/>
      <c r="Z83" s="773"/>
      <c r="AA83" s="776"/>
      <c r="AB83" s="152"/>
      <c r="AC83" s="152"/>
      <c r="AD83" s="158"/>
      <c r="AF83" s="158" t="s">
        <v>785</v>
      </c>
      <c r="AG83" s="158">
        <f>IF(ISBLANK('ANEXO 2'!S21),, 'ANEXO 2'!I21)</f>
        <v>0</v>
      </c>
      <c r="AH83" s="158" t="str">
        <f t="shared" si="4"/>
        <v>0</v>
      </c>
      <c r="AI83" s="158">
        <f>'ANEXO 2'!S21</f>
        <v>0</v>
      </c>
      <c r="AJ83" s="370">
        <f>'ANEXO 2'!AJ53</f>
        <v>0</v>
      </c>
      <c r="AK83" s="160"/>
      <c r="AL83" s="797"/>
      <c r="AM83" s="797"/>
    </row>
    <row r="84" spans="1:39" ht="9.75" customHeight="1">
      <c r="A84" s="152"/>
      <c r="B84" s="157">
        <v>50</v>
      </c>
      <c r="C84" s="779">
        <f>IF(ISBLANK('ANEXO 2'!S22),, 'ANEXO 2'!C22)</f>
        <v>0</v>
      </c>
      <c r="D84" s="780"/>
      <c r="E84" s="780"/>
      <c r="F84" s="780"/>
      <c r="G84" s="780"/>
      <c r="H84" s="780"/>
      <c r="I84" s="780"/>
      <c r="J84" s="781"/>
      <c r="K84" s="782" t="str">
        <f t="shared" si="3"/>
        <v>0</v>
      </c>
      <c r="L84" s="783"/>
      <c r="M84" s="783"/>
      <c r="N84" s="783"/>
      <c r="O84" s="783"/>
      <c r="P84" s="783"/>
      <c r="Q84" s="783"/>
      <c r="R84" s="784"/>
      <c r="S84" s="758">
        <f>IF(ISBLANK('ANEXO 2'!S22),,IF('ANEXO 2'!S22=0,"No llegó",IF('ANEXO 2'!AL22&lt;=0,"0",'ANEXO 2'!AL22)))</f>
        <v>0</v>
      </c>
      <c r="T84" s="759"/>
      <c r="U84" s="760"/>
      <c r="V84" s="772"/>
      <c r="W84" s="773"/>
      <c r="X84" s="774"/>
      <c r="Y84" s="775"/>
      <c r="Z84" s="773"/>
      <c r="AA84" s="776"/>
      <c r="AB84" s="152"/>
      <c r="AC84" s="152"/>
      <c r="AD84" s="158"/>
      <c r="AF84" s="158" t="s">
        <v>785</v>
      </c>
      <c r="AG84" s="158">
        <f>IF(ISBLANK('ANEXO 2'!S22),, 'ANEXO 2'!I22)</f>
        <v>0</v>
      </c>
      <c r="AH84" s="158" t="str">
        <f t="shared" si="4"/>
        <v>0</v>
      </c>
      <c r="AI84" s="158">
        <f>'ANEXO 2'!S22</f>
        <v>0</v>
      </c>
      <c r="AJ84" s="370">
        <f>'ANEXO 2'!AJ54</f>
        <v>0</v>
      </c>
      <c r="AK84" s="160"/>
      <c r="AL84" s="797"/>
      <c r="AM84" s="797"/>
    </row>
    <row r="85" spans="1:39" ht="9.75" customHeight="1">
      <c r="A85" s="152"/>
      <c r="B85" s="157">
        <v>51</v>
      </c>
      <c r="C85" s="779">
        <f>IF(ISBLANK('ANEXO 2'!S23),, 'ANEXO 2'!C23)</f>
        <v>0</v>
      </c>
      <c r="D85" s="780"/>
      <c r="E85" s="780"/>
      <c r="F85" s="780"/>
      <c r="G85" s="780"/>
      <c r="H85" s="780"/>
      <c r="I85" s="780"/>
      <c r="J85" s="781"/>
      <c r="K85" s="782" t="str">
        <f t="shared" si="3"/>
        <v>0</v>
      </c>
      <c r="L85" s="783"/>
      <c r="M85" s="783"/>
      <c r="N85" s="783"/>
      <c r="O85" s="783"/>
      <c r="P85" s="783"/>
      <c r="Q85" s="783"/>
      <c r="R85" s="784"/>
      <c r="S85" s="758">
        <f>IF(ISBLANK('ANEXO 2'!S23),,IF('ANEXO 2'!S23=0,"No llegó",IF('ANEXO 2'!AL23&lt;=0,"0",'ANEXO 2'!AL23)))</f>
        <v>0</v>
      </c>
      <c r="T85" s="759"/>
      <c r="U85" s="760"/>
      <c r="V85" s="772"/>
      <c r="W85" s="773"/>
      <c r="X85" s="774"/>
      <c r="Y85" s="775"/>
      <c r="Z85" s="773"/>
      <c r="AA85" s="776"/>
      <c r="AB85" s="152"/>
      <c r="AC85" s="152"/>
      <c r="AD85" s="158"/>
      <c r="AF85" s="158" t="s">
        <v>785</v>
      </c>
      <c r="AG85" s="158">
        <f>IF(ISBLANK('ANEXO 2'!S23),, 'ANEXO 2'!I23)</f>
        <v>0</v>
      </c>
      <c r="AH85" s="158" t="str">
        <f t="shared" si="4"/>
        <v>0</v>
      </c>
      <c r="AI85" s="158">
        <f>'ANEXO 2'!S23</f>
        <v>0</v>
      </c>
      <c r="AJ85" s="370">
        <f>'ANEXO 2'!AJ55</f>
        <v>0</v>
      </c>
      <c r="AK85" s="160"/>
      <c r="AL85" s="797"/>
      <c r="AM85" s="797"/>
    </row>
    <row r="86" spans="1:39" ht="9.75" customHeight="1">
      <c r="A86" s="152"/>
      <c r="B86" s="157">
        <v>52</v>
      </c>
      <c r="C86" s="779">
        <f>IF(ISBLANK('ANEXO 2'!S24),, 'ANEXO 2'!C24)</f>
        <v>0</v>
      </c>
      <c r="D86" s="780"/>
      <c r="E86" s="780"/>
      <c r="F86" s="780"/>
      <c r="G86" s="780"/>
      <c r="H86" s="780"/>
      <c r="I86" s="780"/>
      <c r="J86" s="781"/>
      <c r="K86" s="782" t="str">
        <f t="shared" si="3"/>
        <v>0</v>
      </c>
      <c r="L86" s="783"/>
      <c r="M86" s="783"/>
      <c r="N86" s="783"/>
      <c r="O86" s="783"/>
      <c r="P86" s="783"/>
      <c r="Q86" s="783"/>
      <c r="R86" s="784"/>
      <c r="S86" s="758">
        <f>IF(ISBLANK('ANEXO 2'!S24),,IF('ANEXO 2'!S24=0,"No llegó",IF('ANEXO 2'!AL24&lt;=0,"0",'ANEXO 2'!AL24)))</f>
        <v>0</v>
      </c>
      <c r="T86" s="759"/>
      <c r="U86" s="760"/>
      <c r="V86" s="772"/>
      <c r="W86" s="773"/>
      <c r="X86" s="774"/>
      <c r="Y86" s="775"/>
      <c r="Z86" s="773"/>
      <c r="AA86" s="776"/>
      <c r="AB86" s="152"/>
      <c r="AC86" s="152"/>
      <c r="AD86" s="158"/>
      <c r="AF86" s="158" t="s">
        <v>785</v>
      </c>
      <c r="AG86" s="158">
        <f>IF(ISBLANK('ANEXO 2'!S24),, 'ANEXO 2'!I24)</f>
        <v>0</v>
      </c>
      <c r="AH86" s="158" t="str">
        <f t="shared" si="4"/>
        <v>0</v>
      </c>
      <c r="AI86" s="158">
        <f>'ANEXO 2'!S24</f>
        <v>0</v>
      </c>
      <c r="AJ86" s="370">
        <f>'ANEXO 2'!AJ56</f>
        <v>0</v>
      </c>
      <c r="AK86" s="160"/>
      <c r="AL86" s="797"/>
      <c r="AM86" s="797"/>
    </row>
    <row r="87" spans="1:39" ht="9.75" customHeight="1">
      <c r="A87" s="152"/>
      <c r="B87" s="157">
        <v>53</v>
      </c>
      <c r="C87" s="779">
        <f>IF(ISBLANK('ANEXO 2'!S25),, 'ANEXO 2'!C25)</f>
        <v>0</v>
      </c>
      <c r="D87" s="780"/>
      <c r="E87" s="780"/>
      <c r="F87" s="780"/>
      <c r="G87" s="780"/>
      <c r="H87" s="780"/>
      <c r="I87" s="780"/>
      <c r="J87" s="781"/>
      <c r="K87" s="782" t="str">
        <f t="shared" si="3"/>
        <v>0</v>
      </c>
      <c r="L87" s="783"/>
      <c r="M87" s="783"/>
      <c r="N87" s="783"/>
      <c r="O87" s="783"/>
      <c r="P87" s="783"/>
      <c r="Q87" s="783"/>
      <c r="R87" s="784"/>
      <c r="S87" s="758">
        <f>IF(ISBLANK('ANEXO 2'!S25),,IF('ANEXO 2'!S25=0,"No llegó",IF('ANEXO 2'!AL25&lt;=0,"0",'ANEXO 2'!AL25)))</f>
        <v>0</v>
      </c>
      <c r="T87" s="759"/>
      <c r="U87" s="760"/>
      <c r="V87" s="772"/>
      <c r="W87" s="773"/>
      <c r="X87" s="774"/>
      <c r="Y87" s="775"/>
      <c r="Z87" s="773"/>
      <c r="AA87" s="776"/>
      <c r="AB87" s="152"/>
      <c r="AC87" s="152"/>
      <c r="AD87" s="158"/>
      <c r="AF87" s="158" t="s">
        <v>785</v>
      </c>
      <c r="AG87" s="158">
        <f>IF(ISBLANK('ANEXO 2'!S25),, 'ANEXO 2'!I25)</f>
        <v>0</v>
      </c>
      <c r="AH87" s="158" t="str">
        <f t="shared" si="4"/>
        <v>0</v>
      </c>
      <c r="AI87" s="158">
        <f>'ANEXO 2'!S25</f>
        <v>0</v>
      </c>
      <c r="AJ87" s="370">
        <f>'ANEXO 2'!AJ57</f>
        <v>0</v>
      </c>
      <c r="AK87" s="160"/>
      <c r="AL87" s="797"/>
      <c r="AM87" s="797"/>
    </row>
    <row r="88" spans="1:39" ht="9.75" customHeight="1">
      <c r="A88" s="152"/>
      <c r="B88" s="157">
        <v>54</v>
      </c>
      <c r="C88" s="779">
        <f>IF(ISBLANK('ANEXO 2'!S26),, 'ANEXO 2'!C26)</f>
        <v>0</v>
      </c>
      <c r="D88" s="780"/>
      <c r="E88" s="780"/>
      <c r="F88" s="780"/>
      <c r="G88" s="780"/>
      <c r="H88" s="780"/>
      <c r="I88" s="780"/>
      <c r="J88" s="781"/>
      <c r="K88" s="782" t="str">
        <f t="shared" si="3"/>
        <v>0</v>
      </c>
      <c r="L88" s="783"/>
      <c r="M88" s="783"/>
      <c r="N88" s="783"/>
      <c r="O88" s="783"/>
      <c r="P88" s="783"/>
      <c r="Q88" s="783"/>
      <c r="R88" s="784"/>
      <c r="S88" s="758">
        <f>IF(ISBLANK('ANEXO 2'!S26),,IF('ANEXO 2'!S26=0,"No llegó",IF('ANEXO 2'!AL26&lt;=0,"0",'ANEXO 2'!AL26)))</f>
        <v>0</v>
      </c>
      <c r="T88" s="759"/>
      <c r="U88" s="760"/>
      <c r="V88" s="772"/>
      <c r="W88" s="773"/>
      <c r="X88" s="774"/>
      <c r="Y88" s="775"/>
      <c r="Z88" s="773"/>
      <c r="AA88" s="776"/>
      <c r="AB88" s="152"/>
      <c r="AC88" s="152"/>
      <c r="AD88" s="158"/>
      <c r="AF88" s="158" t="s">
        <v>785</v>
      </c>
      <c r="AG88" s="158">
        <f>IF(ISBLANK('ANEXO 2'!S26),, 'ANEXO 2'!I26)</f>
        <v>0</v>
      </c>
      <c r="AH88" s="158" t="str">
        <f t="shared" si="4"/>
        <v>0</v>
      </c>
      <c r="AI88" s="158">
        <f>'ANEXO 2'!S26</f>
        <v>0</v>
      </c>
      <c r="AJ88" s="370">
        <f>'ANEXO 2'!AJ58</f>
        <v>0</v>
      </c>
      <c r="AK88" s="160"/>
      <c r="AL88" s="797"/>
      <c r="AM88" s="797"/>
    </row>
    <row r="89" spans="1:39" ht="9.75" customHeight="1">
      <c r="A89" s="152"/>
      <c r="B89" s="157">
        <v>55</v>
      </c>
      <c r="C89" s="779">
        <f>IF(ISBLANK('ANEXO 2'!S27),, 'ANEXO 2'!C27)</f>
        <v>0</v>
      </c>
      <c r="D89" s="780"/>
      <c r="E89" s="780"/>
      <c r="F89" s="780"/>
      <c r="G89" s="780"/>
      <c r="H89" s="780"/>
      <c r="I89" s="780"/>
      <c r="J89" s="781"/>
      <c r="K89" s="782" t="str">
        <f t="shared" si="3"/>
        <v>0</v>
      </c>
      <c r="L89" s="783"/>
      <c r="M89" s="783"/>
      <c r="N89" s="783"/>
      <c r="O89" s="783"/>
      <c r="P89" s="783"/>
      <c r="Q89" s="783"/>
      <c r="R89" s="784"/>
      <c r="S89" s="758">
        <f>IF(ISBLANK('ANEXO 2'!S27),,IF('ANEXO 2'!S27=0,"No llegó",IF('ANEXO 2'!AL27&lt;=0,"0",'ANEXO 2'!AL27)))</f>
        <v>0</v>
      </c>
      <c r="T89" s="759"/>
      <c r="U89" s="760"/>
      <c r="V89" s="772"/>
      <c r="W89" s="773"/>
      <c r="X89" s="774"/>
      <c r="Y89" s="775"/>
      <c r="Z89" s="773"/>
      <c r="AA89" s="776"/>
      <c r="AB89" s="152"/>
      <c r="AC89" s="152"/>
      <c r="AD89" s="158"/>
      <c r="AF89" s="158" t="s">
        <v>785</v>
      </c>
      <c r="AG89" s="158">
        <f>IF(ISBLANK('ANEXO 2'!S27),, 'ANEXO 2'!I27)</f>
        <v>0</v>
      </c>
      <c r="AH89" s="158" t="str">
        <f t="shared" si="4"/>
        <v>0</v>
      </c>
      <c r="AI89" s="158">
        <f>'ANEXO 2'!S27</f>
        <v>0</v>
      </c>
      <c r="AJ89" s="370">
        <f>'ANEXO 2'!AJ59</f>
        <v>0</v>
      </c>
      <c r="AK89" s="160"/>
      <c r="AL89" s="797"/>
      <c r="AM89" s="797"/>
    </row>
    <row r="90" spans="1:39" ht="9.75" customHeight="1">
      <c r="A90" s="152"/>
      <c r="B90" s="157">
        <v>56</v>
      </c>
      <c r="C90" s="779">
        <f>IF(ISBLANK('ANEXO 2'!S28),, 'ANEXO 2'!C28)</f>
        <v>0</v>
      </c>
      <c r="D90" s="780"/>
      <c r="E90" s="780"/>
      <c r="F90" s="780"/>
      <c r="G90" s="780"/>
      <c r="H90" s="780"/>
      <c r="I90" s="780"/>
      <c r="J90" s="781"/>
      <c r="K90" s="782" t="str">
        <f t="shared" si="3"/>
        <v>0</v>
      </c>
      <c r="L90" s="783"/>
      <c r="M90" s="783"/>
      <c r="N90" s="783"/>
      <c r="O90" s="783"/>
      <c r="P90" s="783"/>
      <c r="Q90" s="783"/>
      <c r="R90" s="784"/>
      <c r="S90" s="758">
        <f>IF(ISBLANK('ANEXO 2'!S28),,IF('ANEXO 2'!S28=0,"No llegó",IF('ANEXO 2'!AL28&lt;=0,"0",'ANEXO 2'!AL28)))</f>
        <v>0</v>
      </c>
      <c r="T90" s="759"/>
      <c r="U90" s="760"/>
      <c r="V90" s="772"/>
      <c r="W90" s="773"/>
      <c r="X90" s="774"/>
      <c r="Y90" s="775"/>
      <c r="Z90" s="773"/>
      <c r="AA90" s="776"/>
      <c r="AB90" s="152"/>
      <c r="AC90" s="152"/>
      <c r="AD90" s="158"/>
      <c r="AF90" s="158" t="s">
        <v>785</v>
      </c>
      <c r="AG90" s="158">
        <f>IF(ISBLANK('ANEXO 2'!S28),, 'ANEXO 2'!I28)</f>
        <v>0</v>
      </c>
      <c r="AH90" s="158" t="str">
        <f t="shared" si="4"/>
        <v>0</v>
      </c>
      <c r="AI90" s="158">
        <f>'ANEXO 2'!S28</f>
        <v>0</v>
      </c>
      <c r="AJ90" s="370">
        <f>'ANEXO 2'!AJ60</f>
        <v>0</v>
      </c>
      <c r="AK90" s="160"/>
      <c r="AL90" s="797"/>
      <c r="AM90" s="797"/>
    </row>
    <row r="91" spans="1:39" ht="9.75" customHeight="1">
      <c r="A91" s="152"/>
      <c r="B91" s="157">
        <v>57</v>
      </c>
      <c r="C91" s="779">
        <f>IF(ISBLANK('ANEXO 2'!S29),, 'ANEXO 2'!C29)</f>
        <v>0</v>
      </c>
      <c r="D91" s="780"/>
      <c r="E91" s="780"/>
      <c r="F91" s="780"/>
      <c r="G91" s="780"/>
      <c r="H91" s="780"/>
      <c r="I91" s="780"/>
      <c r="J91" s="781"/>
      <c r="K91" s="782" t="str">
        <f t="shared" si="3"/>
        <v>0</v>
      </c>
      <c r="L91" s="783"/>
      <c r="M91" s="783"/>
      <c r="N91" s="783"/>
      <c r="O91" s="783"/>
      <c r="P91" s="783"/>
      <c r="Q91" s="783"/>
      <c r="R91" s="784"/>
      <c r="S91" s="758">
        <f>IF(ISBLANK('ANEXO 2'!S29),,IF('ANEXO 2'!S29=0,"No llegó",IF('ANEXO 2'!AL29&lt;=0,"0",'ANEXO 2'!AL29)))</f>
        <v>0</v>
      </c>
      <c r="T91" s="759"/>
      <c r="U91" s="760"/>
      <c r="V91" s="772"/>
      <c r="W91" s="773"/>
      <c r="X91" s="774"/>
      <c r="Y91" s="775"/>
      <c r="Z91" s="773"/>
      <c r="AA91" s="776"/>
      <c r="AB91" s="152"/>
      <c r="AC91" s="152"/>
      <c r="AD91" s="158"/>
      <c r="AF91" s="158" t="s">
        <v>785</v>
      </c>
      <c r="AG91" s="158">
        <f>IF(ISBLANK('ANEXO 2'!S29),, 'ANEXO 2'!I29)</f>
        <v>0</v>
      </c>
      <c r="AH91" s="158" t="str">
        <f t="shared" si="4"/>
        <v>0</v>
      </c>
      <c r="AI91" s="158">
        <f>'ANEXO 2'!S29</f>
        <v>0</v>
      </c>
      <c r="AJ91" s="370">
        <f>'ANEXO 2'!AJ61</f>
        <v>0</v>
      </c>
      <c r="AK91" s="160"/>
      <c r="AL91" s="797"/>
      <c r="AM91" s="797"/>
    </row>
    <row r="92" spans="1:39" ht="9.75" customHeight="1">
      <c r="A92" s="152"/>
      <c r="B92" s="157">
        <v>58</v>
      </c>
      <c r="C92" s="779">
        <f>IF(ISBLANK('ANEXO 2'!S30),, 'ANEXO 2'!C30)</f>
        <v>0</v>
      </c>
      <c r="D92" s="780"/>
      <c r="E92" s="780"/>
      <c r="F92" s="780"/>
      <c r="G92" s="780"/>
      <c r="H92" s="780"/>
      <c r="I92" s="780"/>
      <c r="J92" s="781"/>
      <c r="K92" s="782" t="str">
        <f t="shared" si="3"/>
        <v>0</v>
      </c>
      <c r="L92" s="783"/>
      <c r="M92" s="783"/>
      <c r="N92" s="783"/>
      <c r="O92" s="783"/>
      <c r="P92" s="783"/>
      <c r="Q92" s="783"/>
      <c r="R92" s="784"/>
      <c r="S92" s="758">
        <f>IF(ISBLANK('ANEXO 2'!S30),,IF('ANEXO 2'!S30=0,"No llegó",IF('ANEXO 2'!AL30&lt;=0,"0",'ANEXO 2'!AL30)))</f>
        <v>0</v>
      </c>
      <c r="T92" s="759"/>
      <c r="U92" s="760"/>
      <c r="V92" s="772"/>
      <c r="W92" s="773"/>
      <c r="X92" s="774"/>
      <c r="Y92" s="775"/>
      <c r="Z92" s="773"/>
      <c r="AA92" s="776"/>
      <c r="AB92" s="152"/>
      <c r="AC92" s="152"/>
      <c r="AD92" s="158"/>
      <c r="AF92" s="158" t="s">
        <v>785</v>
      </c>
      <c r="AG92" s="158">
        <f>IF(ISBLANK('ANEXO 2'!S30),, 'ANEXO 2'!I30)</f>
        <v>0</v>
      </c>
      <c r="AH92" s="158" t="str">
        <f t="shared" si="4"/>
        <v>0</v>
      </c>
      <c r="AI92" s="158">
        <f>'ANEXO 2'!S30</f>
        <v>0</v>
      </c>
      <c r="AJ92" s="370">
        <f>'ANEXO 2'!AJ62</f>
        <v>0</v>
      </c>
      <c r="AK92" s="160"/>
      <c r="AL92" s="797"/>
      <c r="AM92" s="797"/>
    </row>
    <row r="93" spans="1:39" ht="9.75" customHeight="1">
      <c r="A93" s="152"/>
      <c r="B93" s="157">
        <v>59</v>
      </c>
      <c r="C93" s="779">
        <f>IF(ISBLANK('ANEXO 2'!S31),, 'ANEXO 2'!C31)</f>
        <v>0</v>
      </c>
      <c r="D93" s="780"/>
      <c r="E93" s="780"/>
      <c r="F93" s="780"/>
      <c r="G93" s="780"/>
      <c r="H93" s="780"/>
      <c r="I93" s="780"/>
      <c r="J93" s="781"/>
      <c r="K93" s="782" t="str">
        <f t="shared" si="3"/>
        <v>0</v>
      </c>
      <c r="L93" s="783"/>
      <c r="M93" s="783"/>
      <c r="N93" s="783"/>
      <c r="O93" s="783"/>
      <c r="P93" s="783"/>
      <c r="Q93" s="783"/>
      <c r="R93" s="784"/>
      <c r="S93" s="758">
        <f>IF(ISBLANK('ANEXO 2'!S31),,IF('ANEXO 2'!S31=0,"No llegó",IF('ANEXO 2'!AL31&lt;=0,"0",'ANEXO 2'!AL31)))</f>
        <v>0</v>
      </c>
      <c r="T93" s="759"/>
      <c r="U93" s="760"/>
      <c r="V93" s="772"/>
      <c r="W93" s="773"/>
      <c r="X93" s="774"/>
      <c r="Y93" s="775"/>
      <c r="Z93" s="773"/>
      <c r="AA93" s="776"/>
      <c r="AB93" s="152"/>
      <c r="AC93" s="152"/>
      <c r="AD93" s="158"/>
      <c r="AF93" s="158" t="s">
        <v>785</v>
      </c>
      <c r="AG93" s="158">
        <f>IF(ISBLANK('ANEXO 2'!S31),, 'ANEXO 2'!I31)</f>
        <v>0</v>
      </c>
      <c r="AH93" s="158" t="str">
        <f t="shared" si="4"/>
        <v>0</v>
      </c>
      <c r="AI93" s="158">
        <f>'ANEXO 2'!S31</f>
        <v>0</v>
      </c>
      <c r="AJ93" s="370">
        <f>'ANEXO 2'!AJ63</f>
        <v>0</v>
      </c>
      <c r="AK93" s="160"/>
      <c r="AL93" s="797"/>
      <c r="AM93" s="797"/>
    </row>
    <row r="94" spans="1:39" ht="9.75" customHeight="1">
      <c r="A94" s="152"/>
      <c r="B94" s="157">
        <v>60</v>
      </c>
      <c r="C94" s="779">
        <f>IF(ISBLANK('ANEXO 2'!S32),, 'ANEXO 2'!C32)</f>
        <v>0</v>
      </c>
      <c r="D94" s="780"/>
      <c r="E94" s="780"/>
      <c r="F94" s="780"/>
      <c r="G94" s="780"/>
      <c r="H94" s="780"/>
      <c r="I94" s="780"/>
      <c r="J94" s="781"/>
      <c r="K94" s="782" t="str">
        <f t="shared" si="3"/>
        <v>0</v>
      </c>
      <c r="L94" s="783"/>
      <c r="M94" s="783"/>
      <c r="N94" s="783"/>
      <c r="O94" s="783"/>
      <c r="P94" s="783"/>
      <c r="Q94" s="783"/>
      <c r="R94" s="784"/>
      <c r="S94" s="758">
        <f>IF(ISBLANK('ANEXO 2'!S32),,IF('ANEXO 2'!S32=0,"No llegó",IF('ANEXO 2'!AL32&lt;=0,"0",'ANEXO 2'!AL32)))</f>
        <v>0</v>
      </c>
      <c r="T94" s="759"/>
      <c r="U94" s="760"/>
      <c r="V94" s="772"/>
      <c r="W94" s="773"/>
      <c r="X94" s="774"/>
      <c r="Y94" s="775"/>
      <c r="Z94" s="773"/>
      <c r="AA94" s="776"/>
      <c r="AB94" s="152"/>
      <c r="AC94" s="152"/>
      <c r="AD94" s="158"/>
      <c r="AF94" s="158" t="s">
        <v>785</v>
      </c>
      <c r="AG94" s="158">
        <f>IF(ISBLANK('ANEXO 2'!S32),, 'ANEXO 2'!I32)</f>
        <v>0</v>
      </c>
      <c r="AH94" s="158" t="str">
        <f t="shared" si="4"/>
        <v>0</v>
      </c>
      <c r="AI94" s="158">
        <f>'ANEXO 2'!S32</f>
        <v>0</v>
      </c>
      <c r="AJ94" s="370">
        <f>'ANEXO 2'!AJ64</f>
        <v>0</v>
      </c>
      <c r="AK94" s="160"/>
      <c r="AL94" s="797"/>
      <c r="AM94" s="797"/>
    </row>
    <row r="95" spans="1:39" ht="9.75" customHeight="1">
      <c r="A95" s="152"/>
      <c r="B95" s="157">
        <v>61</v>
      </c>
      <c r="C95" s="779">
        <f>IF(ISBLANK('ANEXO 2'!S33),, 'ANEXO 2'!C33)</f>
        <v>0</v>
      </c>
      <c r="D95" s="780"/>
      <c r="E95" s="780"/>
      <c r="F95" s="780"/>
      <c r="G95" s="780"/>
      <c r="H95" s="780"/>
      <c r="I95" s="780"/>
      <c r="J95" s="781"/>
      <c r="K95" s="782" t="str">
        <f t="shared" si="3"/>
        <v>0</v>
      </c>
      <c r="L95" s="783"/>
      <c r="M95" s="783"/>
      <c r="N95" s="783"/>
      <c r="O95" s="783"/>
      <c r="P95" s="783"/>
      <c r="Q95" s="783"/>
      <c r="R95" s="784"/>
      <c r="S95" s="758">
        <f>IF(ISBLANK('ANEXO 2'!S33),,IF('ANEXO 2'!S33=0,"No llegó",IF('ANEXO 2'!AL33&lt;=0,"0",'ANEXO 2'!AL33)))</f>
        <v>0</v>
      </c>
      <c r="T95" s="759"/>
      <c r="U95" s="760"/>
      <c r="V95" s="772"/>
      <c r="W95" s="773"/>
      <c r="X95" s="774"/>
      <c r="Y95" s="775"/>
      <c r="Z95" s="773"/>
      <c r="AA95" s="776"/>
      <c r="AB95" s="152"/>
      <c r="AC95" s="152"/>
      <c r="AD95" s="158"/>
      <c r="AF95" s="158" t="s">
        <v>785</v>
      </c>
      <c r="AG95" s="158">
        <f>IF(ISBLANK('ANEXO 2'!S33),, 'ANEXO 2'!I33)</f>
        <v>0</v>
      </c>
      <c r="AH95" s="158" t="str">
        <f t="shared" si="4"/>
        <v>0</v>
      </c>
      <c r="AI95" s="158">
        <f>'ANEXO 2'!S33</f>
        <v>0</v>
      </c>
      <c r="AJ95" s="370">
        <f>'ANEXO 2'!AJ65</f>
        <v>0</v>
      </c>
      <c r="AK95" s="160"/>
      <c r="AL95" s="797"/>
      <c r="AM95" s="797"/>
    </row>
    <row r="96" spans="1:39" ht="9.75" customHeight="1">
      <c r="A96" s="152"/>
      <c r="B96" s="157">
        <v>62</v>
      </c>
      <c r="C96" s="779">
        <f>IF(ISBLANK('ANEXO 2'!S34),, 'ANEXO 2'!C34)</f>
        <v>0</v>
      </c>
      <c r="D96" s="780"/>
      <c r="E96" s="780"/>
      <c r="F96" s="780"/>
      <c r="G96" s="780"/>
      <c r="H96" s="780"/>
      <c r="I96" s="780"/>
      <c r="J96" s="781"/>
      <c r="K96" s="782" t="str">
        <f t="shared" si="3"/>
        <v>0</v>
      </c>
      <c r="L96" s="783"/>
      <c r="M96" s="783"/>
      <c r="N96" s="783"/>
      <c r="O96" s="783"/>
      <c r="P96" s="783"/>
      <c r="Q96" s="783"/>
      <c r="R96" s="784"/>
      <c r="S96" s="758">
        <f>IF(ISBLANK('ANEXO 2'!S34),,IF('ANEXO 2'!S34=0,"No llegó",IF('ANEXO 2'!AL34&lt;=0,"0",'ANEXO 2'!AL34)))</f>
        <v>0</v>
      </c>
      <c r="T96" s="759"/>
      <c r="U96" s="760"/>
      <c r="V96" s="772"/>
      <c r="W96" s="773"/>
      <c r="X96" s="774"/>
      <c r="Y96" s="775"/>
      <c r="Z96" s="773"/>
      <c r="AA96" s="776"/>
      <c r="AB96" s="152"/>
      <c r="AC96" s="152"/>
      <c r="AD96" s="158"/>
      <c r="AF96" s="158" t="s">
        <v>785</v>
      </c>
      <c r="AG96" s="158">
        <f>IF(ISBLANK('ANEXO 2'!S34),, 'ANEXO 2'!I34)</f>
        <v>0</v>
      </c>
      <c r="AH96" s="158" t="str">
        <f t="shared" si="4"/>
        <v>0</v>
      </c>
      <c r="AI96" s="158">
        <f>'ANEXO 2'!S34</f>
        <v>0</v>
      </c>
      <c r="AJ96" s="370">
        <f>'ANEXO 2'!AJ66</f>
        <v>0</v>
      </c>
      <c r="AK96" s="160"/>
      <c r="AL96" s="797"/>
      <c r="AM96" s="797"/>
    </row>
    <row r="97" spans="1:39" ht="9.75" customHeight="1">
      <c r="A97" s="152"/>
      <c r="B97" s="157">
        <v>63</v>
      </c>
      <c r="C97" s="779">
        <f>IF(ISBLANK('ANEXO 2'!S35),, 'ANEXO 2'!C35)</f>
        <v>0</v>
      </c>
      <c r="D97" s="780"/>
      <c r="E97" s="780"/>
      <c r="F97" s="780"/>
      <c r="G97" s="780"/>
      <c r="H97" s="780"/>
      <c r="I97" s="780"/>
      <c r="J97" s="781"/>
      <c r="K97" s="782" t="str">
        <f t="shared" si="3"/>
        <v>0</v>
      </c>
      <c r="L97" s="783"/>
      <c r="M97" s="783"/>
      <c r="N97" s="783"/>
      <c r="O97" s="783"/>
      <c r="P97" s="783"/>
      <c r="Q97" s="783"/>
      <c r="R97" s="784"/>
      <c r="S97" s="758">
        <f>IF(ISBLANK('ANEXO 2'!S35),,IF('ANEXO 2'!S35=0,"No llegó",IF('ANEXO 2'!AL35&lt;=0,"0",'ANEXO 2'!AL35)))</f>
        <v>0</v>
      </c>
      <c r="T97" s="759"/>
      <c r="U97" s="760"/>
      <c r="V97" s="772"/>
      <c r="W97" s="773"/>
      <c r="X97" s="774"/>
      <c r="Y97" s="775"/>
      <c r="Z97" s="773"/>
      <c r="AA97" s="776"/>
      <c r="AB97" s="152"/>
      <c r="AC97" s="152"/>
      <c r="AD97" s="158"/>
      <c r="AF97" s="158" t="s">
        <v>785</v>
      </c>
      <c r="AG97" s="158">
        <f>IF(ISBLANK('ANEXO 2'!S35),, 'ANEXO 2'!I35)</f>
        <v>0</v>
      </c>
      <c r="AH97" s="158" t="str">
        <f t="shared" si="4"/>
        <v>0</v>
      </c>
      <c r="AI97" s="158">
        <f>'ANEXO 2'!S35</f>
        <v>0</v>
      </c>
      <c r="AJ97" s="370">
        <f>'ANEXO 2'!AJ67</f>
        <v>0</v>
      </c>
      <c r="AK97" s="160"/>
      <c r="AL97" s="797"/>
      <c r="AM97" s="797"/>
    </row>
    <row r="98" spans="1:39" ht="9.75" customHeight="1">
      <c r="A98" s="152"/>
      <c r="B98" s="157">
        <v>64</v>
      </c>
      <c r="C98" s="779">
        <f>IF(ISBLANK('ANEXO 2'!S36),, 'ANEXO 2'!C36)</f>
        <v>0</v>
      </c>
      <c r="D98" s="780"/>
      <c r="E98" s="780"/>
      <c r="F98" s="780"/>
      <c r="G98" s="780"/>
      <c r="H98" s="780"/>
      <c r="I98" s="780"/>
      <c r="J98" s="781"/>
      <c r="K98" s="782" t="str">
        <f t="shared" si="3"/>
        <v>0</v>
      </c>
      <c r="L98" s="783"/>
      <c r="M98" s="783"/>
      <c r="N98" s="783"/>
      <c r="O98" s="783"/>
      <c r="P98" s="783"/>
      <c r="Q98" s="783"/>
      <c r="R98" s="784"/>
      <c r="S98" s="758">
        <f>IF(ISBLANK('ANEXO 2'!S36),,IF('ANEXO 2'!S36=0,"No llegó",IF('ANEXO 2'!AL36&lt;=0,"0",'ANEXO 2'!AL36)))</f>
        <v>0</v>
      </c>
      <c r="T98" s="759"/>
      <c r="U98" s="760"/>
      <c r="V98" s="772"/>
      <c r="W98" s="773"/>
      <c r="X98" s="774"/>
      <c r="Y98" s="775"/>
      <c r="Z98" s="773"/>
      <c r="AA98" s="776"/>
      <c r="AB98" s="152"/>
      <c r="AC98" s="152"/>
      <c r="AD98" s="158"/>
      <c r="AF98" s="158" t="s">
        <v>785</v>
      </c>
      <c r="AG98" s="158">
        <f>IF(ISBLANK('ANEXO 2'!S36),, 'ANEXO 2'!I36)</f>
        <v>0</v>
      </c>
      <c r="AH98" s="158" t="str">
        <f t="shared" si="4"/>
        <v>0</v>
      </c>
      <c r="AI98" s="158">
        <f>'ANEXO 2'!S36</f>
        <v>0</v>
      </c>
      <c r="AJ98" s="370">
        <f>'ANEXO 2'!AJ68</f>
        <v>0</v>
      </c>
      <c r="AK98" s="160"/>
      <c r="AL98" s="797"/>
      <c r="AM98" s="797"/>
    </row>
    <row r="99" spans="1:39" ht="9.75" customHeight="1">
      <c r="A99" s="152"/>
      <c r="B99" s="157">
        <v>65</v>
      </c>
      <c r="C99" s="779">
        <f>IF(ISBLANK('ANEXO 2'!S37),, 'ANEXO 2'!C37)</f>
        <v>0</v>
      </c>
      <c r="D99" s="780"/>
      <c r="E99" s="780"/>
      <c r="F99" s="780"/>
      <c r="G99" s="780"/>
      <c r="H99" s="780"/>
      <c r="I99" s="780"/>
      <c r="J99" s="781"/>
      <c r="K99" s="782" t="str">
        <f t="shared" si="3"/>
        <v>0</v>
      </c>
      <c r="L99" s="783"/>
      <c r="M99" s="783"/>
      <c r="N99" s="783"/>
      <c r="O99" s="783"/>
      <c r="P99" s="783"/>
      <c r="Q99" s="783"/>
      <c r="R99" s="784"/>
      <c r="S99" s="758">
        <f>IF(ISBLANK('ANEXO 2'!S37),,IF('ANEXO 2'!S37=0,"No llegó",IF('ANEXO 2'!AL37&lt;=0,"0",'ANEXO 2'!AL37)))</f>
        <v>0</v>
      </c>
      <c r="T99" s="759"/>
      <c r="U99" s="760"/>
      <c r="V99" s="772"/>
      <c r="W99" s="773"/>
      <c r="X99" s="774"/>
      <c r="Y99" s="775"/>
      <c r="Z99" s="773"/>
      <c r="AA99" s="776"/>
      <c r="AB99" s="152"/>
      <c r="AC99" s="152"/>
      <c r="AD99" s="158"/>
      <c r="AF99" s="158" t="s">
        <v>785</v>
      </c>
      <c r="AG99" s="158">
        <f>IF(ISBLANK('ANEXO 2'!S37),, 'ANEXO 2'!I37)</f>
        <v>0</v>
      </c>
      <c r="AH99" s="158" t="str">
        <f t="shared" si="4"/>
        <v>0</v>
      </c>
      <c r="AI99" s="158">
        <f>'ANEXO 2'!S37</f>
        <v>0</v>
      </c>
      <c r="AJ99" s="370">
        <f>'ANEXO 2'!AJ69</f>
        <v>0</v>
      </c>
      <c r="AK99" s="160"/>
      <c r="AL99" s="797"/>
      <c r="AM99" s="797"/>
    </row>
    <row r="100" spans="1:39" ht="9.75" customHeight="1">
      <c r="A100" s="152"/>
      <c r="B100" s="157">
        <v>66</v>
      </c>
      <c r="C100" s="779">
        <f>IF(ISBLANK('ANEXO 2'!S38),, 'ANEXO 2'!C38)</f>
        <v>0</v>
      </c>
      <c r="D100" s="780"/>
      <c r="E100" s="780"/>
      <c r="F100" s="780"/>
      <c r="G100" s="780"/>
      <c r="H100" s="780"/>
      <c r="I100" s="780"/>
      <c r="J100" s="781"/>
      <c r="K100" s="782" t="str">
        <f t="shared" si="3"/>
        <v>0</v>
      </c>
      <c r="L100" s="783"/>
      <c r="M100" s="783"/>
      <c r="N100" s="783"/>
      <c r="O100" s="783"/>
      <c r="P100" s="783"/>
      <c r="Q100" s="783"/>
      <c r="R100" s="784"/>
      <c r="S100" s="758">
        <f>IF(ISBLANK('ANEXO 2'!S38),,IF('ANEXO 2'!S38=0,"No llegó",IF('ANEXO 2'!AL38&lt;=0,"0",'ANEXO 2'!AL38)))</f>
        <v>0</v>
      </c>
      <c r="T100" s="759"/>
      <c r="U100" s="760"/>
      <c r="V100" s="772"/>
      <c r="W100" s="773"/>
      <c r="X100" s="774"/>
      <c r="Y100" s="775"/>
      <c r="Z100" s="773"/>
      <c r="AA100" s="776"/>
      <c r="AB100" s="152"/>
      <c r="AC100" s="152"/>
      <c r="AD100" s="158"/>
      <c r="AF100" s="158" t="s">
        <v>785</v>
      </c>
      <c r="AG100" s="158">
        <f>IF(ISBLANK('ANEXO 2'!S38),, 'ANEXO 2'!I38)</f>
        <v>0</v>
      </c>
      <c r="AH100" s="158" t="str">
        <f t="shared" si="4"/>
        <v>0</v>
      </c>
      <c r="AI100" s="158">
        <f>'ANEXO 2'!S38</f>
        <v>0</v>
      </c>
      <c r="AJ100" s="370">
        <f>'ANEXO 2'!AJ70</f>
        <v>0</v>
      </c>
      <c r="AK100" s="160"/>
      <c r="AL100" s="797"/>
      <c r="AM100" s="797"/>
    </row>
    <row r="101" spans="1:39" ht="9.75" customHeight="1">
      <c r="A101" s="152"/>
      <c r="B101" s="157">
        <v>67</v>
      </c>
      <c r="C101" s="779">
        <f>IF(ISBLANK('ANEXO 2'!S39),, 'ANEXO 2'!C39)</f>
        <v>0</v>
      </c>
      <c r="D101" s="780"/>
      <c r="E101" s="780"/>
      <c r="F101" s="780"/>
      <c r="G101" s="780"/>
      <c r="H101" s="780"/>
      <c r="I101" s="780"/>
      <c r="J101" s="781"/>
      <c r="K101" s="782" t="str">
        <f t="shared" si="3"/>
        <v>0</v>
      </c>
      <c r="L101" s="783"/>
      <c r="M101" s="783"/>
      <c r="N101" s="783"/>
      <c r="O101" s="783"/>
      <c r="P101" s="783"/>
      <c r="Q101" s="783"/>
      <c r="R101" s="784"/>
      <c r="S101" s="758">
        <f>IF(ISBLANK('ANEXO 2'!S39),,IF('ANEXO 2'!S39=0,"No llegó",IF('ANEXO 2'!AL39&lt;=0,"0",'ANEXO 2'!AL39)))</f>
        <v>0</v>
      </c>
      <c r="T101" s="759"/>
      <c r="U101" s="760"/>
      <c r="V101" s="772"/>
      <c r="W101" s="773"/>
      <c r="X101" s="774"/>
      <c r="Y101" s="775"/>
      <c r="Z101" s="773"/>
      <c r="AA101" s="776"/>
      <c r="AB101" s="176"/>
      <c r="AC101" s="152"/>
      <c r="AD101" s="158"/>
      <c r="AF101" s="158" t="s">
        <v>785</v>
      </c>
      <c r="AG101" s="158">
        <f>IF(ISBLANK('ANEXO 2'!S39),, 'ANEXO 2'!I39)</f>
        <v>0</v>
      </c>
      <c r="AH101" s="158" t="str">
        <f t="shared" si="4"/>
        <v>0</v>
      </c>
      <c r="AI101" s="158">
        <f>'ANEXO 2'!S39</f>
        <v>0</v>
      </c>
      <c r="AJ101" s="370">
        <f>'ANEXO 2'!AJ71</f>
        <v>0</v>
      </c>
      <c r="AK101" s="160"/>
      <c r="AL101" s="797"/>
      <c r="AM101" s="797"/>
    </row>
    <row r="102" spans="1:39" ht="9.75" customHeight="1">
      <c r="A102" s="152"/>
      <c r="B102" s="157">
        <v>68</v>
      </c>
      <c r="C102" s="779">
        <f>IF(ISBLANK('ANEXO 3'!S15),, 'ANEXO 3'!C15)</f>
        <v>0</v>
      </c>
      <c r="D102" s="780"/>
      <c r="E102" s="780"/>
      <c r="F102" s="780"/>
      <c r="G102" s="780"/>
      <c r="H102" s="780"/>
      <c r="I102" s="780"/>
      <c r="J102" s="781"/>
      <c r="K102" s="782" t="str">
        <f t="shared" si="3"/>
        <v>0</v>
      </c>
      <c r="L102" s="783"/>
      <c r="M102" s="783"/>
      <c r="N102" s="783"/>
      <c r="O102" s="783"/>
      <c r="P102" s="783"/>
      <c r="Q102" s="783"/>
      <c r="R102" s="784"/>
      <c r="S102" s="758">
        <f>IF(ISBLANK('ANEXO 3'!S15),,IF('ANEXO 3'!S15=0,"No llegó",IF('ANEXO 3'!AL15&lt;=0,"0",'ANEXO 3'!AL15)))</f>
        <v>0</v>
      </c>
      <c r="T102" s="759"/>
      <c r="U102" s="760"/>
      <c r="V102" s="772"/>
      <c r="W102" s="773"/>
      <c r="X102" s="774"/>
      <c r="Y102" s="775"/>
      <c r="Z102" s="773"/>
      <c r="AA102" s="776"/>
      <c r="AB102" s="152"/>
      <c r="AC102" s="152"/>
      <c r="AD102" s="158"/>
      <c r="AF102" s="158" t="s">
        <v>786</v>
      </c>
      <c r="AG102" s="158">
        <f>IF(ISBLANK('ANEXO 3'!S15),, 'ANEXO 3'!I15)</f>
        <v>0</v>
      </c>
      <c r="AH102" s="158" t="str">
        <f t="shared" si="4"/>
        <v>0</v>
      </c>
      <c r="AI102" s="158">
        <f>'ANEXO 3'!S15</f>
        <v>0</v>
      </c>
      <c r="AJ102" s="370">
        <f>'ANEXO 3'!AK47</f>
        <v>0</v>
      </c>
      <c r="AK102" s="160"/>
      <c r="AL102" s="797"/>
      <c r="AM102" s="797"/>
    </row>
    <row r="103" spans="1:39" ht="9.75" customHeight="1">
      <c r="A103" s="152"/>
      <c r="B103" s="157">
        <v>69</v>
      </c>
      <c r="C103" s="779">
        <f>IF(ISBLANK('ANEXO 3'!S16),, 'ANEXO 3'!C16)</f>
        <v>0</v>
      </c>
      <c r="D103" s="780"/>
      <c r="E103" s="780"/>
      <c r="F103" s="780"/>
      <c r="G103" s="780"/>
      <c r="H103" s="780"/>
      <c r="I103" s="780"/>
      <c r="J103" s="781"/>
      <c r="K103" s="782" t="str">
        <f t="shared" si="3"/>
        <v>0</v>
      </c>
      <c r="L103" s="783"/>
      <c r="M103" s="783"/>
      <c r="N103" s="783"/>
      <c r="O103" s="783"/>
      <c r="P103" s="783"/>
      <c r="Q103" s="783"/>
      <c r="R103" s="784"/>
      <c r="S103" s="758">
        <f>IF(ISBLANK('ANEXO 3'!S16),,IF('ANEXO 3'!S16=0,"No llegó",IF('ANEXO 3'!AL16&lt;=0,"0",'ANEXO 3'!AL16)))</f>
        <v>0</v>
      </c>
      <c r="T103" s="759"/>
      <c r="U103" s="760"/>
      <c r="V103" s="772"/>
      <c r="W103" s="773"/>
      <c r="X103" s="774"/>
      <c r="Y103" s="775"/>
      <c r="Z103" s="773"/>
      <c r="AA103" s="776"/>
      <c r="AB103" s="152"/>
      <c r="AC103" s="152"/>
      <c r="AD103" s="158"/>
      <c r="AF103" s="158" t="s">
        <v>786</v>
      </c>
      <c r="AG103" s="158">
        <f>IF(ISBLANK('ANEXO 3'!S16),, 'ANEXO 3'!I16)</f>
        <v>0</v>
      </c>
      <c r="AH103" s="158" t="str">
        <f t="shared" si="4"/>
        <v>0</v>
      </c>
      <c r="AI103" s="158">
        <f>'ANEXO 3'!S16</f>
        <v>0</v>
      </c>
      <c r="AJ103" s="370">
        <f>'ANEXO 3'!AK48</f>
        <v>0</v>
      </c>
      <c r="AK103" s="160"/>
      <c r="AL103" s="797"/>
      <c r="AM103" s="797"/>
    </row>
    <row r="104" spans="1:39" ht="9.75" customHeight="1">
      <c r="A104" s="152"/>
      <c r="B104" s="157">
        <v>70</v>
      </c>
      <c r="C104" s="779">
        <f>IF(ISBLANK('ANEXO 3'!S17),, 'ANEXO 3'!C17)</f>
        <v>0</v>
      </c>
      <c r="D104" s="780"/>
      <c r="E104" s="780"/>
      <c r="F104" s="780"/>
      <c r="G104" s="780"/>
      <c r="H104" s="780"/>
      <c r="I104" s="780"/>
      <c r="J104" s="781"/>
      <c r="K104" s="782" t="str">
        <f t="shared" si="3"/>
        <v>0</v>
      </c>
      <c r="L104" s="783"/>
      <c r="M104" s="783"/>
      <c r="N104" s="783"/>
      <c r="O104" s="783"/>
      <c r="P104" s="783"/>
      <c r="Q104" s="783"/>
      <c r="R104" s="784"/>
      <c r="S104" s="758">
        <f>IF(ISBLANK('ANEXO 3'!S17),,IF('ANEXO 3'!S17=0,"No llegó",IF('ANEXO 3'!AL17&lt;=0,"0",'ANEXO 3'!AL17)))</f>
        <v>0</v>
      </c>
      <c r="T104" s="759"/>
      <c r="U104" s="760"/>
      <c r="V104" s="772"/>
      <c r="W104" s="773"/>
      <c r="X104" s="774"/>
      <c r="Y104" s="775"/>
      <c r="Z104" s="773"/>
      <c r="AA104" s="776"/>
      <c r="AB104" s="152"/>
      <c r="AC104" s="152"/>
      <c r="AD104" s="158"/>
      <c r="AF104" s="158" t="s">
        <v>786</v>
      </c>
      <c r="AG104" s="158">
        <f>IF(ISBLANK('ANEXO 3'!S17),, 'ANEXO 3'!I17)</f>
        <v>0</v>
      </c>
      <c r="AH104" s="158" t="str">
        <f t="shared" si="4"/>
        <v>0</v>
      </c>
      <c r="AI104" s="158">
        <f>'ANEXO 3'!S17</f>
        <v>0</v>
      </c>
      <c r="AJ104" s="370">
        <f>'ANEXO 3'!AK49</f>
        <v>0</v>
      </c>
      <c r="AK104" s="160"/>
      <c r="AL104" s="797"/>
      <c r="AM104" s="797"/>
    </row>
    <row r="105" spans="1:39" ht="9.75" customHeight="1">
      <c r="A105" s="152"/>
      <c r="B105" s="157">
        <v>71</v>
      </c>
      <c r="C105" s="779">
        <f>IF(ISBLANK('ANEXO 3'!S18),, 'ANEXO 3'!C18)</f>
        <v>0</v>
      </c>
      <c r="D105" s="780"/>
      <c r="E105" s="780"/>
      <c r="F105" s="780"/>
      <c r="G105" s="780"/>
      <c r="H105" s="780"/>
      <c r="I105" s="780"/>
      <c r="J105" s="781"/>
      <c r="K105" s="782" t="str">
        <f t="shared" si="3"/>
        <v>0</v>
      </c>
      <c r="L105" s="783"/>
      <c r="M105" s="783"/>
      <c r="N105" s="783"/>
      <c r="O105" s="783"/>
      <c r="P105" s="783"/>
      <c r="Q105" s="783"/>
      <c r="R105" s="784"/>
      <c r="S105" s="758">
        <f>IF(ISBLANK('ANEXO 3'!S18),,IF('ANEXO 3'!S18=0,"No llegó",IF('ANEXO 3'!AL18&lt;=0,"0",'ANEXO 3'!AL18)))</f>
        <v>0</v>
      </c>
      <c r="T105" s="759"/>
      <c r="U105" s="760"/>
      <c r="V105" s="772"/>
      <c r="W105" s="773"/>
      <c r="X105" s="774"/>
      <c r="Y105" s="775"/>
      <c r="Z105" s="773"/>
      <c r="AA105" s="776"/>
      <c r="AB105" s="152"/>
      <c r="AC105" s="152"/>
      <c r="AD105" s="158"/>
      <c r="AF105" s="158" t="s">
        <v>786</v>
      </c>
      <c r="AG105" s="158">
        <f>IF(ISBLANK('ANEXO 3'!S18),, 'ANEXO 3'!I18)</f>
        <v>0</v>
      </c>
      <c r="AH105" s="158" t="str">
        <f t="shared" si="4"/>
        <v>0</v>
      </c>
      <c r="AI105" s="158">
        <f>'ANEXO 3'!S18</f>
        <v>0</v>
      </c>
      <c r="AJ105" s="370">
        <f>'ANEXO 3'!AK50</f>
        <v>0</v>
      </c>
      <c r="AK105" s="160"/>
      <c r="AL105" s="797"/>
      <c r="AM105" s="797"/>
    </row>
    <row r="106" spans="1:39" ht="9.75" customHeight="1">
      <c r="A106" s="152"/>
      <c r="B106" s="157">
        <v>72</v>
      </c>
      <c r="C106" s="779">
        <f>IF(ISBLANK('ANEXO 3'!S19),, 'ANEXO 3'!C19)</f>
        <v>0</v>
      </c>
      <c r="D106" s="780"/>
      <c r="E106" s="780"/>
      <c r="F106" s="780"/>
      <c r="G106" s="780"/>
      <c r="H106" s="780"/>
      <c r="I106" s="780"/>
      <c r="J106" s="781"/>
      <c r="K106" s="782" t="str">
        <f t="shared" si="3"/>
        <v>0</v>
      </c>
      <c r="L106" s="783"/>
      <c r="M106" s="783"/>
      <c r="N106" s="783"/>
      <c r="O106" s="783"/>
      <c r="P106" s="783"/>
      <c r="Q106" s="783"/>
      <c r="R106" s="784"/>
      <c r="S106" s="758">
        <f>IF(ISBLANK('ANEXO 3'!S19),,IF('ANEXO 3'!S19=0,"No llegó",IF('ANEXO 3'!AL19&lt;=0,"0",'ANEXO 3'!AL19)))</f>
        <v>0</v>
      </c>
      <c r="T106" s="759"/>
      <c r="U106" s="760"/>
      <c r="V106" s="772"/>
      <c r="W106" s="773"/>
      <c r="X106" s="774"/>
      <c r="Y106" s="775"/>
      <c r="Z106" s="773"/>
      <c r="AA106" s="776"/>
      <c r="AB106" s="152"/>
      <c r="AC106" s="152"/>
      <c r="AD106" s="158"/>
      <c r="AF106" s="158" t="s">
        <v>786</v>
      </c>
      <c r="AG106" s="158">
        <f>IF(ISBLANK('ANEXO 3'!S19),, 'ANEXO 3'!I19)</f>
        <v>0</v>
      </c>
      <c r="AH106" s="158" t="str">
        <f t="shared" si="4"/>
        <v>0</v>
      </c>
      <c r="AI106" s="158">
        <f>'ANEXO 3'!S19</f>
        <v>0</v>
      </c>
      <c r="AJ106" s="370">
        <f>'ANEXO 3'!AK51</f>
        <v>0</v>
      </c>
      <c r="AK106" s="160"/>
      <c r="AL106" s="797"/>
      <c r="AM106" s="797"/>
    </row>
    <row r="107" spans="1:39" ht="9.75" customHeight="1">
      <c r="A107" s="152"/>
      <c r="B107" s="157">
        <v>73</v>
      </c>
      <c r="C107" s="779">
        <f>IF(ISBLANK('ANEXO 3'!S20),, 'ANEXO 3'!C20)</f>
        <v>0</v>
      </c>
      <c r="D107" s="780"/>
      <c r="E107" s="780"/>
      <c r="F107" s="780"/>
      <c r="G107" s="780"/>
      <c r="H107" s="780"/>
      <c r="I107" s="780"/>
      <c r="J107" s="781"/>
      <c r="K107" s="782" t="str">
        <f t="shared" si="3"/>
        <v>0</v>
      </c>
      <c r="L107" s="783"/>
      <c r="M107" s="783"/>
      <c r="N107" s="783"/>
      <c r="O107" s="783"/>
      <c r="P107" s="783"/>
      <c r="Q107" s="783"/>
      <c r="R107" s="784"/>
      <c r="S107" s="758">
        <f>IF(ISBLANK('ANEXO 3'!S20),,IF('ANEXO 3'!S20=0,"No llegó",IF('ANEXO 3'!AL20&lt;=0,"0",'ANEXO 3'!AL20)))</f>
        <v>0</v>
      </c>
      <c r="T107" s="759"/>
      <c r="U107" s="760"/>
      <c r="V107" s="772"/>
      <c r="W107" s="773"/>
      <c r="X107" s="774"/>
      <c r="Y107" s="775"/>
      <c r="Z107" s="773"/>
      <c r="AA107" s="776"/>
      <c r="AB107" s="152"/>
      <c r="AC107" s="152"/>
      <c r="AD107" s="158"/>
      <c r="AF107" s="158" t="s">
        <v>786</v>
      </c>
      <c r="AG107" s="158">
        <f>IF(ISBLANK('ANEXO 3'!S20),, 'ANEXO 3'!I20)</f>
        <v>0</v>
      </c>
      <c r="AH107" s="158" t="str">
        <f t="shared" si="4"/>
        <v>0</v>
      </c>
      <c r="AI107" s="158">
        <f>'ANEXO 3'!S20</f>
        <v>0</v>
      </c>
      <c r="AJ107" s="370">
        <f>'ANEXO 3'!AK52</f>
        <v>0</v>
      </c>
      <c r="AK107" s="160"/>
      <c r="AL107" s="797"/>
      <c r="AM107" s="797"/>
    </row>
    <row r="108" spans="1:39" ht="9.75" customHeight="1">
      <c r="A108" s="152"/>
      <c r="B108" s="157">
        <v>74</v>
      </c>
      <c r="C108" s="779">
        <f>IF(ISBLANK('ANEXO 3'!S21),, 'ANEXO 3'!C21)</f>
        <v>0</v>
      </c>
      <c r="D108" s="780"/>
      <c r="E108" s="780"/>
      <c r="F108" s="780"/>
      <c r="G108" s="780"/>
      <c r="H108" s="780"/>
      <c r="I108" s="780"/>
      <c r="J108" s="781"/>
      <c r="K108" s="782" t="str">
        <f t="shared" si="3"/>
        <v>0</v>
      </c>
      <c r="L108" s="783"/>
      <c r="M108" s="783"/>
      <c r="N108" s="783"/>
      <c r="O108" s="783"/>
      <c r="P108" s="783"/>
      <c r="Q108" s="783"/>
      <c r="R108" s="784"/>
      <c r="S108" s="758">
        <f>IF(ISBLANK('ANEXO 3'!S21),,IF('ANEXO 3'!S21=0,"No llegó",IF('ANEXO 3'!AL21&lt;=0,"0",'ANEXO 3'!AL21)))</f>
        <v>0</v>
      </c>
      <c r="T108" s="759"/>
      <c r="U108" s="760"/>
      <c r="V108" s="772"/>
      <c r="W108" s="773"/>
      <c r="X108" s="774"/>
      <c r="Y108" s="775"/>
      <c r="Z108" s="773"/>
      <c r="AA108" s="776"/>
      <c r="AB108" s="152"/>
      <c r="AC108" s="152"/>
      <c r="AD108" s="158"/>
      <c r="AF108" s="158" t="s">
        <v>786</v>
      </c>
      <c r="AG108" s="158">
        <f>IF(ISBLANK('ANEXO 3'!S21),, 'ANEXO 3'!I21)</f>
        <v>0</v>
      </c>
      <c r="AH108" s="158" t="str">
        <f t="shared" si="4"/>
        <v>0</v>
      </c>
      <c r="AI108" s="158">
        <f>'ANEXO 3'!S21</f>
        <v>0</v>
      </c>
      <c r="AJ108" s="370">
        <f>'ANEXO 3'!AK53</f>
        <v>0</v>
      </c>
      <c r="AK108" s="160"/>
      <c r="AL108" s="797"/>
      <c r="AM108" s="797"/>
    </row>
    <row r="109" spans="1:39" ht="9.75" customHeight="1">
      <c r="A109" s="152"/>
      <c r="B109" s="157">
        <v>75</v>
      </c>
      <c r="C109" s="779">
        <f>IF(ISBLANK('ANEXO 3'!S22),, 'ANEXO 3'!C22)</f>
        <v>0</v>
      </c>
      <c r="D109" s="780"/>
      <c r="E109" s="780"/>
      <c r="F109" s="780"/>
      <c r="G109" s="780"/>
      <c r="H109" s="780"/>
      <c r="I109" s="780"/>
      <c r="J109" s="781"/>
      <c r="K109" s="782" t="str">
        <f t="shared" si="3"/>
        <v>0</v>
      </c>
      <c r="L109" s="783"/>
      <c r="M109" s="783"/>
      <c r="N109" s="783"/>
      <c r="O109" s="783"/>
      <c r="P109" s="783"/>
      <c r="Q109" s="783"/>
      <c r="R109" s="784"/>
      <c r="S109" s="758">
        <f>IF(ISBLANK('ANEXO 3'!S22),,IF('ANEXO 3'!S22=0,"No llegó",IF('ANEXO 3'!AL22&lt;=0,"0",'ANEXO 3'!AL22)))</f>
        <v>0</v>
      </c>
      <c r="T109" s="759"/>
      <c r="U109" s="760"/>
      <c r="V109" s="772"/>
      <c r="W109" s="773"/>
      <c r="X109" s="774"/>
      <c r="Y109" s="775"/>
      <c r="Z109" s="773"/>
      <c r="AA109" s="776"/>
      <c r="AB109" s="152"/>
      <c r="AC109" s="152"/>
      <c r="AD109" s="158"/>
      <c r="AF109" s="158" t="s">
        <v>786</v>
      </c>
      <c r="AG109" s="158">
        <f>IF(ISBLANK('ANEXO 3'!S22),, 'ANEXO 3'!I22)</f>
        <v>0</v>
      </c>
      <c r="AH109" s="158" t="str">
        <f t="shared" si="4"/>
        <v>0</v>
      </c>
      <c r="AI109" s="158">
        <f>'ANEXO 3'!S22</f>
        <v>0</v>
      </c>
      <c r="AJ109" s="370">
        <f>'ANEXO 3'!AK54</f>
        <v>0</v>
      </c>
      <c r="AK109" s="160"/>
      <c r="AL109" s="797"/>
      <c r="AM109" s="797"/>
    </row>
    <row r="110" spans="1:39" ht="9.75" customHeight="1">
      <c r="A110" s="152"/>
      <c r="B110" s="157">
        <v>76</v>
      </c>
      <c r="C110" s="779">
        <f>IF(ISBLANK('ANEXO 3'!S23),, 'ANEXO 3'!C23)</f>
        <v>0</v>
      </c>
      <c r="D110" s="780"/>
      <c r="E110" s="780"/>
      <c r="F110" s="780"/>
      <c r="G110" s="780"/>
      <c r="H110" s="780"/>
      <c r="I110" s="780"/>
      <c r="J110" s="781"/>
      <c r="K110" s="782" t="str">
        <f t="shared" si="3"/>
        <v>0</v>
      </c>
      <c r="L110" s="783"/>
      <c r="M110" s="783"/>
      <c r="N110" s="783"/>
      <c r="O110" s="783"/>
      <c r="P110" s="783"/>
      <c r="Q110" s="783"/>
      <c r="R110" s="784"/>
      <c r="S110" s="758">
        <f>IF(ISBLANK('ANEXO 3'!S23),,IF('ANEXO 3'!S23=0,"No llegó",IF('ANEXO 3'!AL23&lt;=0,"0",'ANEXO 3'!AL23)))</f>
        <v>0</v>
      </c>
      <c r="T110" s="759"/>
      <c r="U110" s="760"/>
      <c r="V110" s="772"/>
      <c r="W110" s="773"/>
      <c r="X110" s="774"/>
      <c r="Y110" s="775"/>
      <c r="Z110" s="773"/>
      <c r="AA110" s="776"/>
      <c r="AB110" s="152"/>
      <c r="AC110" s="152"/>
      <c r="AD110" s="158"/>
      <c r="AF110" s="158" t="s">
        <v>786</v>
      </c>
      <c r="AG110" s="158">
        <f>IF(ISBLANK('ANEXO 3'!S23),, 'ANEXO 3'!I23)</f>
        <v>0</v>
      </c>
      <c r="AH110" s="158" t="str">
        <f t="shared" si="4"/>
        <v>0</v>
      </c>
      <c r="AI110" s="158">
        <f>'ANEXO 3'!S23</f>
        <v>0</v>
      </c>
      <c r="AJ110" s="370">
        <f>'ANEXO 3'!AK55</f>
        <v>0</v>
      </c>
      <c r="AK110" s="160"/>
      <c r="AL110" s="797"/>
      <c r="AM110" s="797"/>
    </row>
    <row r="111" spans="1:39" ht="9.75" customHeight="1">
      <c r="A111" s="152"/>
      <c r="B111" s="157">
        <v>77</v>
      </c>
      <c r="C111" s="779">
        <f>IF(ISBLANK('ANEXO 3'!S24),, 'ANEXO 3'!C24)</f>
        <v>0</v>
      </c>
      <c r="D111" s="780"/>
      <c r="E111" s="780"/>
      <c r="F111" s="780"/>
      <c r="G111" s="780"/>
      <c r="H111" s="780"/>
      <c r="I111" s="780"/>
      <c r="J111" s="781"/>
      <c r="K111" s="782" t="str">
        <f t="shared" si="3"/>
        <v>0</v>
      </c>
      <c r="L111" s="783"/>
      <c r="M111" s="783"/>
      <c r="N111" s="783"/>
      <c r="O111" s="783"/>
      <c r="P111" s="783"/>
      <c r="Q111" s="783"/>
      <c r="R111" s="784"/>
      <c r="S111" s="758">
        <f>IF(ISBLANK('ANEXO 3'!S24),,IF('ANEXO 3'!S24=0,"No llegó",IF('ANEXO 3'!AL24&lt;=0,"0",'ANEXO 3'!AL24)))</f>
        <v>0</v>
      </c>
      <c r="T111" s="759"/>
      <c r="U111" s="760"/>
      <c r="V111" s="772"/>
      <c r="W111" s="773"/>
      <c r="X111" s="774"/>
      <c r="Y111" s="775"/>
      <c r="Z111" s="773"/>
      <c r="AA111" s="776"/>
      <c r="AB111" s="152"/>
      <c r="AC111" s="152"/>
      <c r="AD111" s="158"/>
      <c r="AF111" s="158" t="s">
        <v>786</v>
      </c>
      <c r="AG111" s="158">
        <f>IF(ISBLANK('ANEXO 3'!S24),, 'ANEXO 3'!I24)</f>
        <v>0</v>
      </c>
      <c r="AH111" s="158" t="str">
        <f t="shared" si="4"/>
        <v>0</v>
      </c>
      <c r="AI111" s="158">
        <f>'ANEXO 3'!S24</f>
        <v>0</v>
      </c>
      <c r="AJ111" s="370">
        <f>'ANEXO 3'!AK56</f>
        <v>0</v>
      </c>
      <c r="AK111" s="160"/>
      <c r="AL111" s="797"/>
      <c r="AM111" s="797"/>
    </row>
    <row r="112" spans="1:39" ht="9.75" customHeight="1">
      <c r="A112" s="152"/>
      <c r="B112" s="157">
        <v>78</v>
      </c>
      <c r="C112" s="779">
        <f>IF(ISBLANK('ANEXO 3'!S25),, 'ANEXO 3'!C25)</f>
        <v>0</v>
      </c>
      <c r="D112" s="780"/>
      <c r="E112" s="780"/>
      <c r="F112" s="780"/>
      <c r="G112" s="780"/>
      <c r="H112" s="780"/>
      <c r="I112" s="780"/>
      <c r="J112" s="781"/>
      <c r="K112" s="782" t="str">
        <f t="shared" si="3"/>
        <v>0</v>
      </c>
      <c r="L112" s="783"/>
      <c r="M112" s="783"/>
      <c r="N112" s="783"/>
      <c r="O112" s="783"/>
      <c r="P112" s="783"/>
      <c r="Q112" s="783"/>
      <c r="R112" s="784"/>
      <c r="S112" s="758">
        <f>IF(ISBLANK('ANEXO 3'!S25),,IF('ANEXO 3'!S25=0,"No llegó",IF('ANEXO 3'!AL25&lt;=0,"0",'ANEXO 3'!AL25)))</f>
        <v>0</v>
      </c>
      <c r="T112" s="759"/>
      <c r="U112" s="760"/>
      <c r="V112" s="772"/>
      <c r="W112" s="773"/>
      <c r="X112" s="774"/>
      <c r="Y112" s="775"/>
      <c r="Z112" s="773"/>
      <c r="AA112" s="776"/>
      <c r="AB112" s="152"/>
      <c r="AC112" s="152"/>
      <c r="AD112" s="158"/>
      <c r="AF112" s="158" t="s">
        <v>786</v>
      </c>
      <c r="AG112" s="158">
        <f>IF(ISBLANK('ANEXO 3'!S25),, 'ANEXO 3'!I25)</f>
        <v>0</v>
      </c>
      <c r="AH112" s="158" t="str">
        <f t="shared" si="4"/>
        <v>0</v>
      </c>
      <c r="AI112" s="158">
        <f>'ANEXO 3'!S25</f>
        <v>0</v>
      </c>
      <c r="AJ112" s="370">
        <f>'ANEXO 3'!AK57</f>
        <v>0</v>
      </c>
      <c r="AK112" s="160"/>
      <c r="AL112" s="797"/>
      <c r="AM112" s="797"/>
    </row>
    <row r="113" spans="1:39" ht="9.75" customHeight="1">
      <c r="A113" s="152"/>
      <c r="B113" s="157">
        <v>79</v>
      </c>
      <c r="C113" s="779">
        <f>IF(ISBLANK('ANEXO 3'!S26),, 'ANEXO 3'!C26)</f>
        <v>0</v>
      </c>
      <c r="D113" s="780"/>
      <c r="E113" s="780"/>
      <c r="F113" s="780"/>
      <c r="G113" s="780"/>
      <c r="H113" s="780"/>
      <c r="I113" s="780"/>
      <c r="J113" s="781"/>
      <c r="K113" s="782" t="str">
        <f t="shared" si="3"/>
        <v>0</v>
      </c>
      <c r="L113" s="783"/>
      <c r="M113" s="783"/>
      <c r="N113" s="783"/>
      <c r="O113" s="783"/>
      <c r="P113" s="783"/>
      <c r="Q113" s="783"/>
      <c r="R113" s="784"/>
      <c r="S113" s="758">
        <f>IF(ISBLANK('ANEXO 3'!S26),,IF('ANEXO 3'!S26=0,"No llegó",IF('ANEXO 3'!AL26&lt;=0,"0",'ANEXO 3'!AL26)))</f>
        <v>0</v>
      </c>
      <c r="T113" s="759"/>
      <c r="U113" s="760"/>
      <c r="V113" s="772"/>
      <c r="W113" s="773"/>
      <c r="X113" s="774"/>
      <c r="Y113" s="775"/>
      <c r="Z113" s="773"/>
      <c r="AA113" s="776"/>
      <c r="AB113" s="152"/>
      <c r="AC113" s="152"/>
      <c r="AD113" s="158"/>
      <c r="AF113" s="158" t="s">
        <v>786</v>
      </c>
      <c r="AG113" s="158">
        <f>IF(ISBLANK('ANEXO 3'!S26),, 'ANEXO 3'!I26)</f>
        <v>0</v>
      </c>
      <c r="AH113" s="158" t="str">
        <f t="shared" si="4"/>
        <v>0</v>
      </c>
      <c r="AI113" s="158">
        <f>'ANEXO 3'!S26</f>
        <v>0</v>
      </c>
      <c r="AJ113" s="370">
        <f>'ANEXO 3'!AK58</f>
        <v>0</v>
      </c>
      <c r="AK113" s="160"/>
      <c r="AL113" s="797"/>
      <c r="AM113" s="797"/>
    </row>
    <row r="114" spans="1:39" ht="9.75" customHeight="1">
      <c r="A114" s="152"/>
      <c r="B114" s="157">
        <v>80</v>
      </c>
      <c r="C114" s="779">
        <f>IF(ISBLANK('ANEXO 3'!S27),, 'ANEXO 3'!C27)</f>
        <v>0</v>
      </c>
      <c r="D114" s="780"/>
      <c r="E114" s="780"/>
      <c r="F114" s="780"/>
      <c r="G114" s="780"/>
      <c r="H114" s="780"/>
      <c r="I114" s="780"/>
      <c r="J114" s="781"/>
      <c r="K114" s="782" t="str">
        <f t="shared" si="3"/>
        <v>0</v>
      </c>
      <c r="L114" s="783"/>
      <c r="M114" s="783"/>
      <c r="N114" s="783"/>
      <c r="O114" s="783"/>
      <c r="P114" s="783"/>
      <c r="Q114" s="783"/>
      <c r="R114" s="784"/>
      <c r="S114" s="758">
        <f>IF(ISBLANK('ANEXO 3'!S27),,IF('ANEXO 3'!S27=0,"No llegó",IF('ANEXO 3'!AL27&lt;=0,"0",'ANEXO 3'!AL27)))</f>
        <v>0</v>
      </c>
      <c r="T114" s="759"/>
      <c r="U114" s="760"/>
      <c r="V114" s="772"/>
      <c r="W114" s="773"/>
      <c r="X114" s="774"/>
      <c r="Y114" s="775"/>
      <c r="Z114" s="773"/>
      <c r="AA114" s="776"/>
      <c r="AB114" s="152"/>
      <c r="AC114" s="152"/>
      <c r="AD114" s="158"/>
      <c r="AF114" s="158" t="s">
        <v>786</v>
      </c>
      <c r="AG114" s="158">
        <f>IF(ISBLANK('ANEXO 3'!S27),, 'ANEXO 3'!I27)</f>
        <v>0</v>
      </c>
      <c r="AH114" s="158" t="str">
        <f t="shared" si="4"/>
        <v>0</v>
      </c>
      <c r="AI114" s="158">
        <f>'ANEXO 3'!S27</f>
        <v>0</v>
      </c>
      <c r="AJ114" s="370">
        <f>'ANEXO 3'!AK59</f>
        <v>0</v>
      </c>
      <c r="AK114" s="160"/>
      <c r="AL114" s="797"/>
      <c r="AM114" s="797"/>
    </row>
    <row r="115" spans="1:39" ht="9.75" customHeight="1">
      <c r="A115" s="152"/>
      <c r="B115" s="157">
        <v>81</v>
      </c>
      <c r="C115" s="779">
        <f>IF(ISBLANK('ANEXO 3'!S28),, 'ANEXO 3'!C28)</f>
        <v>0</v>
      </c>
      <c r="D115" s="780"/>
      <c r="E115" s="780"/>
      <c r="F115" s="780"/>
      <c r="G115" s="780"/>
      <c r="H115" s="780"/>
      <c r="I115" s="780"/>
      <c r="J115" s="781"/>
      <c r="K115" s="782" t="str">
        <f t="shared" si="3"/>
        <v>0</v>
      </c>
      <c r="L115" s="783"/>
      <c r="M115" s="783"/>
      <c r="N115" s="783"/>
      <c r="O115" s="783"/>
      <c r="P115" s="783"/>
      <c r="Q115" s="783"/>
      <c r="R115" s="784"/>
      <c r="S115" s="758">
        <f>IF(ISBLANK('ANEXO 3'!S28),,IF('ANEXO 3'!S28=0,"No llegó",IF('ANEXO 3'!AL28&lt;=0,"0",'ANEXO 3'!AL28)))</f>
        <v>0</v>
      </c>
      <c r="T115" s="759"/>
      <c r="U115" s="760"/>
      <c r="V115" s="772"/>
      <c r="W115" s="773"/>
      <c r="X115" s="774"/>
      <c r="Y115" s="775"/>
      <c r="Z115" s="773"/>
      <c r="AA115" s="776"/>
      <c r="AB115" s="152"/>
      <c r="AC115" s="152"/>
      <c r="AD115" s="158"/>
      <c r="AF115" s="158" t="s">
        <v>786</v>
      </c>
      <c r="AG115" s="158">
        <f>IF(ISBLANK('ANEXO 3'!S28),, 'ANEXO 3'!I28)</f>
        <v>0</v>
      </c>
      <c r="AH115" s="158" t="str">
        <f t="shared" si="4"/>
        <v>0</v>
      </c>
      <c r="AI115" s="158">
        <f>'ANEXO 3'!S28</f>
        <v>0</v>
      </c>
      <c r="AJ115" s="370">
        <f>'ANEXO 3'!AK60</f>
        <v>0</v>
      </c>
      <c r="AK115" s="160"/>
      <c r="AL115" s="797"/>
      <c r="AM115" s="797"/>
    </row>
    <row r="116" spans="1:39" ht="9.75" customHeight="1">
      <c r="A116" s="152"/>
      <c r="B116" s="157">
        <v>82</v>
      </c>
      <c r="C116" s="779">
        <f>IF(ISBLANK('ANEXO 3'!S29),, 'ANEXO 3'!C29)</f>
        <v>0</v>
      </c>
      <c r="D116" s="780"/>
      <c r="E116" s="780"/>
      <c r="F116" s="780"/>
      <c r="G116" s="780"/>
      <c r="H116" s="780"/>
      <c r="I116" s="780"/>
      <c r="J116" s="781"/>
      <c r="K116" s="782" t="str">
        <f t="shared" si="3"/>
        <v>0</v>
      </c>
      <c r="L116" s="783"/>
      <c r="M116" s="783"/>
      <c r="N116" s="783"/>
      <c r="O116" s="783"/>
      <c r="P116" s="783"/>
      <c r="Q116" s="783"/>
      <c r="R116" s="784"/>
      <c r="S116" s="758">
        <f>IF(ISBLANK('ANEXO 3'!S29),,IF('ANEXO 3'!S29=0,"No llegó",IF('ANEXO 3'!AL29&lt;=0,"0",'ANEXO 3'!AL29)))</f>
        <v>0</v>
      </c>
      <c r="T116" s="759"/>
      <c r="U116" s="760"/>
      <c r="V116" s="772"/>
      <c r="W116" s="773"/>
      <c r="X116" s="774"/>
      <c r="Y116" s="775"/>
      <c r="Z116" s="773"/>
      <c r="AA116" s="776"/>
      <c r="AB116" s="152"/>
      <c r="AC116" s="152"/>
      <c r="AD116" s="158"/>
      <c r="AF116" s="158" t="s">
        <v>786</v>
      </c>
      <c r="AG116" s="158">
        <f>IF(ISBLANK('ANEXO 3'!S29),, 'ANEXO 3'!I29)</f>
        <v>0</v>
      </c>
      <c r="AH116" s="158" t="str">
        <f t="shared" si="4"/>
        <v>0</v>
      </c>
      <c r="AI116" s="158">
        <f>'ANEXO 3'!S29</f>
        <v>0</v>
      </c>
      <c r="AJ116" s="370">
        <f>'ANEXO 3'!AK61</f>
        <v>0</v>
      </c>
      <c r="AK116" s="160"/>
      <c r="AL116" s="797"/>
      <c r="AM116" s="797"/>
    </row>
    <row r="117" spans="1:39" ht="9.75" customHeight="1">
      <c r="A117" s="152"/>
      <c r="B117" s="157">
        <v>83</v>
      </c>
      <c r="C117" s="779">
        <f>IF(ISBLANK('ANEXO 3'!S30),, 'ANEXO 3'!C30)</f>
        <v>0</v>
      </c>
      <c r="D117" s="780"/>
      <c r="E117" s="780"/>
      <c r="F117" s="780"/>
      <c r="G117" s="780"/>
      <c r="H117" s="780"/>
      <c r="I117" s="780"/>
      <c r="J117" s="781"/>
      <c r="K117" s="782" t="str">
        <f t="shared" si="3"/>
        <v>0</v>
      </c>
      <c r="L117" s="783"/>
      <c r="M117" s="783"/>
      <c r="N117" s="783"/>
      <c r="O117" s="783"/>
      <c r="P117" s="783"/>
      <c r="Q117" s="783"/>
      <c r="R117" s="784"/>
      <c r="S117" s="758">
        <f>IF(ISBLANK('ANEXO 3'!S30),,IF('ANEXO 3'!S30=0,"No llegó",IF('ANEXO 3'!AL30&lt;=0,"0",'ANEXO 3'!AL30)))</f>
        <v>0</v>
      </c>
      <c r="T117" s="759"/>
      <c r="U117" s="760"/>
      <c r="V117" s="772"/>
      <c r="W117" s="773"/>
      <c r="X117" s="774"/>
      <c r="Y117" s="775"/>
      <c r="Z117" s="773"/>
      <c r="AA117" s="776"/>
      <c r="AB117" s="152"/>
      <c r="AC117" s="152"/>
      <c r="AD117" s="158"/>
      <c r="AF117" s="158" t="s">
        <v>786</v>
      </c>
      <c r="AG117" s="158">
        <f>IF(ISBLANK('ANEXO 3'!S30),, 'ANEXO 3'!I30)</f>
        <v>0</v>
      </c>
      <c r="AH117" s="158" t="str">
        <f t="shared" si="4"/>
        <v>0</v>
      </c>
      <c r="AI117" s="158">
        <f>'ANEXO 3'!S30</f>
        <v>0</v>
      </c>
      <c r="AJ117" s="370">
        <f>'ANEXO 3'!AK62</f>
        <v>0</v>
      </c>
      <c r="AK117" s="160"/>
      <c r="AL117" s="797"/>
      <c r="AM117" s="797"/>
    </row>
    <row r="118" spans="1:39" ht="9.75" customHeight="1">
      <c r="A118" s="152"/>
      <c r="B118" s="157">
        <v>84</v>
      </c>
      <c r="C118" s="779">
        <f>IF(ISBLANK('ANEXO 3'!S31),, 'ANEXO 3'!C31)</f>
        <v>0</v>
      </c>
      <c r="D118" s="780"/>
      <c r="E118" s="780"/>
      <c r="F118" s="780"/>
      <c r="G118" s="780"/>
      <c r="H118" s="780"/>
      <c r="I118" s="780"/>
      <c r="J118" s="781"/>
      <c r="K118" s="782" t="str">
        <f t="shared" si="3"/>
        <v>0</v>
      </c>
      <c r="L118" s="783"/>
      <c r="M118" s="783"/>
      <c r="N118" s="783"/>
      <c r="O118" s="783"/>
      <c r="P118" s="783"/>
      <c r="Q118" s="783"/>
      <c r="R118" s="784"/>
      <c r="S118" s="758">
        <f>IF(ISBLANK('ANEXO 3'!S31),,IF('ANEXO 3'!S31=0,"No llegó",IF('ANEXO 3'!AL31&lt;=0,"0",'ANEXO 3'!AL31)))</f>
        <v>0</v>
      </c>
      <c r="T118" s="759"/>
      <c r="U118" s="760"/>
      <c r="V118" s="772"/>
      <c r="W118" s="773"/>
      <c r="X118" s="774"/>
      <c r="Y118" s="775"/>
      <c r="Z118" s="773"/>
      <c r="AA118" s="776"/>
      <c r="AB118" s="152"/>
      <c r="AC118" s="152"/>
      <c r="AD118" s="158"/>
      <c r="AF118" s="158" t="s">
        <v>786</v>
      </c>
      <c r="AG118" s="158">
        <f>IF(ISBLANK('ANEXO 3'!S31),, 'ANEXO 3'!I31)</f>
        <v>0</v>
      </c>
      <c r="AH118" s="158" t="str">
        <f t="shared" si="4"/>
        <v>0</v>
      </c>
      <c r="AI118" s="158">
        <f>'ANEXO 3'!S31</f>
        <v>0</v>
      </c>
      <c r="AJ118" s="370">
        <f>'ANEXO 3'!AK63</f>
        <v>0</v>
      </c>
      <c r="AK118" s="160"/>
      <c r="AL118" s="797"/>
      <c r="AM118" s="797"/>
    </row>
    <row r="119" spans="1:39" ht="9.75" customHeight="1">
      <c r="A119" s="152"/>
      <c r="B119" s="157">
        <v>85</v>
      </c>
      <c r="C119" s="779">
        <f>IF(ISBLANK('ANEXO 3'!S32),, 'ANEXO 3'!C32)</f>
        <v>0</v>
      </c>
      <c r="D119" s="780"/>
      <c r="E119" s="780"/>
      <c r="F119" s="780"/>
      <c r="G119" s="780"/>
      <c r="H119" s="780"/>
      <c r="I119" s="780"/>
      <c r="J119" s="781"/>
      <c r="K119" s="782" t="str">
        <f t="shared" si="3"/>
        <v>0</v>
      </c>
      <c r="L119" s="783"/>
      <c r="M119" s="783"/>
      <c r="N119" s="783"/>
      <c r="O119" s="783"/>
      <c r="P119" s="783"/>
      <c r="Q119" s="783"/>
      <c r="R119" s="784"/>
      <c r="S119" s="758">
        <f>IF(ISBLANK('ANEXO 3'!S32),,IF('ANEXO 3'!S32=0,"No llegó",IF('ANEXO 3'!AL32&lt;=0,"0",'ANEXO 3'!AL32)))</f>
        <v>0</v>
      </c>
      <c r="T119" s="759"/>
      <c r="U119" s="760"/>
      <c r="V119" s="772"/>
      <c r="W119" s="773"/>
      <c r="X119" s="774"/>
      <c r="Y119" s="775"/>
      <c r="Z119" s="773"/>
      <c r="AA119" s="776"/>
      <c r="AB119" s="152"/>
      <c r="AC119" s="152"/>
      <c r="AD119" s="158"/>
      <c r="AF119" s="158" t="s">
        <v>786</v>
      </c>
      <c r="AG119" s="158">
        <f>IF(ISBLANK('ANEXO 3'!S32),, 'ANEXO 3'!I32)</f>
        <v>0</v>
      </c>
      <c r="AH119" s="158" t="str">
        <f t="shared" si="4"/>
        <v>0</v>
      </c>
      <c r="AI119" s="158">
        <f>'ANEXO 3'!S32</f>
        <v>0</v>
      </c>
      <c r="AJ119" s="370">
        <f>'ANEXO 3'!AK64</f>
        <v>0</v>
      </c>
      <c r="AK119" s="160"/>
      <c r="AL119" s="171"/>
      <c r="AM119" s="171"/>
    </row>
    <row r="120" spans="1:39" ht="9.75" customHeight="1">
      <c r="A120" s="152"/>
      <c r="B120" s="157">
        <v>86</v>
      </c>
      <c r="C120" s="779">
        <f>IF(ISBLANK('ANEXO 3'!S33),, 'ANEXO 3'!C33)</f>
        <v>0</v>
      </c>
      <c r="D120" s="780"/>
      <c r="E120" s="780"/>
      <c r="F120" s="780"/>
      <c r="G120" s="780"/>
      <c r="H120" s="780"/>
      <c r="I120" s="780"/>
      <c r="J120" s="781"/>
      <c r="K120" s="782" t="str">
        <f t="shared" si="3"/>
        <v>0</v>
      </c>
      <c r="L120" s="783"/>
      <c r="M120" s="783"/>
      <c r="N120" s="783"/>
      <c r="O120" s="783"/>
      <c r="P120" s="783"/>
      <c r="Q120" s="783"/>
      <c r="R120" s="784"/>
      <c r="S120" s="758">
        <f>IF(ISBLANK('ANEXO 3'!S33),,IF('ANEXO 3'!S33=0,"No llegó",IF('ANEXO 3'!AL33&lt;=0,"0",'ANEXO 3'!AL33)))</f>
        <v>0</v>
      </c>
      <c r="T120" s="759"/>
      <c r="U120" s="760"/>
      <c r="V120" s="772"/>
      <c r="W120" s="773"/>
      <c r="X120" s="774"/>
      <c r="Y120" s="775"/>
      <c r="Z120" s="773"/>
      <c r="AA120" s="776"/>
      <c r="AB120" s="152"/>
      <c r="AC120" s="152"/>
      <c r="AD120" s="158"/>
      <c r="AF120" s="158" t="s">
        <v>786</v>
      </c>
      <c r="AG120" s="158">
        <f>IF(ISBLANK('ANEXO 3'!S33),, 'ANEXO 3'!I33)</f>
        <v>0</v>
      </c>
      <c r="AH120" s="158" t="str">
        <f t="shared" si="4"/>
        <v>0</v>
      </c>
      <c r="AI120" s="158">
        <f>'ANEXO 3'!S33</f>
        <v>0</v>
      </c>
      <c r="AJ120" s="370">
        <f>'ANEXO 3'!AK65</f>
        <v>0</v>
      </c>
      <c r="AK120" s="160"/>
      <c r="AL120" s="171"/>
      <c r="AM120" s="171"/>
    </row>
    <row r="121" spans="1:39" ht="9.75" customHeight="1">
      <c r="A121" s="152"/>
      <c r="B121" s="157">
        <v>87</v>
      </c>
      <c r="C121" s="779">
        <f>IF(ISBLANK('ANEXO 3'!S34),, 'ANEXO 3'!C34)</f>
        <v>0</v>
      </c>
      <c r="D121" s="780"/>
      <c r="E121" s="780"/>
      <c r="F121" s="780"/>
      <c r="G121" s="780"/>
      <c r="H121" s="780"/>
      <c r="I121" s="780"/>
      <c r="J121" s="781"/>
      <c r="K121" s="782" t="str">
        <f t="shared" si="3"/>
        <v>0</v>
      </c>
      <c r="L121" s="783"/>
      <c r="M121" s="783"/>
      <c r="N121" s="783"/>
      <c r="O121" s="783"/>
      <c r="P121" s="783"/>
      <c r="Q121" s="783"/>
      <c r="R121" s="784"/>
      <c r="S121" s="758">
        <f>IF(ISBLANK('ANEXO 3'!S34),,IF('ANEXO 3'!S34=0,"No llegó",IF('ANEXO 3'!AL34&lt;=0,"0",'ANEXO 3'!AL34)))</f>
        <v>0</v>
      </c>
      <c r="T121" s="759"/>
      <c r="U121" s="760"/>
      <c r="V121" s="772"/>
      <c r="W121" s="773"/>
      <c r="X121" s="774"/>
      <c r="Y121" s="775"/>
      <c r="Z121" s="773"/>
      <c r="AA121" s="776"/>
      <c r="AB121" s="152"/>
      <c r="AC121" s="152"/>
      <c r="AD121" s="158"/>
      <c r="AF121" s="158" t="s">
        <v>786</v>
      </c>
      <c r="AG121" s="158">
        <f>IF(ISBLANK('ANEXO 3'!S34),, 'ANEXO 3'!I34)</f>
        <v>0</v>
      </c>
      <c r="AH121" s="158" t="str">
        <f t="shared" si="4"/>
        <v>0</v>
      </c>
      <c r="AI121" s="158">
        <f>'ANEXO 3'!S34</f>
        <v>0</v>
      </c>
      <c r="AJ121" s="370">
        <f>'ANEXO 3'!AK66</f>
        <v>0</v>
      </c>
      <c r="AK121" s="160"/>
      <c r="AL121" s="171"/>
      <c r="AM121" s="171"/>
    </row>
    <row r="122" spans="1:39" ht="9.75" customHeight="1">
      <c r="A122" s="152"/>
      <c r="B122" s="157">
        <v>88</v>
      </c>
      <c r="C122" s="779">
        <f>IF(ISBLANK('ANEXO 3'!S35),, 'ANEXO 3'!C35)</f>
        <v>0</v>
      </c>
      <c r="D122" s="780"/>
      <c r="E122" s="780"/>
      <c r="F122" s="780"/>
      <c r="G122" s="780"/>
      <c r="H122" s="780"/>
      <c r="I122" s="780"/>
      <c r="J122" s="781"/>
      <c r="K122" s="782" t="str">
        <f t="shared" si="3"/>
        <v>0</v>
      </c>
      <c r="L122" s="783"/>
      <c r="M122" s="783"/>
      <c r="N122" s="783"/>
      <c r="O122" s="783"/>
      <c r="P122" s="783"/>
      <c r="Q122" s="783"/>
      <c r="R122" s="784"/>
      <c r="S122" s="758">
        <f>IF(ISBLANK('ANEXO 3'!S35),,IF('ANEXO 3'!S35=0,"No llegó",IF('ANEXO 3'!AL35&lt;=0,"0",'ANEXO 3'!AL35)))</f>
        <v>0</v>
      </c>
      <c r="T122" s="759"/>
      <c r="U122" s="760"/>
      <c r="V122" s="772"/>
      <c r="W122" s="773"/>
      <c r="X122" s="774"/>
      <c r="Y122" s="775"/>
      <c r="Z122" s="773"/>
      <c r="AA122" s="776"/>
      <c r="AB122" s="152"/>
      <c r="AC122" s="152"/>
      <c r="AD122" s="158"/>
      <c r="AF122" s="158" t="s">
        <v>786</v>
      </c>
      <c r="AG122" s="158">
        <f>IF(ISBLANK('ANEXO 3'!S35),, 'ANEXO 3'!I35)</f>
        <v>0</v>
      </c>
      <c r="AH122" s="158" t="str">
        <f t="shared" si="4"/>
        <v>0</v>
      </c>
      <c r="AI122" s="158">
        <f>'ANEXO 3'!S35</f>
        <v>0</v>
      </c>
      <c r="AJ122" s="370">
        <f>'ANEXO 3'!AK67</f>
        <v>0</v>
      </c>
      <c r="AK122" s="160"/>
      <c r="AL122" s="171"/>
      <c r="AM122" s="171"/>
    </row>
    <row r="123" spans="1:39" ht="9.75" customHeight="1">
      <c r="A123" s="152"/>
      <c r="B123" s="157">
        <v>89</v>
      </c>
      <c r="C123" s="779">
        <f>IF(ISBLANK('ANEXO 3'!S36),, 'ANEXO 3'!C36)</f>
        <v>0</v>
      </c>
      <c r="D123" s="780"/>
      <c r="E123" s="780"/>
      <c r="F123" s="780"/>
      <c r="G123" s="780"/>
      <c r="H123" s="780"/>
      <c r="I123" s="780"/>
      <c r="J123" s="781"/>
      <c r="K123" s="782" t="str">
        <f t="shared" si="3"/>
        <v>0</v>
      </c>
      <c r="L123" s="783"/>
      <c r="M123" s="783"/>
      <c r="N123" s="783"/>
      <c r="O123" s="783"/>
      <c r="P123" s="783"/>
      <c r="Q123" s="783"/>
      <c r="R123" s="784"/>
      <c r="S123" s="758">
        <f>IF(ISBLANK('ANEXO 3'!S36),,IF('ANEXO 3'!S36=0,"No llegó",IF('ANEXO 3'!AL36&lt;=0,"0",'ANEXO 3'!AL36)))</f>
        <v>0</v>
      </c>
      <c r="T123" s="759"/>
      <c r="U123" s="760"/>
      <c r="V123" s="772"/>
      <c r="W123" s="773"/>
      <c r="X123" s="774"/>
      <c r="Y123" s="775"/>
      <c r="Z123" s="773"/>
      <c r="AA123" s="776"/>
      <c r="AB123" s="152"/>
      <c r="AC123" s="152"/>
      <c r="AD123" s="158"/>
      <c r="AF123" s="158" t="s">
        <v>786</v>
      </c>
      <c r="AG123" s="158">
        <f>IF(ISBLANK('ANEXO 3'!S36),, 'ANEXO 3'!I36)</f>
        <v>0</v>
      </c>
      <c r="AH123" s="158" t="str">
        <f t="shared" si="4"/>
        <v>0</v>
      </c>
      <c r="AI123" s="158">
        <f>'ANEXO 3'!S36</f>
        <v>0</v>
      </c>
      <c r="AJ123" s="370">
        <f>'ANEXO 3'!AK68</f>
        <v>0</v>
      </c>
      <c r="AK123" s="160"/>
      <c r="AL123" s="171"/>
      <c r="AM123" s="171"/>
    </row>
    <row r="124" spans="1:39" ht="9.75" customHeight="1">
      <c r="A124" s="152"/>
      <c r="B124" s="157">
        <v>90</v>
      </c>
      <c r="C124" s="779">
        <f>IF(ISBLANK('ANEXO 3'!S37),, 'ANEXO 3'!C37)</f>
        <v>0</v>
      </c>
      <c r="D124" s="780"/>
      <c r="E124" s="780"/>
      <c r="F124" s="780"/>
      <c r="G124" s="780"/>
      <c r="H124" s="780"/>
      <c r="I124" s="780"/>
      <c r="J124" s="781"/>
      <c r="K124" s="782" t="str">
        <f t="shared" si="3"/>
        <v>0</v>
      </c>
      <c r="L124" s="783"/>
      <c r="M124" s="783"/>
      <c r="N124" s="783"/>
      <c r="O124" s="783"/>
      <c r="P124" s="783"/>
      <c r="Q124" s="783"/>
      <c r="R124" s="784"/>
      <c r="S124" s="758">
        <f>IF(ISBLANK('ANEXO 3'!S37),,IF('ANEXO 3'!S37=0,"No llegó",IF('ANEXO 3'!AL37&lt;=0,"0",'ANEXO 3'!AL37)))</f>
        <v>0</v>
      </c>
      <c r="T124" s="759"/>
      <c r="U124" s="760"/>
      <c r="V124" s="772"/>
      <c r="W124" s="773"/>
      <c r="X124" s="774"/>
      <c r="Y124" s="775"/>
      <c r="Z124" s="773"/>
      <c r="AA124" s="776"/>
      <c r="AB124" s="152"/>
      <c r="AC124" s="152"/>
      <c r="AD124" s="158"/>
      <c r="AF124" s="158" t="s">
        <v>786</v>
      </c>
      <c r="AG124" s="158">
        <f>IF(ISBLANK('ANEXO 3'!S37),, 'ANEXO 3'!I37)</f>
        <v>0</v>
      </c>
      <c r="AH124" s="158" t="str">
        <f t="shared" si="4"/>
        <v>0</v>
      </c>
      <c r="AI124" s="158">
        <f>'ANEXO 3'!S37</f>
        <v>0</v>
      </c>
      <c r="AJ124" s="370">
        <f>'ANEXO 3'!AK69</f>
        <v>0</v>
      </c>
      <c r="AK124" s="160"/>
      <c r="AL124" s="171"/>
      <c r="AM124" s="171"/>
    </row>
    <row r="125" spans="1:39" ht="9.75" customHeight="1">
      <c r="A125" s="152"/>
      <c r="B125" s="157">
        <v>91</v>
      </c>
      <c r="C125" s="779">
        <f>IF(ISBLANK('ANEXO 3'!S38),, 'ANEXO 3'!C38)</f>
        <v>0</v>
      </c>
      <c r="D125" s="780"/>
      <c r="E125" s="780"/>
      <c r="F125" s="780"/>
      <c r="G125" s="780"/>
      <c r="H125" s="780"/>
      <c r="I125" s="780"/>
      <c r="J125" s="781"/>
      <c r="K125" s="782" t="str">
        <f t="shared" si="3"/>
        <v>0</v>
      </c>
      <c r="L125" s="783"/>
      <c r="M125" s="783"/>
      <c r="N125" s="783"/>
      <c r="O125" s="783"/>
      <c r="P125" s="783"/>
      <c r="Q125" s="783"/>
      <c r="R125" s="784"/>
      <c r="S125" s="758">
        <f>IF(ISBLANK('ANEXO 3'!S38),,IF('ANEXO 3'!S38=0,"No llegó",IF('ANEXO 3'!AL38&lt;=0,"0",'ANEXO 3'!AL38)))</f>
        <v>0</v>
      </c>
      <c r="T125" s="759"/>
      <c r="U125" s="760"/>
      <c r="V125" s="772"/>
      <c r="W125" s="773"/>
      <c r="X125" s="774"/>
      <c r="Y125" s="775"/>
      <c r="Z125" s="773"/>
      <c r="AA125" s="776"/>
      <c r="AB125" s="152"/>
      <c r="AC125" s="152"/>
      <c r="AD125" s="158"/>
      <c r="AF125" s="158" t="s">
        <v>786</v>
      </c>
      <c r="AG125" s="158">
        <f>IF(ISBLANK('ANEXO 3'!S38),, 'ANEXO 3'!I38)</f>
        <v>0</v>
      </c>
      <c r="AH125" s="158" t="str">
        <f t="shared" si="4"/>
        <v>0</v>
      </c>
      <c r="AI125" s="158">
        <f>'ANEXO 3'!S38</f>
        <v>0</v>
      </c>
      <c r="AJ125" s="370">
        <f>'ANEXO 3'!AK70</f>
        <v>0</v>
      </c>
      <c r="AK125" s="160"/>
      <c r="AL125" s="171"/>
      <c r="AM125" s="171"/>
    </row>
    <row r="126" spans="1:39" ht="9.75" customHeight="1">
      <c r="A126" s="152"/>
      <c r="B126" s="157">
        <v>92</v>
      </c>
      <c r="C126" s="779">
        <f>IF(ISBLANK('ANEXO 3'!S39),, 'ANEXO 3'!C39)</f>
        <v>0</v>
      </c>
      <c r="D126" s="780"/>
      <c r="E126" s="780"/>
      <c r="F126" s="780"/>
      <c r="G126" s="780"/>
      <c r="H126" s="780"/>
      <c r="I126" s="780"/>
      <c r="J126" s="781"/>
      <c r="K126" s="782" t="str">
        <f t="shared" si="3"/>
        <v>0</v>
      </c>
      <c r="L126" s="783"/>
      <c r="M126" s="783"/>
      <c r="N126" s="783"/>
      <c r="O126" s="783"/>
      <c r="P126" s="783"/>
      <c r="Q126" s="783"/>
      <c r="R126" s="784"/>
      <c r="S126" s="758">
        <f>IF(ISBLANK('ANEXO 3'!S39),,IF('ANEXO 3'!S39=0,"No llegó",IF('ANEXO 3'!AL39&lt;=0,"0",'ANEXO 3'!AL39)))</f>
        <v>0</v>
      </c>
      <c r="T126" s="759"/>
      <c r="U126" s="760"/>
      <c r="V126" s="772"/>
      <c r="W126" s="773"/>
      <c r="X126" s="774"/>
      <c r="Y126" s="775"/>
      <c r="Z126" s="773"/>
      <c r="AA126" s="776"/>
      <c r="AB126" s="176"/>
      <c r="AC126" s="152"/>
      <c r="AD126" s="158"/>
      <c r="AF126" s="158" t="s">
        <v>786</v>
      </c>
      <c r="AG126" s="158">
        <f>IF(ISBLANK('ANEXO 3'!S39),, 'ANEXO 3'!I39)</f>
        <v>0</v>
      </c>
      <c r="AH126" s="158" t="str">
        <f t="shared" si="4"/>
        <v>0</v>
      </c>
      <c r="AI126" s="158">
        <f>'ANEXO 3'!S39</f>
        <v>0</v>
      </c>
      <c r="AJ126" s="370">
        <f>'ANEXO 3'!AK71</f>
        <v>0</v>
      </c>
      <c r="AK126" s="160"/>
      <c r="AL126" s="797"/>
      <c r="AM126" s="797"/>
    </row>
    <row r="127" spans="1:39" ht="9.75" customHeight="1">
      <c r="A127" s="152"/>
      <c r="B127" s="157">
        <v>93</v>
      </c>
      <c r="C127" s="779">
        <f>IF(ISBLANK('ANEXO 4'!S15),, 'ANEXO 4'!C15)</f>
        <v>0</v>
      </c>
      <c r="D127" s="780"/>
      <c r="E127" s="780"/>
      <c r="F127" s="780"/>
      <c r="G127" s="780"/>
      <c r="H127" s="780"/>
      <c r="I127" s="780"/>
      <c r="J127" s="781"/>
      <c r="K127" s="782" t="str">
        <f t="shared" si="3"/>
        <v>0</v>
      </c>
      <c r="L127" s="783"/>
      <c r="M127" s="783"/>
      <c r="N127" s="783"/>
      <c r="O127" s="783"/>
      <c r="P127" s="783"/>
      <c r="Q127" s="783"/>
      <c r="R127" s="784"/>
      <c r="S127" s="758">
        <f>IF(ISBLANK('ANEXO 4'!S15),,IF('ANEXO 4'!S15=0,"No llegó",IF('ANEXO 4'!AL15&lt;=0,"0",'ANEXO 4'!AL15)))</f>
        <v>0</v>
      </c>
      <c r="T127" s="759"/>
      <c r="U127" s="760"/>
      <c r="V127" s="772"/>
      <c r="W127" s="773"/>
      <c r="X127" s="774"/>
      <c r="Y127" s="775"/>
      <c r="Z127" s="773"/>
      <c r="AA127" s="776"/>
      <c r="AB127" s="152"/>
      <c r="AC127" s="152"/>
      <c r="AD127" s="158"/>
      <c r="AF127" s="158" t="s">
        <v>787</v>
      </c>
      <c r="AG127" s="158">
        <f>IF(ISBLANK('ANEXO 4'!S15),, 'ANEXO 4'!I15)</f>
        <v>0</v>
      </c>
      <c r="AH127" s="158" t="str">
        <f t="shared" si="4"/>
        <v>0</v>
      </c>
      <c r="AI127" s="158">
        <f>'ANEXO 4'!S15</f>
        <v>0</v>
      </c>
      <c r="AJ127" s="370">
        <f>'ANEXO 4'!AK47</f>
        <v>0</v>
      </c>
      <c r="AK127" s="160"/>
      <c r="AL127" s="797"/>
      <c r="AM127" s="797"/>
    </row>
    <row r="128" spans="1:39" ht="9.75" customHeight="1">
      <c r="A128" s="152"/>
      <c r="B128" s="157">
        <v>94</v>
      </c>
      <c r="C128" s="779">
        <f>IF(ISBLANK('ANEXO 4'!S16),, 'ANEXO 4'!C16)</f>
        <v>0</v>
      </c>
      <c r="D128" s="780"/>
      <c r="E128" s="780"/>
      <c r="F128" s="780"/>
      <c r="G128" s="780"/>
      <c r="H128" s="780"/>
      <c r="I128" s="780"/>
      <c r="J128" s="781"/>
      <c r="K128" s="782" t="str">
        <f t="shared" si="3"/>
        <v>0</v>
      </c>
      <c r="L128" s="783"/>
      <c r="M128" s="783"/>
      <c r="N128" s="783"/>
      <c r="O128" s="783"/>
      <c r="P128" s="783"/>
      <c r="Q128" s="783"/>
      <c r="R128" s="784"/>
      <c r="S128" s="758">
        <f>IF(ISBLANK('ANEXO 4'!S16),,IF('ANEXO 4'!S16=0,"No llegó",IF('ANEXO 4'!AL16&lt;=0,"0",'ANEXO 4'!AL16)))</f>
        <v>0</v>
      </c>
      <c r="T128" s="759"/>
      <c r="U128" s="760"/>
      <c r="V128" s="772"/>
      <c r="W128" s="773"/>
      <c r="X128" s="774"/>
      <c r="Y128" s="775"/>
      <c r="Z128" s="773"/>
      <c r="AA128" s="776"/>
      <c r="AB128" s="152"/>
      <c r="AC128" s="152"/>
      <c r="AD128" s="158"/>
      <c r="AF128" s="158" t="s">
        <v>787</v>
      </c>
      <c r="AG128" s="158">
        <f>IF(ISBLANK('ANEXO 4'!S16),, 'ANEXO 4'!I16)</f>
        <v>0</v>
      </c>
      <c r="AH128" s="158" t="str">
        <f t="shared" si="4"/>
        <v>0</v>
      </c>
      <c r="AI128" s="158">
        <f>'ANEXO 4'!S16</f>
        <v>0</v>
      </c>
      <c r="AJ128" s="370">
        <f>'ANEXO 4'!AK48</f>
        <v>0</v>
      </c>
      <c r="AK128" s="160"/>
    </row>
    <row r="129" spans="1:37" ht="9.75" customHeight="1">
      <c r="A129" s="152"/>
      <c r="B129" s="157">
        <v>95</v>
      </c>
      <c r="C129" s="779">
        <f>IF(ISBLANK('ANEXO 4'!S17),, 'ANEXO 4'!C17)</f>
        <v>0</v>
      </c>
      <c r="D129" s="780"/>
      <c r="E129" s="780"/>
      <c r="F129" s="780"/>
      <c r="G129" s="780"/>
      <c r="H129" s="780"/>
      <c r="I129" s="780"/>
      <c r="J129" s="781"/>
      <c r="K129" s="782" t="str">
        <f t="shared" si="3"/>
        <v>0</v>
      </c>
      <c r="L129" s="783"/>
      <c r="M129" s="783"/>
      <c r="N129" s="783"/>
      <c r="O129" s="783"/>
      <c r="P129" s="783"/>
      <c r="Q129" s="783"/>
      <c r="R129" s="784"/>
      <c r="S129" s="758">
        <f>IF(ISBLANK('ANEXO 4'!S17),,IF('ANEXO 4'!S17=0,"No llegó",IF('ANEXO 4'!AL17&lt;=0,"0",'ANEXO 4'!AL17)))</f>
        <v>0</v>
      </c>
      <c r="T129" s="759"/>
      <c r="U129" s="760"/>
      <c r="V129" s="772"/>
      <c r="W129" s="773"/>
      <c r="X129" s="774"/>
      <c r="Y129" s="775"/>
      <c r="Z129" s="773"/>
      <c r="AA129" s="776"/>
      <c r="AB129" s="152"/>
      <c r="AC129" s="152"/>
      <c r="AD129" s="158"/>
      <c r="AF129" s="158" t="s">
        <v>787</v>
      </c>
      <c r="AG129" s="158">
        <f>IF(ISBLANK('ANEXO 4'!S17),, 'ANEXO 4'!I17)</f>
        <v>0</v>
      </c>
      <c r="AH129" s="158" t="str">
        <f t="shared" si="4"/>
        <v>0</v>
      </c>
      <c r="AI129" s="158">
        <f>'ANEXO 4'!S17</f>
        <v>0</v>
      </c>
      <c r="AJ129" s="370">
        <f>'ANEXO 4'!AK49</f>
        <v>0</v>
      </c>
      <c r="AK129" s="160"/>
    </row>
    <row r="130" spans="1:37" ht="9.75" customHeight="1">
      <c r="A130" s="152"/>
      <c r="B130" s="157">
        <v>96</v>
      </c>
      <c r="C130" s="779">
        <f>IF(ISBLANK('ANEXO 4'!S18),, 'ANEXO 4'!C18)</f>
        <v>0</v>
      </c>
      <c r="D130" s="780"/>
      <c r="E130" s="780"/>
      <c r="F130" s="780"/>
      <c r="G130" s="780"/>
      <c r="H130" s="780"/>
      <c r="I130" s="780"/>
      <c r="J130" s="781"/>
      <c r="K130" s="782" t="str">
        <f t="shared" si="3"/>
        <v>0</v>
      </c>
      <c r="L130" s="783"/>
      <c r="M130" s="783"/>
      <c r="N130" s="783"/>
      <c r="O130" s="783"/>
      <c r="P130" s="783"/>
      <c r="Q130" s="783"/>
      <c r="R130" s="784"/>
      <c r="S130" s="758">
        <f>IF(ISBLANK('ANEXO 4'!S18),,IF('ANEXO 4'!S18=0,"No llegó",IF('ANEXO 4'!AL18&lt;=0,"0",'ANEXO 4'!AL18)))</f>
        <v>0</v>
      </c>
      <c r="T130" s="759"/>
      <c r="U130" s="760"/>
      <c r="V130" s="772"/>
      <c r="W130" s="773"/>
      <c r="X130" s="774"/>
      <c r="Y130" s="775"/>
      <c r="Z130" s="773"/>
      <c r="AA130" s="776"/>
      <c r="AB130" s="152"/>
      <c r="AC130" s="152"/>
      <c r="AD130" s="158"/>
      <c r="AF130" s="158" t="s">
        <v>787</v>
      </c>
      <c r="AG130" s="158">
        <f>IF(ISBLANK('ANEXO 4'!S18),, 'ANEXO 4'!I18)</f>
        <v>0</v>
      </c>
      <c r="AH130" s="158" t="str">
        <f t="shared" si="4"/>
        <v>0</v>
      </c>
      <c r="AI130" s="158">
        <f>'ANEXO 4'!S18</f>
        <v>0</v>
      </c>
      <c r="AJ130" s="370">
        <f>'ANEXO 4'!AK50</f>
        <v>0</v>
      </c>
      <c r="AK130" s="160"/>
    </row>
    <row r="131" spans="1:37" ht="9.75" customHeight="1" thickBot="1">
      <c r="A131" s="152"/>
      <c r="B131" s="163">
        <v>97</v>
      </c>
      <c r="C131" s="785">
        <f>IF(ISBLANK('ANEXO 4'!S19),, 'ANEXO 4'!C19)</f>
        <v>0</v>
      </c>
      <c r="D131" s="786"/>
      <c r="E131" s="786"/>
      <c r="F131" s="786"/>
      <c r="G131" s="786"/>
      <c r="H131" s="786"/>
      <c r="I131" s="786"/>
      <c r="J131" s="787"/>
      <c r="K131" s="789" t="str">
        <f t="shared" si="3"/>
        <v>0</v>
      </c>
      <c r="L131" s="790"/>
      <c r="M131" s="790"/>
      <c r="N131" s="790"/>
      <c r="O131" s="790"/>
      <c r="P131" s="790"/>
      <c r="Q131" s="790"/>
      <c r="R131" s="791"/>
      <c r="S131" s="806">
        <f>IF(ISBLANK('ANEXO 4'!S19),,IF('ANEXO 4'!S19=0,"No llegó",IF('ANEXO 4'!AL19&lt;=0,"0",'ANEXO 4'!AL19)))</f>
        <v>0</v>
      </c>
      <c r="T131" s="807"/>
      <c r="U131" s="807"/>
      <c r="V131" s="801"/>
      <c r="W131" s="802"/>
      <c r="X131" s="803"/>
      <c r="Y131" s="802"/>
      <c r="Z131" s="802"/>
      <c r="AA131" s="849"/>
      <c r="AB131" s="152"/>
      <c r="AC131" s="152"/>
      <c r="AD131" s="158"/>
      <c r="AF131" s="158" t="s">
        <v>787</v>
      </c>
      <c r="AG131" s="158">
        <f>IF(ISBLANK('ANEXO 4'!S19),, 'ANEXO 4'!I19)</f>
        <v>0</v>
      </c>
      <c r="AH131" s="158" t="str">
        <f t="shared" si="4"/>
        <v>0</v>
      </c>
      <c r="AI131" s="158">
        <f>'ANEXO 4'!S19</f>
        <v>0</v>
      </c>
      <c r="AJ131" s="370">
        <f>'ANEXO 4'!AK51</f>
        <v>0</v>
      </c>
      <c r="AK131" s="160"/>
    </row>
    <row r="132" spans="1:37" ht="9.75" customHeight="1" thickTop="1">
      <c r="A132" s="152"/>
      <c r="B132" s="164"/>
      <c r="C132" s="187"/>
      <c r="D132" s="187"/>
      <c r="E132" s="187"/>
      <c r="F132" s="187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8"/>
      <c r="R132" s="188"/>
      <c r="S132" s="850">
        <f>SUM(S77:T131)</f>
        <v>0</v>
      </c>
      <c r="T132" s="850"/>
      <c r="U132" s="169"/>
      <c r="V132" s="170"/>
      <c r="W132" s="170"/>
      <c r="X132" s="170"/>
      <c r="Y132" s="190"/>
      <c r="Z132" s="190"/>
      <c r="AA132" s="190"/>
      <c r="AB132" s="152"/>
      <c r="AC132" s="152"/>
      <c r="AD132" s="158"/>
      <c r="AF132" s="158"/>
      <c r="AG132" s="158"/>
      <c r="AH132" s="158"/>
      <c r="AI132" s="158"/>
      <c r="AJ132" s="159"/>
      <c r="AK132" s="160"/>
    </row>
    <row r="133" spans="1:37" ht="9.75" customHeight="1">
      <c r="A133" s="152"/>
      <c r="B133" s="164"/>
      <c r="C133" s="187"/>
      <c r="D133" s="187"/>
      <c r="E133" s="187"/>
      <c r="F133" s="187"/>
      <c r="G133" s="187"/>
      <c r="H133" s="187"/>
      <c r="I133" s="187"/>
      <c r="J133" s="187"/>
      <c r="K133" s="188"/>
      <c r="L133" s="188"/>
      <c r="M133" s="188"/>
      <c r="N133" s="188"/>
      <c r="O133" s="188"/>
      <c r="P133" s="188"/>
      <c r="Q133" s="188"/>
      <c r="R133" s="188"/>
      <c r="S133" s="169"/>
      <c r="T133" s="169"/>
      <c r="U133" s="169"/>
      <c r="V133" s="170"/>
      <c r="W133" s="170"/>
      <c r="X133" s="170"/>
      <c r="Y133" s="190"/>
      <c r="Z133" s="190"/>
      <c r="AA133" s="190"/>
      <c r="AB133" s="152"/>
      <c r="AC133" s="152"/>
      <c r="AD133" s="158"/>
      <c r="AF133" s="158"/>
      <c r="AG133" s="158"/>
      <c r="AH133" s="158"/>
      <c r="AI133" s="158"/>
      <c r="AJ133" s="159"/>
      <c r="AK133" s="160"/>
    </row>
    <row r="134" spans="1:37" ht="9.75" customHeight="1">
      <c r="A134" s="152"/>
      <c r="B134" s="164"/>
      <c r="C134" s="187"/>
      <c r="D134" s="187"/>
      <c r="E134" s="187"/>
      <c r="F134" s="187"/>
      <c r="G134" s="187"/>
      <c r="H134" s="187"/>
      <c r="I134" s="187"/>
      <c r="J134" s="187"/>
      <c r="K134" s="188"/>
      <c r="L134" s="188"/>
      <c r="M134" s="188"/>
      <c r="N134" s="188"/>
      <c r="O134" s="188"/>
      <c r="P134" s="188"/>
      <c r="Q134" s="188"/>
      <c r="R134" s="188"/>
      <c r="S134" s="169"/>
      <c r="T134" s="169"/>
      <c r="U134" s="169"/>
      <c r="V134" s="170"/>
      <c r="W134" s="170"/>
      <c r="X134" s="170"/>
      <c r="Y134" s="190"/>
      <c r="Z134" s="190"/>
      <c r="AA134" s="190"/>
      <c r="AB134" s="152"/>
      <c r="AC134" s="152"/>
      <c r="AD134" s="158"/>
      <c r="AF134" s="158"/>
      <c r="AG134" s="158"/>
      <c r="AH134" s="158"/>
      <c r="AI134" s="158"/>
      <c r="AJ134" s="159"/>
      <c r="AK134" s="160"/>
    </row>
    <row r="135" spans="1:37" ht="9.75" customHeight="1">
      <c r="A135" s="152"/>
      <c r="B135" s="164"/>
      <c r="C135" s="187"/>
      <c r="D135" s="187"/>
      <c r="E135" s="187"/>
      <c r="F135" s="187"/>
      <c r="G135" s="187"/>
      <c r="H135" s="187"/>
      <c r="I135" s="187"/>
      <c r="J135" s="187"/>
      <c r="K135" s="188"/>
      <c r="L135" s="188"/>
      <c r="M135" s="188"/>
      <c r="N135" s="188"/>
      <c r="O135" s="188"/>
      <c r="P135" s="188"/>
      <c r="Q135" s="188"/>
      <c r="R135" s="188"/>
      <c r="S135" s="169"/>
      <c r="T135" s="169"/>
      <c r="U135" s="169"/>
      <c r="V135" s="170"/>
      <c r="W135" s="170"/>
      <c r="X135" s="170"/>
      <c r="Y135" s="190"/>
      <c r="Z135" s="190"/>
      <c r="AA135" s="190"/>
      <c r="AB135" s="152"/>
      <c r="AC135" s="152"/>
      <c r="AD135" s="158"/>
      <c r="AF135" s="158"/>
      <c r="AG135" s="158"/>
      <c r="AH135" s="158"/>
      <c r="AI135" s="158"/>
      <c r="AJ135" s="159"/>
      <c r="AK135" s="160"/>
    </row>
    <row r="136" spans="1:37" ht="9.75" customHeight="1">
      <c r="A136" s="152"/>
      <c r="B136" s="164"/>
      <c r="C136" s="187"/>
      <c r="D136" s="187"/>
      <c r="E136" s="187"/>
      <c r="F136" s="187"/>
      <c r="G136" s="187"/>
      <c r="H136" s="187"/>
      <c r="I136" s="187"/>
      <c r="J136" s="187"/>
      <c r="K136" s="188"/>
      <c r="L136" s="188"/>
      <c r="M136" s="188"/>
      <c r="N136" s="188"/>
      <c r="O136" s="188"/>
      <c r="P136" s="188"/>
      <c r="Q136" s="188"/>
      <c r="R136" s="188"/>
      <c r="S136" s="169"/>
      <c r="T136" s="169"/>
      <c r="U136" s="169"/>
      <c r="V136" s="170"/>
      <c r="W136" s="170"/>
      <c r="X136" s="170"/>
      <c r="Y136" s="190"/>
      <c r="Z136" s="190"/>
      <c r="AA136" s="190"/>
      <c r="AB136" s="152"/>
      <c r="AC136" s="152"/>
      <c r="AD136" s="158"/>
      <c r="AF136" s="158"/>
      <c r="AG136" s="158"/>
      <c r="AH136" s="158"/>
      <c r="AI136" s="158"/>
      <c r="AJ136" s="159"/>
      <c r="AK136" s="160"/>
    </row>
    <row r="137" spans="1:37" ht="9.75" customHeight="1">
      <c r="A137" s="152"/>
      <c r="B137" s="164"/>
      <c r="C137" s="187"/>
      <c r="D137" s="187"/>
      <c r="E137" s="187"/>
      <c r="F137" s="187"/>
      <c r="G137" s="187"/>
      <c r="H137" s="187"/>
      <c r="I137" s="187"/>
      <c r="J137" s="187"/>
      <c r="K137" s="188"/>
      <c r="L137" s="188"/>
      <c r="M137" s="188"/>
      <c r="N137" s="188"/>
      <c r="O137" s="188"/>
      <c r="P137" s="188"/>
      <c r="Q137" s="188"/>
      <c r="R137" s="188"/>
      <c r="S137" s="169"/>
      <c r="T137" s="169"/>
      <c r="U137" s="169"/>
      <c r="V137" s="170"/>
      <c r="W137" s="170"/>
      <c r="X137" s="170"/>
      <c r="Y137" s="190"/>
      <c r="Z137" s="190"/>
      <c r="AA137" s="190"/>
      <c r="AB137" s="152"/>
      <c r="AC137" s="152"/>
      <c r="AD137" s="158"/>
      <c r="AF137" s="158"/>
      <c r="AG137" s="158"/>
      <c r="AH137" s="158"/>
      <c r="AI137" s="158"/>
      <c r="AJ137" s="159"/>
      <c r="AK137" s="160"/>
    </row>
    <row r="138" spans="1:37" ht="9.75" customHeight="1">
      <c r="A138" s="152"/>
      <c r="B138" s="164"/>
      <c r="C138" s="187"/>
      <c r="D138" s="187"/>
      <c r="E138" s="187"/>
      <c r="F138" s="187"/>
      <c r="G138" s="187"/>
      <c r="H138" s="187"/>
      <c r="I138" s="187"/>
      <c r="J138" s="187"/>
      <c r="K138" s="188"/>
      <c r="L138" s="188"/>
      <c r="M138" s="188"/>
      <c r="N138" s="188"/>
      <c r="O138" s="188"/>
      <c r="P138" s="188"/>
      <c r="Q138" s="188"/>
      <c r="R138" s="188"/>
      <c r="S138" s="169"/>
      <c r="T138" s="169"/>
      <c r="U138" s="169"/>
      <c r="V138" s="170"/>
      <c r="W138" s="170"/>
      <c r="X138" s="170"/>
      <c r="Y138" s="190"/>
      <c r="Z138" s="190"/>
      <c r="AA138" s="190"/>
      <c r="AB138" s="152"/>
      <c r="AC138" s="152"/>
      <c r="AD138" s="158"/>
      <c r="AF138" s="158"/>
      <c r="AG138" s="158"/>
      <c r="AH138" s="158"/>
      <c r="AI138" s="158"/>
      <c r="AJ138" s="159"/>
      <c r="AK138" s="160"/>
    </row>
    <row r="139" spans="1:37" ht="9.75" customHeight="1">
      <c r="A139" s="152"/>
      <c r="B139" s="164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8"/>
      <c r="AF139" s="158"/>
      <c r="AG139" s="158"/>
      <c r="AH139" s="158"/>
      <c r="AI139" s="158"/>
      <c r="AJ139" s="159"/>
      <c r="AK139" s="160"/>
    </row>
    <row r="140" spans="1:37" ht="9.75" customHeight="1">
      <c r="A140" s="152"/>
      <c r="B140" s="164"/>
      <c r="C140" s="809"/>
      <c r="D140" s="809"/>
      <c r="E140" s="809"/>
      <c r="F140" s="809"/>
      <c r="G140" s="809"/>
      <c r="H140" s="809"/>
      <c r="I140" s="809"/>
      <c r="J140" s="809"/>
      <c r="K140" s="166"/>
      <c r="L140" s="166"/>
      <c r="M140" s="166"/>
      <c r="N140" s="166"/>
      <c r="O140" s="166"/>
      <c r="P140" s="166"/>
      <c r="Q140" s="166"/>
      <c r="R140" s="166"/>
      <c r="S140" s="810"/>
      <c r="T140" s="810"/>
      <c r="U140" s="34"/>
      <c r="V140" s="152"/>
      <c r="W140" s="152"/>
      <c r="X140" s="152"/>
      <c r="Y140" s="152"/>
      <c r="Z140" s="152"/>
      <c r="AA140" s="152"/>
      <c r="AB140" s="152"/>
      <c r="AC140" s="152"/>
      <c r="AD140" s="158"/>
      <c r="AF140" s="158"/>
      <c r="AG140" s="158"/>
      <c r="AH140" s="158"/>
      <c r="AI140" s="158"/>
      <c r="AJ140" s="159"/>
      <c r="AK140" s="160"/>
    </row>
    <row r="141" spans="1:37" ht="9.75" customHeight="1">
      <c r="A141" s="152"/>
      <c r="B141" s="164"/>
      <c r="C141" s="660" t="s">
        <v>923</v>
      </c>
      <c r="D141" s="660"/>
      <c r="E141" s="660"/>
      <c r="F141" s="660"/>
      <c r="G141" s="660"/>
      <c r="H141" s="660"/>
      <c r="I141" s="660"/>
      <c r="J141" s="660"/>
      <c r="K141" s="80"/>
      <c r="L141" s="80"/>
      <c r="M141" s="80"/>
      <c r="N141" s="152"/>
      <c r="O141" s="152"/>
      <c r="P141" s="660" t="s">
        <v>924</v>
      </c>
      <c r="Q141" s="660"/>
      <c r="R141" s="660"/>
      <c r="S141" s="660"/>
      <c r="T141" s="660"/>
      <c r="U141" s="660"/>
      <c r="V141" s="660"/>
      <c r="W141" s="660"/>
      <c r="X141" s="660"/>
      <c r="Y141" s="152"/>
      <c r="Z141" s="152"/>
      <c r="AA141" s="152"/>
      <c r="AB141" s="152"/>
    </row>
    <row r="142" spans="1:37" ht="9.75" customHeight="1">
      <c r="A142" s="152"/>
      <c r="B142" s="164"/>
      <c r="C142" s="165"/>
      <c r="D142" s="165"/>
      <c r="E142" s="165"/>
      <c r="F142" s="165"/>
      <c r="G142" s="165"/>
      <c r="H142" s="165"/>
      <c r="I142" s="165"/>
      <c r="J142" s="165"/>
      <c r="K142" s="166"/>
      <c r="L142" s="166"/>
      <c r="M142" s="166"/>
      <c r="N142" s="166"/>
      <c r="O142" s="166"/>
      <c r="P142" s="166"/>
      <c r="Q142" s="166"/>
      <c r="R142" s="80"/>
      <c r="S142" s="80"/>
      <c r="T142" s="80"/>
      <c r="U142" s="80"/>
      <c r="V142" s="80"/>
      <c r="W142" s="80"/>
      <c r="X142" s="85"/>
      <c r="Y142" s="85"/>
      <c r="Z142" s="172">
        <v>3</v>
      </c>
      <c r="AA142" s="138" t="s">
        <v>715</v>
      </c>
      <c r="AB142" s="139">
        <f>IF(ISBLANK('ANEXO 2'!Q15),1,AC1)</f>
        <v>1</v>
      </c>
    </row>
    <row r="143" spans="1:37" ht="9.75" customHeight="1">
      <c r="A143" s="152"/>
      <c r="B143" s="164"/>
      <c r="C143" s="788" t="s">
        <v>1705</v>
      </c>
      <c r="D143" s="788"/>
      <c r="E143" s="788"/>
      <c r="F143" s="788"/>
      <c r="G143" s="788"/>
      <c r="H143" s="788"/>
      <c r="I143" s="788"/>
      <c r="J143" s="788"/>
      <c r="K143" s="788"/>
      <c r="L143" s="788"/>
      <c r="M143" s="788"/>
      <c r="N143" s="788"/>
      <c r="O143" s="788"/>
      <c r="P143" s="788"/>
      <c r="Q143" s="166"/>
      <c r="R143" s="792" t="s">
        <v>1724</v>
      </c>
      <c r="S143" s="793"/>
      <c r="T143" s="793"/>
      <c r="U143" s="793"/>
      <c r="V143" s="794"/>
      <c r="W143" s="743">
        <f>'ORDEN DE CUARENTENA'!AI3</f>
        <v>0</v>
      </c>
      <c r="X143" s="744"/>
      <c r="Y143" s="744"/>
      <c r="Z143" s="744"/>
      <c r="AA143" s="745"/>
      <c r="AB143" s="85"/>
    </row>
    <row r="144" spans="1:37" ht="9.75" customHeight="1">
      <c r="A144" s="152"/>
      <c r="B144" s="164"/>
      <c r="C144" s="788"/>
      <c r="D144" s="788"/>
      <c r="E144" s="788"/>
      <c r="F144" s="788"/>
      <c r="G144" s="788"/>
      <c r="H144" s="788"/>
      <c r="I144" s="788"/>
      <c r="J144" s="788"/>
      <c r="K144" s="788"/>
      <c r="L144" s="788"/>
      <c r="M144" s="788"/>
      <c r="N144" s="788"/>
      <c r="O144" s="788"/>
      <c r="P144" s="788"/>
      <c r="Q144" s="166"/>
      <c r="R144" s="793"/>
      <c r="S144" s="793"/>
      <c r="T144" s="793"/>
      <c r="U144" s="793"/>
      <c r="V144" s="794"/>
      <c r="W144" s="746"/>
      <c r="X144" s="747"/>
      <c r="Y144" s="747"/>
      <c r="Z144" s="747"/>
      <c r="AA144" s="748"/>
      <c r="AB144" s="88"/>
    </row>
    <row r="145" spans="1:36" ht="9.75" customHeight="1" thickBot="1">
      <c r="A145" s="152"/>
      <c r="B145" s="164"/>
      <c r="C145" s="167"/>
      <c r="D145" s="167"/>
      <c r="E145" s="167"/>
      <c r="F145" s="167"/>
      <c r="G145" s="167"/>
      <c r="H145" s="167"/>
      <c r="I145" s="167"/>
      <c r="J145" s="167"/>
      <c r="K145" s="168"/>
      <c r="L145" s="168"/>
      <c r="M145" s="168"/>
      <c r="N145" s="168"/>
      <c r="O145" s="168"/>
      <c r="P145" s="168"/>
      <c r="Q145" s="168"/>
      <c r="R145" s="168"/>
      <c r="S145" s="798"/>
      <c r="T145" s="798"/>
      <c r="U145" s="34"/>
      <c r="V145" s="152"/>
      <c r="W145" s="152"/>
      <c r="X145" s="152"/>
      <c r="Y145" s="152"/>
      <c r="Z145" s="152"/>
      <c r="AA145" s="152"/>
      <c r="AB145" s="152"/>
    </row>
    <row r="146" spans="1:36" ht="9.75" customHeight="1" thickTop="1" thickBot="1">
      <c r="A146" s="152"/>
      <c r="B146" s="85"/>
      <c r="C146" s="761" t="s">
        <v>2646</v>
      </c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3"/>
      <c r="V146" s="813" t="s">
        <v>2645</v>
      </c>
      <c r="W146" s="814"/>
      <c r="X146" s="814"/>
      <c r="Y146" s="814"/>
      <c r="Z146" s="814"/>
      <c r="AA146" s="815"/>
      <c r="AB146" s="152"/>
    </row>
    <row r="147" spans="1:36" ht="12" customHeight="1" thickTop="1">
      <c r="A147" s="152"/>
      <c r="B147" s="434" t="s">
        <v>916</v>
      </c>
      <c r="C147" s="595" t="s">
        <v>760</v>
      </c>
      <c r="D147" s="596"/>
      <c r="E147" s="596"/>
      <c r="F147" s="596"/>
      <c r="G147" s="596"/>
      <c r="H147" s="596"/>
      <c r="I147" s="596"/>
      <c r="J147" s="597"/>
      <c r="K147" s="595" t="s">
        <v>761</v>
      </c>
      <c r="L147" s="824"/>
      <c r="M147" s="824"/>
      <c r="N147" s="824"/>
      <c r="O147" s="824"/>
      <c r="P147" s="824"/>
      <c r="Q147" s="824"/>
      <c r="R147" s="825"/>
      <c r="S147" s="595" t="s">
        <v>778</v>
      </c>
      <c r="T147" s="596"/>
      <c r="U147" s="596"/>
      <c r="V147" s="766" t="s">
        <v>2652</v>
      </c>
      <c r="W147" s="767"/>
      <c r="X147" s="767"/>
      <c r="Y147" s="767" t="s">
        <v>2653</v>
      </c>
      <c r="Z147" s="767"/>
      <c r="AA147" s="770"/>
      <c r="AB147" s="152"/>
    </row>
    <row r="148" spans="1:36" ht="12" customHeight="1">
      <c r="A148" s="152"/>
      <c r="B148" s="435"/>
      <c r="C148" s="764"/>
      <c r="D148" s="765"/>
      <c r="E148" s="765"/>
      <c r="F148" s="765"/>
      <c r="G148" s="765"/>
      <c r="H148" s="765"/>
      <c r="I148" s="765"/>
      <c r="J148" s="795"/>
      <c r="K148" s="826"/>
      <c r="L148" s="827"/>
      <c r="M148" s="827"/>
      <c r="N148" s="827"/>
      <c r="O148" s="827"/>
      <c r="P148" s="827"/>
      <c r="Q148" s="827"/>
      <c r="R148" s="828"/>
      <c r="S148" s="764"/>
      <c r="T148" s="765"/>
      <c r="U148" s="765"/>
      <c r="V148" s="768"/>
      <c r="W148" s="769"/>
      <c r="X148" s="769"/>
      <c r="Y148" s="769"/>
      <c r="Z148" s="769"/>
      <c r="AA148" s="771"/>
      <c r="AB148" s="152"/>
      <c r="AH148" s="156" t="s">
        <v>794</v>
      </c>
      <c r="AI148" s="97" t="s">
        <v>783</v>
      </c>
      <c r="AJ148" s="97" t="s">
        <v>2611</v>
      </c>
    </row>
    <row r="149" spans="1:36" ht="9.75" customHeight="1">
      <c r="A149" s="152"/>
      <c r="B149" s="157">
        <v>98</v>
      </c>
      <c r="C149" s="779">
        <f>IF(ISBLANK('ANEXO 4'!S20),, 'ANEXO 4'!C20)</f>
        <v>0</v>
      </c>
      <c r="D149" s="780"/>
      <c r="E149" s="780"/>
      <c r="F149" s="780"/>
      <c r="G149" s="780"/>
      <c r="H149" s="780"/>
      <c r="I149" s="780"/>
      <c r="J149" s="781"/>
      <c r="K149" s="782" t="str">
        <f>UPPER(LEFT(AG149))&amp;LOWER(RIGHT(AG149,LEN(AG149)-1))</f>
        <v>0</v>
      </c>
      <c r="L149" s="783"/>
      <c r="M149" s="783"/>
      <c r="N149" s="783"/>
      <c r="O149" s="783"/>
      <c r="P149" s="783"/>
      <c r="Q149" s="783"/>
      <c r="R149" s="784"/>
      <c r="S149" s="758">
        <f>IF(ISBLANK('ANEXO 4'!S20),,IF('ANEXO 4'!S20=0,"No llegó",IF('ANEXO 4'!AL20&lt;0,"0",'ANEXO 4'!AL20)))</f>
        <v>0</v>
      </c>
      <c r="T149" s="759"/>
      <c r="U149" s="760"/>
      <c r="V149" s="772"/>
      <c r="W149" s="773"/>
      <c r="X149" s="774"/>
      <c r="Y149" s="775"/>
      <c r="Z149" s="773"/>
      <c r="AA149" s="776"/>
      <c r="AB149" s="152"/>
      <c r="AF149" s="158" t="s">
        <v>787</v>
      </c>
      <c r="AG149" s="158">
        <f>IF(ISBLANK('ANEXO 4'!S20),, 'ANEXO 4'!I20)</f>
        <v>0</v>
      </c>
      <c r="AH149" s="158" t="str">
        <f>K149</f>
        <v>0</v>
      </c>
      <c r="AI149" s="158">
        <f>'ANEXO 4'!S20</f>
        <v>0</v>
      </c>
      <c r="AJ149" s="370">
        <f>'ANEXO 4'!AK52</f>
        <v>0</v>
      </c>
    </row>
    <row r="150" spans="1:36" ht="9.75" customHeight="1">
      <c r="A150" s="152"/>
      <c r="B150" s="157">
        <v>99</v>
      </c>
      <c r="C150" s="779">
        <f>IF(ISBLANK('ANEXO 4'!S21),, 'ANEXO 4'!C21)</f>
        <v>0</v>
      </c>
      <c r="D150" s="780"/>
      <c r="E150" s="780"/>
      <c r="F150" s="780"/>
      <c r="G150" s="780"/>
      <c r="H150" s="780"/>
      <c r="I150" s="780"/>
      <c r="J150" s="781"/>
      <c r="K150" s="782" t="str">
        <f t="shared" ref="K150:K193" si="5">UPPER(LEFT(AG150))&amp;LOWER(RIGHT(AG150,LEN(AG150)-1))</f>
        <v>0</v>
      </c>
      <c r="L150" s="783"/>
      <c r="M150" s="783"/>
      <c r="N150" s="783"/>
      <c r="O150" s="783"/>
      <c r="P150" s="783"/>
      <c r="Q150" s="783"/>
      <c r="R150" s="784"/>
      <c r="S150" s="758">
        <f>IF(ISBLANK('ANEXO 4'!S21),,IF('ANEXO 4'!S21=0,"No llegó",IF('ANEXO 4'!AL21&lt;0,"0",'ANEXO 4'!AL21)))</f>
        <v>0</v>
      </c>
      <c r="T150" s="759"/>
      <c r="U150" s="760"/>
      <c r="V150" s="772"/>
      <c r="W150" s="773"/>
      <c r="X150" s="774"/>
      <c r="Y150" s="775"/>
      <c r="Z150" s="773"/>
      <c r="AA150" s="776"/>
      <c r="AB150" s="152"/>
      <c r="AF150" s="158" t="s">
        <v>787</v>
      </c>
      <c r="AG150" s="158">
        <f>IF(ISBLANK('ANEXO 4'!S21),, 'ANEXO 4'!I21)</f>
        <v>0</v>
      </c>
      <c r="AH150" s="158" t="str">
        <f t="shared" ref="AH150:AH193" si="6">K150</f>
        <v>0</v>
      </c>
      <c r="AI150" s="158">
        <f>'ANEXO 4'!S21</f>
        <v>0</v>
      </c>
      <c r="AJ150" s="370">
        <f>'ANEXO 4'!AK53</f>
        <v>0</v>
      </c>
    </row>
    <row r="151" spans="1:36" ht="9.75" customHeight="1">
      <c r="A151" s="152"/>
      <c r="B151" s="157">
        <v>100</v>
      </c>
      <c r="C151" s="779">
        <f>IF(ISBLANK('ANEXO 4'!S22),, 'ANEXO 4'!C22)</f>
        <v>0</v>
      </c>
      <c r="D151" s="780"/>
      <c r="E151" s="780"/>
      <c r="F151" s="780"/>
      <c r="G151" s="780"/>
      <c r="H151" s="780"/>
      <c r="I151" s="780"/>
      <c r="J151" s="781"/>
      <c r="K151" s="782" t="str">
        <f t="shared" si="5"/>
        <v>0</v>
      </c>
      <c r="L151" s="783"/>
      <c r="M151" s="783"/>
      <c r="N151" s="783"/>
      <c r="O151" s="783"/>
      <c r="P151" s="783"/>
      <c r="Q151" s="783"/>
      <c r="R151" s="784"/>
      <c r="S151" s="758">
        <f>IF(ISBLANK('ANEXO 4'!S22),,IF('ANEXO 4'!S22=0,"No llegó",IF('ANEXO 4'!AL22&lt;0,"0",'ANEXO 4'!AL22)))</f>
        <v>0</v>
      </c>
      <c r="T151" s="759"/>
      <c r="U151" s="760"/>
      <c r="V151" s="772"/>
      <c r="W151" s="773"/>
      <c r="X151" s="774"/>
      <c r="Y151" s="775"/>
      <c r="Z151" s="773"/>
      <c r="AA151" s="776"/>
      <c r="AB151" s="152"/>
      <c r="AF151" s="158" t="s">
        <v>787</v>
      </c>
      <c r="AG151" s="158">
        <f>IF(ISBLANK('ANEXO 4'!S22),, 'ANEXO 4'!I22)</f>
        <v>0</v>
      </c>
      <c r="AH151" s="158" t="str">
        <f t="shared" si="6"/>
        <v>0</v>
      </c>
      <c r="AI151" s="158">
        <f>'ANEXO 4'!S22</f>
        <v>0</v>
      </c>
      <c r="AJ151" s="370">
        <f>'ANEXO 4'!AK54</f>
        <v>0</v>
      </c>
    </row>
    <row r="152" spans="1:36" ht="9.75" customHeight="1">
      <c r="A152" s="152"/>
      <c r="B152" s="157">
        <v>101</v>
      </c>
      <c r="C152" s="779">
        <f>IF(ISBLANK('ANEXO 4'!S23),, 'ANEXO 4'!C23)</f>
        <v>0</v>
      </c>
      <c r="D152" s="780"/>
      <c r="E152" s="780"/>
      <c r="F152" s="780"/>
      <c r="G152" s="780"/>
      <c r="H152" s="780"/>
      <c r="I152" s="780"/>
      <c r="J152" s="781"/>
      <c r="K152" s="782" t="str">
        <f t="shared" si="5"/>
        <v>0</v>
      </c>
      <c r="L152" s="783"/>
      <c r="M152" s="783"/>
      <c r="N152" s="783"/>
      <c r="O152" s="783"/>
      <c r="P152" s="783"/>
      <c r="Q152" s="783"/>
      <c r="R152" s="784"/>
      <c r="S152" s="758">
        <f>IF(ISBLANK('ANEXO 4'!S23),,IF('ANEXO 4'!S23=0,"No llegó",IF('ANEXO 4'!AL23&lt;0,"0",'ANEXO 4'!AL23)))</f>
        <v>0</v>
      </c>
      <c r="T152" s="759"/>
      <c r="U152" s="760"/>
      <c r="V152" s="772"/>
      <c r="W152" s="773"/>
      <c r="X152" s="774"/>
      <c r="Y152" s="775"/>
      <c r="Z152" s="773"/>
      <c r="AA152" s="776"/>
      <c r="AB152" s="152"/>
      <c r="AF152" s="158" t="s">
        <v>787</v>
      </c>
      <c r="AG152" s="158">
        <f>IF(ISBLANK('ANEXO 4'!S23),, 'ANEXO 4'!I23)</f>
        <v>0</v>
      </c>
      <c r="AH152" s="158" t="str">
        <f t="shared" si="6"/>
        <v>0</v>
      </c>
      <c r="AI152" s="158">
        <f>'ANEXO 4'!S23</f>
        <v>0</v>
      </c>
      <c r="AJ152" s="370">
        <f>'ANEXO 4'!AK55</f>
        <v>0</v>
      </c>
    </row>
    <row r="153" spans="1:36" ht="9.75" customHeight="1">
      <c r="A153" s="152"/>
      <c r="B153" s="157">
        <v>102</v>
      </c>
      <c r="C153" s="779">
        <f>IF(ISBLANK('ANEXO 4'!S24),, 'ANEXO 4'!C24)</f>
        <v>0</v>
      </c>
      <c r="D153" s="780"/>
      <c r="E153" s="780"/>
      <c r="F153" s="780"/>
      <c r="G153" s="780"/>
      <c r="H153" s="780"/>
      <c r="I153" s="780"/>
      <c r="J153" s="781"/>
      <c r="K153" s="782" t="str">
        <f t="shared" si="5"/>
        <v>0</v>
      </c>
      <c r="L153" s="783"/>
      <c r="M153" s="783"/>
      <c r="N153" s="783"/>
      <c r="O153" s="783"/>
      <c r="P153" s="783"/>
      <c r="Q153" s="783"/>
      <c r="R153" s="784"/>
      <c r="S153" s="758">
        <f>IF(ISBLANK('ANEXO 4'!S24),,IF('ANEXO 4'!S24=0,"No llegó",IF('ANEXO 4'!AL24&lt;0,"0",'ANEXO 4'!AL24)))</f>
        <v>0</v>
      </c>
      <c r="T153" s="759"/>
      <c r="U153" s="760"/>
      <c r="V153" s="772"/>
      <c r="W153" s="773"/>
      <c r="X153" s="774"/>
      <c r="Y153" s="775"/>
      <c r="Z153" s="773"/>
      <c r="AA153" s="776"/>
      <c r="AB153" s="152"/>
      <c r="AF153" s="158" t="s">
        <v>787</v>
      </c>
      <c r="AG153" s="158">
        <f>IF(ISBLANK('ANEXO 4'!S24),, 'ANEXO 4'!I24)</f>
        <v>0</v>
      </c>
      <c r="AH153" s="158" t="str">
        <f t="shared" si="6"/>
        <v>0</v>
      </c>
      <c r="AI153" s="158">
        <f>'ANEXO 4'!S24</f>
        <v>0</v>
      </c>
      <c r="AJ153" s="370">
        <f>'ANEXO 4'!AK56</f>
        <v>0</v>
      </c>
    </row>
    <row r="154" spans="1:36" ht="9.75" customHeight="1">
      <c r="A154" s="152"/>
      <c r="B154" s="157">
        <v>103</v>
      </c>
      <c r="C154" s="779">
        <f>IF(ISBLANK('ANEXO 4'!S25),, 'ANEXO 4'!C25)</f>
        <v>0</v>
      </c>
      <c r="D154" s="780"/>
      <c r="E154" s="780"/>
      <c r="F154" s="780"/>
      <c r="G154" s="780"/>
      <c r="H154" s="780"/>
      <c r="I154" s="780"/>
      <c r="J154" s="781"/>
      <c r="K154" s="782" t="str">
        <f t="shared" si="5"/>
        <v>0</v>
      </c>
      <c r="L154" s="783"/>
      <c r="M154" s="783"/>
      <c r="N154" s="783"/>
      <c r="O154" s="783"/>
      <c r="P154" s="783"/>
      <c r="Q154" s="783"/>
      <c r="R154" s="784"/>
      <c r="S154" s="758">
        <f>IF(ISBLANK('ANEXO 4'!S25),,IF('ANEXO 4'!S25=0,"No llegó",IF('ANEXO 4'!AL25&lt;0,"0",'ANEXO 4'!AL25)))</f>
        <v>0</v>
      </c>
      <c r="T154" s="759"/>
      <c r="U154" s="760"/>
      <c r="V154" s="772"/>
      <c r="W154" s="773"/>
      <c r="X154" s="774"/>
      <c r="Y154" s="775"/>
      <c r="Z154" s="773"/>
      <c r="AA154" s="776"/>
      <c r="AB154" s="152"/>
      <c r="AF154" s="158" t="s">
        <v>787</v>
      </c>
      <c r="AG154" s="158">
        <f>IF(ISBLANK('ANEXO 4'!S25),, 'ANEXO 4'!I25)</f>
        <v>0</v>
      </c>
      <c r="AH154" s="158" t="str">
        <f t="shared" si="6"/>
        <v>0</v>
      </c>
      <c r="AI154" s="158">
        <f>'ANEXO 4'!S25</f>
        <v>0</v>
      </c>
      <c r="AJ154" s="370">
        <f>'ANEXO 4'!AK57</f>
        <v>0</v>
      </c>
    </row>
    <row r="155" spans="1:36" ht="9.75" customHeight="1">
      <c r="A155" s="152"/>
      <c r="B155" s="157">
        <v>104</v>
      </c>
      <c r="C155" s="779">
        <f>IF(ISBLANK('ANEXO 4'!S26),, 'ANEXO 4'!C26)</f>
        <v>0</v>
      </c>
      <c r="D155" s="780"/>
      <c r="E155" s="780"/>
      <c r="F155" s="780"/>
      <c r="G155" s="780"/>
      <c r="H155" s="780"/>
      <c r="I155" s="780"/>
      <c r="J155" s="781"/>
      <c r="K155" s="782" t="str">
        <f t="shared" si="5"/>
        <v>0</v>
      </c>
      <c r="L155" s="783"/>
      <c r="M155" s="783"/>
      <c r="N155" s="783"/>
      <c r="O155" s="783"/>
      <c r="P155" s="783"/>
      <c r="Q155" s="783"/>
      <c r="R155" s="784"/>
      <c r="S155" s="758">
        <f>IF(ISBLANK('ANEXO 4'!S26),,IF('ANEXO 4'!S26=0,"No llegó",IF('ANEXO 4'!AL26&lt;0,"0",'ANEXO 4'!AL26)))</f>
        <v>0</v>
      </c>
      <c r="T155" s="759"/>
      <c r="U155" s="760"/>
      <c r="V155" s="772"/>
      <c r="W155" s="773"/>
      <c r="X155" s="774"/>
      <c r="Y155" s="775"/>
      <c r="Z155" s="773"/>
      <c r="AA155" s="776"/>
      <c r="AB155" s="152"/>
      <c r="AF155" s="158" t="s">
        <v>787</v>
      </c>
      <c r="AG155" s="158">
        <f>IF(ISBLANK('ANEXO 4'!S26),, 'ANEXO 4'!I26)</f>
        <v>0</v>
      </c>
      <c r="AH155" s="158" t="str">
        <f t="shared" si="6"/>
        <v>0</v>
      </c>
      <c r="AI155" s="158">
        <f>'ANEXO 4'!S26</f>
        <v>0</v>
      </c>
      <c r="AJ155" s="370">
        <f>'ANEXO 4'!AK58</f>
        <v>0</v>
      </c>
    </row>
    <row r="156" spans="1:36" ht="9.75" customHeight="1">
      <c r="A156" s="152"/>
      <c r="B156" s="157">
        <v>105</v>
      </c>
      <c r="C156" s="779">
        <f>IF(ISBLANK('ANEXO 4'!S27),, 'ANEXO 4'!C27)</f>
        <v>0</v>
      </c>
      <c r="D156" s="780"/>
      <c r="E156" s="780"/>
      <c r="F156" s="780"/>
      <c r="G156" s="780"/>
      <c r="H156" s="780"/>
      <c r="I156" s="780"/>
      <c r="J156" s="781"/>
      <c r="K156" s="782" t="str">
        <f t="shared" si="5"/>
        <v>0</v>
      </c>
      <c r="L156" s="783"/>
      <c r="M156" s="783"/>
      <c r="N156" s="783"/>
      <c r="O156" s="783"/>
      <c r="P156" s="783"/>
      <c r="Q156" s="783"/>
      <c r="R156" s="784"/>
      <c r="S156" s="758">
        <f>IF(ISBLANK('ANEXO 4'!S27),,IF('ANEXO 4'!S27=0,"No llegó",IF('ANEXO 4'!AL27&lt;0,"0",'ANEXO 4'!AL27)))</f>
        <v>0</v>
      </c>
      <c r="T156" s="759"/>
      <c r="U156" s="760"/>
      <c r="V156" s="772"/>
      <c r="W156" s="773"/>
      <c r="X156" s="774"/>
      <c r="Y156" s="775"/>
      <c r="Z156" s="773"/>
      <c r="AA156" s="776"/>
      <c r="AB156" s="152"/>
      <c r="AF156" s="158" t="s">
        <v>787</v>
      </c>
      <c r="AG156" s="158">
        <f>IF(ISBLANK('ANEXO 4'!S27),, 'ANEXO 4'!I27)</f>
        <v>0</v>
      </c>
      <c r="AH156" s="158" t="str">
        <f t="shared" si="6"/>
        <v>0</v>
      </c>
      <c r="AI156" s="158">
        <f>'ANEXO 4'!S27</f>
        <v>0</v>
      </c>
      <c r="AJ156" s="370">
        <f>'ANEXO 4'!AK59</f>
        <v>0</v>
      </c>
    </row>
    <row r="157" spans="1:36" ht="9.75" customHeight="1">
      <c r="A157" s="152"/>
      <c r="B157" s="157">
        <v>106</v>
      </c>
      <c r="C157" s="779">
        <f>IF(ISBLANK('ANEXO 4'!S28),, 'ANEXO 4'!C28)</f>
        <v>0</v>
      </c>
      <c r="D157" s="780"/>
      <c r="E157" s="780"/>
      <c r="F157" s="780"/>
      <c r="G157" s="780"/>
      <c r="H157" s="780"/>
      <c r="I157" s="780"/>
      <c r="J157" s="781"/>
      <c r="K157" s="782" t="str">
        <f t="shared" si="5"/>
        <v>0</v>
      </c>
      <c r="L157" s="783"/>
      <c r="M157" s="783"/>
      <c r="N157" s="783"/>
      <c r="O157" s="783"/>
      <c r="P157" s="783"/>
      <c r="Q157" s="783"/>
      <c r="R157" s="784"/>
      <c r="S157" s="758">
        <f>IF(ISBLANK('ANEXO 4'!S28),,IF('ANEXO 4'!S28=0,"No llegó",IF('ANEXO 4'!AL28&lt;0,"0",'ANEXO 4'!AL28)))</f>
        <v>0</v>
      </c>
      <c r="T157" s="759"/>
      <c r="U157" s="760"/>
      <c r="V157" s="772"/>
      <c r="W157" s="773"/>
      <c r="X157" s="774"/>
      <c r="Y157" s="775"/>
      <c r="Z157" s="773"/>
      <c r="AA157" s="776"/>
      <c r="AB157" s="152"/>
      <c r="AF157" s="158" t="s">
        <v>787</v>
      </c>
      <c r="AG157" s="158">
        <f>IF(ISBLANK('ANEXO 4'!S28),, 'ANEXO 4'!I28)</f>
        <v>0</v>
      </c>
      <c r="AH157" s="158" t="str">
        <f t="shared" si="6"/>
        <v>0</v>
      </c>
      <c r="AI157" s="158">
        <f>'ANEXO 4'!S28</f>
        <v>0</v>
      </c>
      <c r="AJ157" s="370">
        <f>'ANEXO 4'!AK60</f>
        <v>0</v>
      </c>
    </row>
    <row r="158" spans="1:36" ht="9.75" customHeight="1">
      <c r="A158" s="152"/>
      <c r="B158" s="157">
        <v>107</v>
      </c>
      <c r="C158" s="779">
        <f>IF(ISBLANK('ANEXO 4'!S29),, 'ANEXO 4'!C29)</f>
        <v>0</v>
      </c>
      <c r="D158" s="780"/>
      <c r="E158" s="780"/>
      <c r="F158" s="780"/>
      <c r="G158" s="780"/>
      <c r="H158" s="780"/>
      <c r="I158" s="780"/>
      <c r="J158" s="781"/>
      <c r="K158" s="782" t="str">
        <f t="shared" si="5"/>
        <v>0</v>
      </c>
      <c r="L158" s="783"/>
      <c r="M158" s="783"/>
      <c r="N158" s="783"/>
      <c r="O158" s="783"/>
      <c r="P158" s="783"/>
      <c r="Q158" s="783"/>
      <c r="R158" s="784"/>
      <c r="S158" s="758">
        <f>IF(ISBLANK('ANEXO 4'!S29),,IF('ANEXO 4'!S29=0,"No llegó",IF('ANEXO 4'!AL29&lt;0,"0",'ANEXO 4'!AL29)))</f>
        <v>0</v>
      </c>
      <c r="T158" s="759"/>
      <c r="U158" s="760"/>
      <c r="V158" s="772"/>
      <c r="W158" s="773"/>
      <c r="X158" s="774"/>
      <c r="Y158" s="775"/>
      <c r="Z158" s="773"/>
      <c r="AA158" s="776"/>
      <c r="AB158" s="152"/>
      <c r="AF158" s="158" t="s">
        <v>787</v>
      </c>
      <c r="AG158" s="158">
        <f>IF(ISBLANK('ANEXO 4'!S29),, 'ANEXO 4'!I29)</f>
        <v>0</v>
      </c>
      <c r="AH158" s="158" t="str">
        <f t="shared" si="6"/>
        <v>0</v>
      </c>
      <c r="AI158" s="158">
        <f>'ANEXO 4'!S29</f>
        <v>0</v>
      </c>
      <c r="AJ158" s="370">
        <f>'ANEXO 4'!AK61</f>
        <v>0</v>
      </c>
    </row>
    <row r="159" spans="1:36" ht="9.75" customHeight="1">
      <c r="A159" s="152"/>
      <c r="B159" s="157">
        <v>108</v>
      </c>
      <c r="C159" s="779">
        <f>IF(ISBLANK('ANEXO 4'!S30),, 'ANEXO 4'!C30)</f>
        <v>0</v>
      </c>
      <c r="D159" s="780"/>
      <c r="E159" s="780"/>
      <c r="F159" s="780"/>
      <c r="G159" s="780"/>
      <c r="H159" s="780"/>
      <c r="I159" s="780"/>
      <c r="J159" s="781"/>
      <c r="K159" s="782" t="str">
        <f t="shared" si="5"/>
        <v>0</v>
      </c>
      <c r="L159" s="783"/>
      <c r="M159" s="783"/>
      <c r="N159" s="783"/>
      <c r="O159" s="783"/>
      <c r="P159" s="783"/>
      <c r="Q159" s="783"/>
      <c r="R159" s="784"/>
      <c r="S159" s="758">
        <f>IF(ISBLANK('ANEXO 4'!S30),,IF('ANEXO 4'!S30=0,"No llegó",IF('ANEXO 4'!AL30&lt;0,"0",'ANEXO 4'!AL30)))</f>
        <v>0</v>
      </c>
      <c r="T159" s="759"/>
      <c r="U159" s="760"/>
      <c r="V159" s="772"/>
      <c r="W159" s="773"/>
      <c r="X159" s="774"/>
      <c r="Y159" s="775"/>
      <c r="Z159" s="773"/>
      <c r="AA159" s="776"/>
      <c r="AB159" s="152"/>
      <c r="AF159" s="158" t="s">
        <v>787</v>
      </c>
      <c r="AG159" s="158">
        <f>IF(ISBLANK('ANEXO 4'!S30),, 'ANEXO 4'!I30)</f>
        <v>0</v>
      </c>
      <c r="AH159" s="158" t="str">
        <f t="shared" si="6"/>
        <v>0</v>
      </c>
      <c r="AI159" s="158">
        <f>'ANEXO 4'!S30</f>
        <v>0</v>
      </c>
      <c r="AJ159" s="370">
        <f>'ANEXO 4'!AK62</f>
        <v>0</v>
      </c>
    </row>
    <row r="160" spans="1:36" ht="9.75" customHeight="1">
      <c r="A160" s="152"/>
      <c r="B160" s="157">
        <v>109</v>
      </c>
      <c r="C160" s="779">
        <f>IF(ISBLANK('ANEXO 4'!S31),, 'ANEXO 4'!C31)</f>
        <v>0</v>
      </c>
      <c r="D160" s="780"/>
      <c r="E160" s="780"/>
      <c r="F160" s="780"/>
      <c r="G160" s="780"/>
      <c r="H160" s="780"/>
      <c r="I160" s="780"/>
      <c r="J160" s="781"/>
      <c r="K160" s="782" t="str">
        <f t="shared" si="5"/>
        <v>0</v>
      </c>
      <c r="L160" s="783"/>
      <c r="M160" s="783"/>
      <c r="N160" s="783"/>
      <c r="O160" s="783"/>
      <c r="P160" s="783"/>
      <c r="Q160" s="783"/>
      <c r="R160" s="784"/>
      <c r="S160" s="758">
        <f>IF(ISBLANK('ANEXO 4'!S31),,IF('ANEXO 4'!S31=0,"No llegó",IF('ANEXO 4'!AL31&lt;0,"0",'ANEXO 4'!AL31)))</f>
        <v>0</v>
      </c>
      <c r="T160" s="759"/>
      <c r="U160" s="760"/>
      <c r="V160" s="772"/>
      <c r="W160" s="773"/>
      <c r="X160" s="774"/>
      <c r="Y160" s="775"/>
      <c r="Z160" s="773"/>
      <c r="AA160" s="776"/>
      <c r="AB160" s="152"/>
      <c r="AF160" s="158" t="s">
        <v>787</v>
      </c>
      <c r="AG160" s="158">
        <f>IF(ISBLANK('ANEXO 4'!S31),, 'ANEXO 4'!I31)</f>
        <v>0</v>
      </c>
      <c r="AH160" s="158" t="str">
        <f t="shared" si="6"/>
        <v>0</v>
      </c>
      <c r="AI160" s="158">
        <f>'ANEXO 4'!S31</f>
        <v>0</v>
      </c>
      <c r="AJ160" s="370">
        <f>'ANEXO 4'!AK63</f>
        <v>0</v>
      </c>
    </row>
    <row r="161" spans="1:36" ht="9.75" customHeight="1">
      <c r="A161" s="152"/>
      <c r="B161" s="157">
        <v>110</v>
      </c>
      <c r="C161" s="779">
        <f>IF(ISBLANK('ANEXO 4'!S32),, 'ANEXO 4'!C32)</f>
        <v>0</v>
      </c>
      <c r="D161" s="780"/>
      <c r="E161" s="780"/>
      <c r="F161" s="780"/>
      <c r="G161" s="780"/>
      <c r="H161" s="780"/>
      <c r="I161" s="780"/>
      <c r="J161" s="781"/>
      <c r="K161" s="782" t="str">
        <f t="shared" si="5"/>
        <v>0</v>
      </c>
      <c r="L161" s="783"/>
      <c r="M161" s="783"/>
      <c r="N161" s="783"/>
      <c r="O161" s="783"/>
      <c r="P161" s="783"/>
      <c r="Q161" s="783"/>
      <c r="R161" s="784"/>
      <c r="S161" s="758">
        <f>IF(ISBLANK('ANEXO 4'!S32),,IF('ANEXO 4'!S32=0,"No llegó",IF('ANEXO 4'!AL32&lt;0,"0",'ANEXO 4'!AL32)))</f>
        <v>0</v>
      </c>
      <c r="T161" s="759"/>
      <c r="U161" s="760"/>
      <c r="V161" s="772"/>
      <c r="W161" s="773"/>
      <c r="X161" s="774"/>
      <c r="Y161" s="775"/>
      <c r="Z161" s="773"/>
      <c r="AA161" s="776"/>
      <c r="AB161" s="152"/>
      <c r="AF161" s="158" t="s">
        <v>787</v>
      </c>
      <c r="AG161" s="158">
        <f>IF(ISBLANK('ANEXO 4'!S32),, 'ANEXO 4'!I32)</f>
        <v>0</v>
      </c>
      <c r="AH161" s="158" t="str">
        <f t="shared" si="6"/>
        <v>0</v>
      </c>
      <c r="AI161" s="158">
        <f>'ANEXO 4'!S32</f>
        <v>0</v>
      </c>
      <c r="AJ161" s="370">
        <f>'ANEXO 4'!AK64</f>
        <v>0</v>
      </c>
    </row>
    <row r="162" spans="1:36" ht="9.75" customHeight="1">
      <c r="A162" s="152"/>
      <c r="B162" s="157">
        <v>111</v>
      </c>
      <c r="C162" s="779">
        <f>IF(ISBLANK('ANEXO 4'!S33),, 'ANEXO 4'!C33)</f>
        <v>0</v>
      </c>
      <c r="D162" s="780"/>
      <c r="E162" s="780"/>
      <c r="F162" s="780"/>
      <c r="G162" s="780"/>
      <c r="H162" s="780"/>
      <c r="I162" s="780"/>
      <c r="J162" s="781"/>
      <c r="K162" s="782" t="str">
        <f t="shared" si="5"/>
        <v>0</v>
      </c>
      <c r="L162" s="783"/>
      <c r="M162" s="783"/>
      <c r="N162" s="783"/>
      <c r="O162" s="783"/>
      <c r="P162" s="783"/>
      <c r="Q162" s="783"/>
      <c r="R162" s="784"/>
      <c r="S162" s="758">
        <f>IF(ISBLANK('ANEXO 4'!S33),,IF('ANEXO 4'!S33=0,"No llegó",IF('ANEXO 4'!AL33&lt;0,"0",'ANEXO 4'!AL33)))</f>
        <v>0</v>
      </c>
      <c r="T162" s="759"/>
      <c r="U162" s="760"/>
      <c r="V162" s="772"/>
      <c r="W162" s="773"/>
      <c r="X162" s="774"/>
      <c r="Y162" s="775"/>
      <c r="Z162" s="773"/>
      <c r="AA162" s="776"/>
      <c r="AB162" s="152"/>
      <c r="AF162" s="158" t="s">
        <v>787</v>
      </c>
      <c r="AG162" s="158">
        <f>IF(ISBLANK('ANEXO 4'!S33),, 'ANEXO 4'!I33)</f>
        <v>0</v>
      </c>
      <c r="AH162" s="158" t="str">
        <f t="shared" si="6"/>
        <v>0</v>
      </c>
      <c r="AI162" s="158">
        <f>'ANEXO 4'!S33</f>
        <v>0</v>
      </c>
      <c r="AJ162" s="370">
        <f>'ANEXO 4'!AK65</f>
        <v>0</v>
      </c>
    </row>
    <row r="163" spans="1:36" ht="9.75" customHeight="1">
      <c r="A163" s="152"/>
      <c r="B163" s="157">
        <v>112</v>
      </c>
      <c r="C163" s="779">
        <f>IF(ISBLANK('ANEXO 4'!S34),, 'ANEXO 4'!C34)</f>
        <v>0</v>
      </c>
      <c r="D163" s="780"/>
      <c r="E163" s="780"/>
      <c r="F163" s="780"/>
      <c r="G163" s="780"/>
      <c r="H163" s="780"/>
      <c r="I163" s="780"/>
      <c r="J163" s="781"/>
      <c r="K163" s="782" t="str">
        <f t="shared" si="5"/>
        <v>0</v>
      </c>
      <c r="L163" s="783"/>
      <c r="M163" s="783"/>
      <c r="N163" s="783"/>
      <c r="O163" s="783"/>
      <c r="P163" s="783"/>
      <c r="Q163" s="783"/>
      <c r="R163" s="784"/>
      <c r="S163" s="758">
        <f>IF(ISBLANK('ANEXO 4'!S34),,IF('ANEXO 4'!S34=0,"No llegó",IF('ANEXO 4'!AL34&lt;0,"0",'ANEXO 4'!AL34)))</f>
        <v>0</v>
      </c>
      <c r="T163" s="759"/>
      <c r="U163" s="760"/>
      <c r="V163" s="772"/>
      <c r="W163" s="773"/>
      <c r="X163" s="774"/>
      <c r="Y163" s="775"/>
      <c r="Z163" s="773"/>
      <c r="AA163" s="776"/>
      <c r="AB163" s="152"/>
      <c r="AF163" s="158" t="s">
        <v>787</v>
      </c>
      <c r="AG163" s="158">
        <f>IF(ISBLANK('ANEXO 4'!S34),, 'ANEXO 4'!I34)</f>
        <v>0</v>
      </c>
      <c r="AH163" s="158" t="str">
        <f t="shared" si="6"/>
        <v>0</v>
      </c>
      <c r="AI163" s="158">
        <f>'ANEXO 4'!S34</f>
        <v>0</v>
      </c>
      <c r="AJ163" s="370">
        <f>'ANEXO 4'!AK66</f>
        <v>0</v>
      </c>
    </row>
    <row r="164" spans="1:36" ht="9.75" customHeight="1">
      <c r="A164" s="152"/>
      <c r="B164" s="157">
        <v>113</v>
      </c>
      <c r="C164" s="779">
        <f>IF(ISBLANK('ANEXO 4'!S35),, 'ANEXO 4'!C35)</f>
        <v>0</v>
      </c>
      <c r="D164" s="780"/>
      <c r="E164" s="780"/>
      <c r="F164" s="780"/>
      <c r="G164" s="780"/>
      <c r="H164" s="780"/>
      <c r="I164" s="780"/>
      <c r="J164" s="781"/>
      <c r="K164" s="782" t="str">
        <f t="shared" si="5"/>
        <v>0</v>
      </c>
      <c r="L164" s="783"/>
      <c r="M164" s="783"/>
      <c r="N164" s="783"/>
      <c r="O164" s="783"/>
      <c r="P164" s="783"/>
      <c r="Q164" s="783"/>
      <c r="R164" s="784"/>
      <c r="S164" s="758">
        <f>IF(ISBLANK('ANEXO 4'!S35),,IF('ANEXO 4'!S35=0,"No llegó",IF('ANEXO 4'!AL35&lt;0,"0",'ANEXO 4'!AL35)))</f>
        <v>0</v>
      </c>
      <c r="T164" s="759"/>
      <c r="U164" s="760"/>
      <c r="V164" s="772"/>
      <c r="W164" s="773"/>
      <c r="X164" s="774"/>
      <c r="Y164" s="775"/>
      <c r="Z164" s="773"/>
      <c r="AA164" s="776"/>
      <c r="AB164" s="152"/>
      <c r="AF164" s="158" t="s">
        <v>787</v>
      </c>
      <c r="AG164" s="158">
        <f>IF(ISBLANK('ANEXO 4'!S35),, 'ANEXO 4'!I35)</f>
        <v>0</v>
      </c>
      <c r="AH164" s="158" t="str">
        <f t="shared" si="6"/>
        <v>0</v>
      </c>
      <c r="AI164" s="158">
        <f>'ANEXO 4'!S35</f>
        <v>0</v>
      </c>
      <c r="AJ164" s="370">
        <f>'ANEXO 4'!AK67</f>
        <v>0</v>
      </c>
    </row>
    <row r="165" spans="1:36" ht="9.75" customHeight="1">
      <c r="A165" s="152"/>
      <c r="B165" s="157">
        <v>114</v>
      </c>
      <c r="C165" s="779">
        <f>IF(ISBLANK('ANEXO 4'!S36),, 'ANEXO 4'!C36)</f>
        <v>0</v>
      </c>
      <c r="D165" s="780"/>
      <c r="E165" s="780"/>
      <c r="F165" s="780"/>
      <c r="G165" s="780"/>
      <c r="H165" s="780"/>
      <c r="I165" s="780"/>
      <c r="J165" s="781"/>
      <c r="K165" s="782" t="str">
        <f t="shared" si="5"/>
        <v>0</v>
      </c>
      <c r="L165" s="783"/>
      <c r="M165" s="783"/>
      <c r="N165" s="783"/>
      <c r="O165" s="783"/>
      <c r="P165" s="783"/>
      <c r="Q165" s="783"/>
      <c r="R165" s="784"/>
      <c r="S165" s="758">
        <f>IF(ISBLANK('ANEXO 4'!S36),,IF('ANEXO 4'!S36=0,"No llegó",IF('ANEXO 4'!AL36&lt;0,"0",'ANEXO 4'!AL36)))</f>
        <v>0</v>
      </c>
      <c r="T165" s="759"/>
      <c r="U165" s="760"/>
      <c r="V165" s="772"/>
      <c r="W165" s="773"/>
      <c r="X165" s="774"/>
      <c r="Y165" s="775"/>
      <c r="Z165" s="773"/>
      <c r="AA165" s="776"/>
      <c r="AB165" s="152"/>
      <c r="AF165" s="158" t="s">
        <v>787</v>
      </c>
      <c r="AG165" s="158">
        <f>IF(ISBLANK('ANEXO 4'!S36),, 'ANEXO 4'!I36)</f>
        <v>0</v>
      </c>
      <c r="AH165" s="158" t="str">
        <f t="shared" si="6"/>
        <v>0</v>
      </c>
      <c r="AI165" s="158">
        <f>'ANEXO 4'!S36</f>
        <v>0</v>
      </c>
      <c r="AJ165" s="370">
        <f>'ANEXO 4'!AK68</f>
        <v>0</v>
      </c>
    </row>
    <row r="166" spans="1:36" ht="9.75" customHeight="1">
      <c r="A166" s="152"/>
      <c r="B166" s="157">
        <v>115</v>
      </c>
      <c r="C166" s="779">
        <f>IF(ISBLANK('ANEXO 4'!S37),, 'ANEXO 4'!C37)</f>
        <v>0</v>
      </c>
      <c r="D166" s="780"/>
      <c r="E166" s="780"/>
      <c r="F166" s="780"/>
      <c r="G166" s="780"/>
      <c r="H166" s="780"/>
      <c r="I166" s="780"/>
      <c r="J166" s="781"/>
      <c r="K166" s="782" t="str">
        <f t="shared" si="5"/>
        <v>0</v>
      </c>
      <c r="L166" s="783"/>
      <c r="M166" s="783"/>
      <c r="N166" s="783"/>
      <c r="O166" s="783"/>
      <c r="P166" s="783"/>
      <c r="Q166" s="783"/>
      <c r="R166" s="784"/>
      <c r="S166" s="758">
        <f>IF(ISBLANK('ANEXO 4'!S37),,IF('ANEXO 4'!S37=0,"No llegó",IF('ANEXO 4'!AL37&lt;0,"0",'ANEXO 4'!AL37)))</f>
        <v>0</v>
      </c>
      <c r="T166" s="759"/>
      <c r="U166" s="760"/>
      <c r="V166" s="772"/>
      <c r="W166" s="773"/>
      <c r="X166" s="774"/>
      <c r="Y166" s="775"/>
      <c r="Z166" s="773"/>
      <c r="AA166" s="776"/>
      <c r="AB166" s="152"/>
      <c r="AF166" s="158" t="s">
        <v>787</v>
      </c>
      <c r="AG166" s="158">
        <f>IF(ISBLANK('ANEXO 4'!S37),, 'ANEXO 4'!I37)</f>
        <v>0</v>
      </c>
      <c r="AH166" s="158" t="str">
        <f t="shared" si="6"/>
        <v>0</v>
      </c>
      <c r="AI166" s="158">
        <f>'ANEXO 4'!S37</f>
        <v>0</v>
      </c>
      <c r="AJ166" s="370">
        <f>'ANEXO 4'!AK69</f>
        <v>0</v>
      </c>
    </row>
    <row r="167" spans="1:36" ht="9.75" customHeight="1">
      <c r="A167" s="152"/>
      <c r="B167" s="157">
        <v>116</v>
      </c>
      <c r="C167" s="779">
        <f>IF(ISBLANK('ANEXO 4'!S38),, 'ANEXO 4'!C38)</f>
        <v>0</v>
      </c>
      <c r="D167" s="780"/>
      <c r="E167" s="780"/>
      <c r="F167" s="780"/>
      <c r="G167" s="780"/>
      <c r="H167" s="780"/>
      <c r="I167" s="780"/>
      <c r="J167" s="781"/>
      <c r="K167" s="782" t="str">
        <f t="shared" si="5"/>
        <v>0</v>
      </c>
      <c r="L167" s="783"/>
      <c r="M167" s="783"/>
      <c r="N167" s="783"/>
      <c r="O167" s="783"/>
      <c r="P167" s="783"/>
      <c r="Q167" s="783"/>
      <c r="R167" s="784"/>
      <c r="S167" s="758">
        <f>IF(ISBLANK('ANEXO 4'!S38),,IF('ANEXO 4'!S38=0,"No llegó",IF('ANEXO 4'!AL38&lt;0,"0",'ANEXO 4'!AL38)))</f>
        <v>0</v>
      </c>
      <c r="T167" s="759"/>
      <c r="U167" s="760"/>
      <c r="V167" s="772"/>
      <c r="W167" s="773"/>
      <c r="X167" s="774"/>
      <c r="Y167" s="775"/>
      <c r="Z167" s="773"/>
      <c r="AA167" s="776"/>
      <c r="AB167" s="152"/>
      <c r="AF167" s="158" t="s">
        <v>787</v>
      </c>
      <c r="AG167" s="158">
        <f>IF(ISBLANK('ANEXO 4'!S38),, 'ANEXO 4'!I38)</f>
        <v>0</v>
      </c>
      <c r="AH167" s="158" t="str">
        <f t="shared" si="6"/>
        <v>0</v>
      </c>
      <c r="AI167" s="158">
        <f>'ANEXO 4'!S38</f>
        <v>0</v>
      </c>
      <c r="AJ167" s="370">
        <f>'ANEXO 4'!AK70</f>
        <v>0</v>
      </c>
    </row>
    <row r="168" spans="1:36" ht="9.75" customHeight="1">
      <c r="A168" s="152"/>
      <c r="B168" s="157">
        <v>117</v>
      </c>
      <c r="C168" s="779">
        <f>IF(ISBLANK('ANEXO 4'!S39),, 'ANEXO 4'!C39)</f>
        <v>0</v>
      </c>
      <c r="D168" s="780"/>
      <c r="E168" s="780"/>
      <c r="F168" s="780"/>
      <c r="G168" s="780"/>
      <c r="H168" s="780"/>
      <c r="I168" s="780"/>
      <c r="J168" s="781"/>
      <c r="K168" s="782" t="str">
        <f t="shared" si="5"/>
        <v>0</v>
      </c>
      <c r="L168" s="783"/>
      <c r="M168" s="783"/>
      <c r="N168" s="783"/>
      <c r="O168" s="783"/>
      <c r="P168" s="783"/>
      <c r="Q168" s="783"/>
      <c r="R168" s="784"/>
      <c r="S168" s="758">
        <f>IF(ISBLANK('ANEXO 4'!S39),,IF('ANEXO 4'!S39=0,"No llegó",IF('ANEXO 4'!AL39&lt;0,"0",'ANEXO 4'!AL39)))</f>
        <v>0</v>
      </c>
      <c r="T168" s="759"/>
      <c r="U168" s="760"/>
      <c r="V168" s="772"/>
      <c r="W168" s="773"/>
      <c r="X168" s="774"/>
      <c r="Y168" s="775"/>
      <c r="Z168" s="773"/>
      <c r="AA168" s="776"/>
      <c r="AB168" s="152"/>
      <c r="AF168" s="158" t="s">
        <v>787</v>
      </c>
      <c r="AG168" s="158">
        <f>IF(ISBLANK('ANEXO 4'!S39),, 'ANEXO 4'!I39)</f>
        <v>0</v>
      </c>
      <c r="AH168" s="158" t="str">
        <f t="shared" si="6"/>
        <v>0</v>
      </c>
      <c r="AI168" s="158">
        <f>'ANEXO 4'!S39</f>
        <v>0</v>
      </c>
      <c r="AJ168" s="370">
        <f>'ANEXO 4'!AK71</f>
        <v>0</v>
      </c>
    </row>
    <row r="169" spans="1:36" ht="9.75" customHeight="1">
      <c r="A169" s="152"/>
      <c r="B169" s="157">
        <v>118</v>
      </c>
      <c r="C169" s="779">
        <f>IF(ISBLANK('ANEXO 5'!S15),, 'ANEXO 5'!C15)</f>
        <v>0</v>
      </c>
      <c r="D169" s="780"/>
      <c r="E169" s="780"/>
      <c r="F169" s="780"/>
      <c r="G169" s="780"/>
      <c r="H169" s="780"/>
      <c r="I169" s="780"/>
      <c r="J169" s="781"/>
      <c r="K169" s="782" t="str">
        <f t="shared" si="5"/>
        <v>0</v>
      </c>
      <c r="L169" s="783"/>
      <c r="M169" s="783"/>
      <c r="N169" s="783"/>
      <c r="O169" s="783"/>
      <c r="P169" s="783"/>
      <c r="Q169" s="783"/>
      <c r="R169" s="784"/>
      <c r="S169" s="758">
        <f>IF(ISBLANK('ANEXO 5'!S15),,IF('ANEXO 5'!S15=0,"No llegó",IF('ANEXO 5'!AL15&lt;0,"0",'ANEXO 5'!AL15)))</f>
        <v>0</v>
      </c>
      <c r="T169" s="759"/>
      <c r="U169" s="760"/>
      <c r="V169" s="772"/>
      <c r="W169" s="773"/>
      <c r="X169" s="774"/>
      <c r="Y169" s="775"/>
      <c r="Z169" s="773"/>
      <c r="AA169" s="776"/>
      <c r="AB169" s="152"/>
      <c r="AF169" s="158" t="s">
        <v>789</v>
      </c>
      <c r="AG169" s="158">
        <f>IF(ISBLANK('ANEXO 5'!S15),, 'ANEXO 5'!I15)</f>
        <v>0</v>
      </c>
      <c r="AH169" s="158" t="str">
        <f t="shared" si="6"/>
        <v>0</v>
      </c>
      <c r="AI169" s="158">
        <f>'ANEXO 5'!S15</f>
        <v>0</v>
      </c>
      <c r="AJ169" s="370">
        <f>'ANEXO 5'!AK47</f>
        <v>0</v>
      </c>
    </row>
    <row r="170" spans="1:36" ht="9.75" customHeight="1">
      <c r="A170" s="152"/>
      <c r="B170" s="157">
        <v>119</v>
      </c>
      <c r="C170" s="779">
        <f>IF(ISBLANK('ANEXO 5'!S16),, 'ANEXO 5'!C16)</f>
        <v>0</v>
      </c>
      <c r="D170" s="780"/>
      <c r="E170" s="780"/>
      <c r="F170" s="780"/>
      <c r="G170" s="780"/>
      <c r="H170" s="780"/>
      <c r="I170" s="780"/>
      <c r="J170" s="781"/>
      <c r="K170" s="782" t="str">
        <f t="shared" si="5"/>
        <v>0</v>
      </c>
      <c r="L170" s="783"/>
      <c r="M170" s="783"/>
      <c r="N170" s="783"/>
      <c r="O170" s="783"/>
      <c r="P170" s="783"/>
      <c r="Q170" s="783"/>
      <c r="R170" s="784"/>
      <c r="S170" s="758">
        <f>IF(ISBLANK('ANEXO 5'!S16),,IF('ANEXO 5'!S16=0,"No llegó",IF('ANEXO 5'!AL16&lt;0,"0",'ANEXO 5'!AL16)))</f>
        <v>0</v>
      </c>
      <c r="T170" s="759"/>
      <c r="U170" s="760"/>
      <c r="V170" s="772"/>
      <c r="W170" s="773"/>
      <c r="X170" s="774"/>
      <c r="Y170" s="775"/>
      <c r="Z170" s="773"/>
      <c r="AA170" s="776"/>
      <c r="AB170" s="152"/>
      <c r="AF170" s="158" t="s">
        <v>789</v>
      </c>
      <c r="AG170" s="158">
        <f>IF(ISBLANK('ANEXO 5'!S16),, 'ANEXO 5'!I16)</f>
        <v>0</v>
      </c>
      <c r="AH170" s="158" t="str">
        <f t="shared" si="6"/>
        <v>0</v>
      </c>
      <c r="AI170" s="158">
        <f>'ANEXO 5'!S16</f>
        <v>0</v>
      </c>
      <c r="AJ170" s="370">
        <f>'ANEXO 5'!AK48</f>
        <v>0</v>
      </c>
    </row>
    <row r="171" spans="1:36" ht="9.75" customHeight="1">
      <c r="A171" s="152"/>
      <c r="B171" s="157">
        <v>120</v>
      </c>
      <c r="C171" s="779">
        <f>IF(ISBLANK('ANEXO 5'!S17),, 'ANEXO 5'!C17)</f>
        <v>0</v>
      </c>
      <c r="D171" s="780"/>
      <c r="E171" s="780"/>
      <c r="F171" s="780"/>
      <c r="G171" s="780"/>
      <c r="H171" s="780"/>
      <c r="I171" s="780"/>
      <c r="J171" s="781"/>
      <c r="K171" s="782" t="str">
        <f t="shared" si="5"/>
        <v>0</v>
      </c>
      <c r="L171" s="783"/>
      <c r="M171" s="783"/>
      <c r="N171" s="783"/>
      <c r="O171" s="783"/>
      <c r="P171" s="783"/>
      <c r="Q171" s="783"/>
      <c r="R171" s="784"/>
      <c r="S171" s="758">
        <f>IF(ISBLANK('ANEXO 5'!S17),,IF('ANEXO 5'!S17=0,"No llegó",IF('ANEXO 5'!AL17&lt;0,"0",'ANEXO 5'!AL17)))</f>
        <v>0</v>
      </c>
      <c r="T171" s="759"/>
      <c r="U171" s="760"/>
      <c r="V171" s="772"/>
      <c r="W171" s="773"/>
      <c r="X171" s="774"/>
      <c r="Y171" s="775"/>
      <c r="Z171" s="773"/>
      <c r="AA171" s="776"/>
      <c r="AB171" s="152"/>
      <c r="AF171" s="158" t="s">
        <v>789</v>
      </c>
      <c r="AG171" s="158">
        <f>IF(ISBLANK('ANEXO 5'!S17),, 'ANEXO 5'!I17)</f>
        <v>0</v>
      </c>
      <c r="AH171" s="158" t="str">
        <f t="shared" si="6"/>
        <v>0</v>
      </c>
      <c r="AI171" s="158">
        <f>'ANEXO 5'!S17</f>
        <v>0</v>
      </c>
      <c r="AJ171" s="370">
        <f>'ANEXO 5'!AK49</f>
        <v>0</v>
      </c>
    </row>
    <row r="172" spans="1:36" ht="9.75" customHeight="1">
      <c r="A172" s="152"/>
      <c r="B172" s="157">
        <v>121</v>
      </c>
      <c r="C172" s="779">
        <f>IF(ISBLANK('ANEXO 5'!S18),, 'ANEXO 5'!C18)</f>
        <v>0</v>
      </c>
      <c r="D172" s="780"/>
      <c r="E172" s="780"/>
      <c r="F172" s="780"/>
      <c r="G172" s="780"/>
      <c r="H172" s="780"/>
      <c r="I172" s="780"/>
      <c r="J172" s="781"/>
      <c r="K172" s="782" t="str">
        <f t="shared" si="5"/>
        <v>0</v>
      </c>
      <c r="L172" s="783"/>
      <c r="M172" s="783"/>
      <c r="N172" s="783"/>
      <c r="O172" s="783"/>
      <c r="P172" s="783"/>
      <c r="Q172" s="783"/>
      <c r="R172" s="784"/>
      <c r="S172" s="758">
        <f>IF(ISBLANK('ANEXO 5'!S18),,IF('ANEXO 5'!S18=0,"No llegó",IF('ANEXO 5'!AL18&lt;0,"0",'ANEXO 5'!AL18)))</f>
        <v>0</v>
      </c>
      <c r="T172" s="759"/>
      <c r="U172" s="760"/>
      <c r="V172" s="772"/>
      <c r="W172" s="773"/>
      <c r="X172" s="774"/>
      <c r="Y172" s="775"/>
      <c r="Z172" s="773"/>
      <c r="AA172" s="776"/>
      <c r="AB172" s="152"/>
      <c r="AF172" s="158" t="s">
        <v>789</v>
      </c>
      <c r="AG172" s="158">
        <f>IF(ISBLANK('ANEXO 5'!S18),, 'ANEXO 5'!I18)</f>
        <v>0</v>
      </c>
      <c r="AH172" s="158" t="str">
        <f t="shared" si="6"/>
        <v>0</v>
      </c>
      <c r="AI172" s="158">
        <f>'ANEXO 5'!S18</f>
        <v>0</v>
      </c>
      <c r="AJ172" s="370">
        <f>'ANEXO 5'!AK50</f>
        <v>0</v>
      </c>
    </row>
    <row r="173" spans="1:36" ht="9.75" customHeight="1">
      <c r="A173" s="152"/>
      <c r="B173" s="157">
        <v>122</v>
      </c>
      <c r="C173" s="779">
        <f>IF(ISBLANK('ANEXO 5'!S19),, 'ANEXO 5'!C19)</f>
        <v>0</v>
      </c>
      <c r="D173" s="780"/>
      <c r="E173" s="780"/>
      <c r="F173" s="780"/>
      <c r="G173" s="780"/>
      <c r="H173" s="780"/>
      <c r="I173" s="780"/>
      <c r="J173" s="781"/>
      <c r="K173" s="782" t="str">
        <f t="shared" si="5"/>
        <v>0</v>
      </c>
      <c r="L173" s="783"/>
      <c r="M173" s="783"/>
      <c r="N173" s="783"/>
      <c r="O173" s="783"/>
      <c r="P173" s="783"/>
      <c r="Q173" s="783"/>
      <c r="R173" s="784"/>
      <c r="S173" s="758">
        <f>IF(ISBLANK('ANEXO 5'!S19),,IF('ANEXO 5'!S19=0,"No llegó",IF('ANEXO 5'!AL19&lt;0,"0",'ANEXO 5'!AL19)))</f>
        <v>0</v>
      </c>
      <c r="T173" s="759"/>
      <c r="U173" s="760"/>
      <c r="V173" s="772"/>
      <c r="W173" s="773"/>
      <c r="X173" s="774"/>
      <c r="Y173" s="775"/>
      <c r="Z173" s="773"/>
      <c r="AA173" s="776"/>
      <c r="AB173" s="152"/>
      <c r="AF173" s="158" t="s">
        <v>789</v>
      </c>
      <c r="AG173" s="158">
        <f>IF(ISBLANK('ANEXO 5'!S19),, 'ANEXO 5'!I19)</f>
        <v>0</v>
      </c>
      <c r="AH173" s="158" t="str">
        <f t="shared" si="6"/>
        <v>0</v>
      </c>
      <c r="AI173" s="158">
        <f>'ANEXO 5'!S19</f>
        <v>0</v>
      </c>
      <c r="AJ173" s="370">
        <f>'ANEXO 5'!AK51</f>
        <v>0</v>
      </c>
    </row>
    <row r="174" spans="1:36" ht="9.75" customHeight="1">
      <c r="A174" s="152"/>
      <c r="B174" s="157">
        <v>123</v>
      </c>
      <c r="C174" s="779">
        <f>IF(ISBLANK('ANEXO 5'!S20),, 'ANEXO 5'!C20)</f>
        <v>0</v>
      </c>
      <c r="D174" s="780"/>
      <c r="E174" s="780"/>
      <c r="F174" s="780"/>
      <c r="G174" s="780"/>
      <c r="H174" s="780"/>
      <c r="I174" s="780"/>
      <c r="J174" s="781"/>
      <c r="K174" s="782" t="str">
        <f t="shared" si="5"/>
        <v>0</v>
      </c>
      <c r="L174" s="783"/>
      <c r="M174" s="783"/>
      <c r="N174" s="783"/>
      <c r="O174" s="783"/>
      <c r="P174" s="783"/>
      <c r="Q174" s="783"/>
      <c r="R174" s="784"/>
      <c r="S174" s="758">
        <f>IF(ISBLANK('ANEXO 5'!S20),,IF('ANEXO 5'!S20=0,"No llegó",IF('ANEXO 5'!AL20&lt;0,"0",'ANEXO 5'!AL20)))</f>
        <v>0</v>
      </c>
      <c r="T174" s="759"/>
      <c r="U174" s="760"/>
      <c r="V174" s="772"/>
      <c r="W174" s="773"/>
      <c r="X174" s="774"/>
      <c r="Y174" s="775"/>
      <c r="Z174" s="773"/>
      <c r="AA174" s="776"/>
      <c r="AB174" s="152"/>
      <c r="AF174" s="158" t="s">
        <v>789</v>
      </c>
      <c r="AG174" s="158">
        <f>IF(ISBLANK('ANEXO 5'!S20),, 'ANEXO 5'!I20)</f>
        <v>0</v>
      </c>
      <c r="AH174" s="158" t="str">
        <f t="shared" si="6"/>
        <v>0</v>
      </c>
      <c r="AI174" s="158">
        <f>'ANEXO 5'!S20</f>
        <v>0</v>
      </c>
      <c r="AJ174" s="370">
        <f>'ANEXO 5'!AK52</f>
        <v>0</v>
      </c>
    </row>
    <row r="175" spans="1:36" ht="9.75" customHeight="1">
      <c r="A175" s="152"/>
      <c r="B175" s="157">
        <v>124</v>
      </c>
      <c r="C175" s="779">
        <f>IF(ISBLANK('ANEXO 5'!S21),, 'ANEXO 5'!C21)</f>
        <v>0</v>
      </c>
      <c r="D175" s="780"/>
      <c r="E175" s="780"/>
      <c r="F175" s="780"/>
      <c r="G175" s="780"/>
      <c r="H175" s="780"/>
      <c r="I175" s="780"/>
      <c r="J175" s="781"/>
      <c r="K175" s="782" t="str">
        <f t="shared" si="5"/>
        <v>0</v>
      </c>
      <c r="L175" s="783"/>
      <c r="M175" s="783"/>
      <c r="N175" s="783"/>
      <c r="O175" s="783"/>
      <c r="P175" s="783"/>
      <c r="Q175" s="783"/>
      <c r="R175" s="784"/>
      <c r="S175" s="758">
        <f>IF(ISBLANK('ANEXO 5'!S21),,IF('ANEXO 5'!S21=0,"No llegó",IF('ANEXO 5'!AL21&lt;0,"0",'ANEXO 5'!AL21)))</f>
        <v>0</v>
      </c>
      <c r="T175" s="759"/>
      <c r="U175" s="760"/>
      <c r="V175" s="772"/>
      <c r="W175" s="773"/>
      <c r="X175" s="774"/>
      <c r="Y175" s="775"/>
      <c r="Z175" s="773"/>
      <c r="AA175" s="776"/>
      <c r="AB175" s="152"/>
      <c r="AF175" s="158" t="s">
        <v>789</v>
      </c>
      <c r="AG175" s="158">
        <f>IF(ISBLANK('ANEXO 5'!S21),, 'ANEXO 5'!I21)</f>
        <v>0</v>
      </c>
      <c r="AH175" s="158" t="str">
        <f t="shared" si="6"/>
        <v>0</v>
      </c>
      <c r="AI175" s="158">
        <f>'ANEXO 5'!S21</f>
        <v>0</v>
      </c>
      <c r="AJ175" s="370">
        <f>'ANEXO 5'!AK53</f>
        <v>0</v>
      </c>
    </row>
    <row r="176" spans="1:36" ht="9.75" customHeight="1">
      <c r="A176" s="152"/>
      <c r="B176" s="157">
        <v>125</v>
      </c>
      <c r="C176" s="779">
        <f>IF(ISBLANK('ANEXO 5'!S22),, 'ANEXO 5'!C22)</f>
        <v>0</v>
      </c>
      <c r="D176" s="780"/>
      <c r="E176" s="780"/>
      <c r="F176" s="780"/>
      <c r="G176" s="780"/>
      <c r="H176" s="780"/>
      <c r="I176" s="780"/>
      <c r="J176" s="781"/>
      <c r="K176" s="782" t="str">
        <f t="shared" si="5"/>
        <v>0</v>
      </c>
      <c r="L176" s="783"/>
      <c r="M176" s="783"/>
      <c r="N176" s="783"/>
      <c r="O176" s="783"/>
      <c r="P176" s="783"/>
      <c r="Q176" s="783"/>
      <c r="R176" s="784"/>
      <c r="S176" s="758">
        <f>IF(ISBLANK('ANEXO 5'!S22),,IF('ANEXO 5'!S22=0,"No llegó",IF('ANEXO 5'!AL22&lt;0,"0",'ANEXO 5'!AL22)))</f>
        <v>0</v>
      </c>
      <c r="T176" s="759"/>
      <c r="U176" s="760"/>
      <c r="V176" s="772"/>
      <c r="W176" s="773"/>
      <c r="X176" s="774"/>
      <c r="Y176" s="775"/>
      <c r="Z176" s="773"/>
      <c r="AA176" s="776"/>
      <c r="AB176" s="152"/>
      <c r="AF176" s="158" t="s">
        <v>789</v>
      </c>
      <c r="AG176" s="158">
        <f>IF(ISBLANK('ANEXO 5'!S22),, 'ANEXO 5'!I22)</f>
        <v>0</v>
      </c>
      <c r="AH176" s="158" t="str">
        <f t="shared" si="6"/>
        <v>0</v>
      </c>
      <c r="AI176" s="158">
        <f>'ANEXO 5'!S22</f>
        <v>0</v>
      </c>
      <c r="AJ176" s="370">
        <f>'ANEXO 5'!AK54</f>
        <v>0</v>
      </c>
    </row>
    <row r="177" spans="1:36" ht="9.75" customHeight="1">
      <c r="A177" s="152"/>
      <c r="B177" s="157">
        <v>126</v>
      </c>
      <c r="C177" s="779">
        <f>IF(ISBLANK('ANEXO 5'!S23),, 'ANEXO 5'!C23)</f>
        <v>0</v>
      </c>
      <c r="D177" s="780"/>
      <c r="E177" s="780"/>
      <c r="F177" s="780"/>
      <c r="G177" s="780"/>
      <c r="H177" s="780"/>
      <c r="I177" s="780"/>
      <c r="J177" s="781"/>
      <c r="K177" s="782" t="str">
        <f t="shared" si="5"/>
        <v>0</v>
      </c>
      <c r="L177" s="783"/>
      <c r="M177" s="783"/>
      <c r="N177" s="783"/>
      <c r="O177" s="783"/>
      <c r="P177" s="783"/>
      <c r="Q177" s="783"/>
      <c r="R177" s="784"/>
      <c r="S177" s="758">
        <f>IF(ISBLANK('ANEXO 5'!S23),,IF('ANEXO 5'!S23=0,"No llegó",IF('ANEXO 5'!AL23&lt;0,"0",'ANEXO 5'!AL23)))</f>
        <v>0</v>
      </c>
      <c r="T177" s="759"/>
      <c r="U177" s="760"/>
      <c r="V177" s="772"/>
      <c r="W177" s="773"/>
      <c r="X177" s="774"/>
      <c r="Y177" s="775"/>
      <c r="Z177" s="773"/>
      <c r="AA177" s="776"/>
      <c r="AB177" s="152"/>
      <c r="AF177" s="158" t="s">
        <v>789</v>
      </c>
      <c r="AG177" s="158">
        <f>IF(ISBLANK('ANEXO 5'!S23),, 'ANEXO 5'!I23)</f>
        <v>0</v>
      </c>
      <c r="AH177" s="158" t="str">
        <f t="shared" si="6"/>
        <v>0</v>
      </c>
      <c r="AI177" s="158">
        <f>'ANEXO 5'!S23</f>
        <v>0</v>
      </c>
      <c r="AJ177" s="370">
        <f>'ANEXO 5'!AK55</f>
        <v>0</v>
      </c>
    </row>
    <row r="178" spans="1:36" ht="9.75" customHeight="1">
      <c r="A178" s="152"/>
      <c r="B178" s="157">
        <v>127</v>
      </c>
      <c r="C178" s="779">
        <f>IF(ISBLANK('ANEXO 5'!S24),, 'ANEXO 5'!C24)</f>
        <v>0</v>
      </c>
      <c r="D178" s="780"/>
      <c r="E178" s="780"/>
      <c r="F178" s="780"/>
      <c r="G178" s="780"/>
      <c r="H178" s="780"/>
      <c r="I178" s="780"/>
      <c r="J178" s="781"/>
      <c r="K178" s="782" t="str">
        <f t="shared" si="5"/>
        <v>0</v>
      </c>
      <c r="L178" s="783"/>
      <c r="M178" s="783"/>
      <c r="N178" s="783"/>
      <c r="O178" s="783"/>
      <c r="P178" s="783"/>
      <c r="Q178" s="783"/>
      <c r="R178" s="784"/>
      <c r="S178" s="758">
        <f>IF(ISBLANK('ANEXO 5'!S24),,IF('ANEXO 5'!S24=0,"No llegó",IF('ANEXO 5'!AL24&lt;0,"0",'ANEXO 5'!AL24)))</f>
        <v>0</v>
      </c>
      <c r="T178" s="759"/>
      <c r="U178" s="760"/>
      <c r="V178" s="772"/>
      <c r="W178" s="773"/>
      <c r="X178" s="774"/>
      <c r="Y178" s="775"/>
      <c r="Z178" s="773"/>
      <c r="AA178" s="776"/>
      <c r="AB178" s="152"/>
      <c r="AF178" s="158" t="s">
        <v>789</v>
      </c>
      <c r="AG178" s="158">
        <f>IF(ISBLANK('ANEXO 5'!S24),, 'ANEXO 5'!I24)</f>
        <v>0</v>
      </c>
      <c r="AH178" s="158" t="str">
        <f t="shared" si="6"/>
        <v>0</v>
      </c>
      <c r="AI178" s="158">
        <f>'ANEXO 5'!S24</f>
        <v>0</v>
      </c>
      <c r="AJ178" s="370">
        <f>'ANEXO 5'!AK56</f>
        <v>0</v>
      </c>
    </row>
    <row r="179" spans="1:36" ht="9.75" customHeight="1">
      <c r="A179" s="152"/>
      <c r="B179" s="157">
        <v>128</v>
      </c>
      <c r="C179" s="779">
        <f>IF(ISBLANK('ANEXO 5'!S25),, 'ANEXO 5'!C25)</f>
        <v>0</v>
      </c>
      <c r="D179" s="780"/>
      <c r="E179" s="780"/>
      <c r="F179" s="780"/>
      <c r="G179" s="780"/>
      <c r="H179" s="780"/>
      <c r="I179" s="780"/>
      <c r="J179" s="781"/>
      <c r="K179" s="782" t="str">
        <f t="shared" si="5"/>
        <v>0</v>
      </c>
      <c r="L179" s="783"/>
      <c r="M179" s="783"/>
      <c r="N179" s="783"/>
      <c r="O179" s="783"/>
      <c r="P179" s="783"/>
      <c r="Q179" s="783"/>
      <c r="R179" s="784"/>
      <c r="S179" s="758">
        <f>IF(ISBLANK('ANEXO 5'!S25),,IF('ANEXO 5'!S25=0,"No llegó",IF('ANEXO 5'!AL25&lt;0,"0",'ANEXO 5'!AL25)))</f>
        <v>0</v>
      </c>
      <c r="T179" s="759"/>
      <c r="U179" s="760"/>
      <c r="V179" s="772"/>
      <c r="W179" s="773"/>
      <c r="X179" s="774"/>
      <c r="Y179" s="775"/>
      <c r="Z179" s="773"/>
      <c r="AA179" s="776"/>
      <c r="AB179" s="152"/>
      <c r="AF179" s="158" t="s">
        <v>789</v>
      </c>
      <c r="AG179" s="158">
        <f>IF(ISBLANK('ANEXO 5'!S25),, 'ANEXO 5'!I25)</f>
        <v>0</v>
      </c>
      <c r="AH179" s="158" t="str">
        <f t="shared" si="6"/>
        <v>0</v>
      </c>
      <c r="AI179" s="158">
        <f>'ANEXO 5'!S25</f>
        <v>0</v>
      </c>
      <c r="AJ179" s="370">
        <f>'ANEXO 5'!AK57</f>
        <v>0</v>
      </c>
    </row>
    <row r="180" spans="1:36" ht="9.75" customHeight="1">
      <c r="A180" s="152"/>
      <c r="B180" s="157">
        <v>129</v>
      </c>
      <c r="C180" s="779">
        <f>IF(ISBLANK('ANEXO 5'!S26),, 'ANEXO 5'!C26)</f>
        <v>0</v>
      </c>
      <c r="D180" s="780"/>
      <c r="E180" s="780"/>
      <c r="F180" s="780"/>
      <c r="G180" s="780"/>
      <c r="H180" s="780"/>
      <c r="I180" s="780"/>
      <c r="J180" s="781"/>
      <c r="K180" s="782" t="str">
        <f t="shared" si="5"/>
        <v>0</v>
      </c>
      <c r="L180" s="783"/>
      <c r="M180" s="783"/>
      <c r="N180" s="783"/>
      <c r="O180" s="783"/>
      <c r="P180" s="783"/>
      <c r="Q180" s="783"/>
      <c r="R180" s="784"/>
      <c r="S180" s="758">
        <f>IF(ISBLANK('ANEXO 5'!S26),,IF('ANEXO 5'!S26=0,"No llegó",IF('ANEXO 5'!AL26&lt;0,"0",'ANEXO 5'!AL26)))</f>
        <v>0</v>
      </c>
      <c r="T180" s="759"/>
      <c r="U180" s="760"/>
      <c r="V180" s="772"/>
      <c r="W180" s="773"/>
      <c r="X180" s="774"/>
      <c r="Y180" s="775"/>
      <c r="Z180" s="773"/>
      <c r="AA180" s="776"/>
      <c r="AB180" s="152"/>
      <c r="AF180" s="158" t="s">
        <v>789</v>
      </c>
      <c r="AG180" s="158">
        <f>IF(ISBLANK('ANEXO 5'!S26),, 'ANEXO 5'!I26)</f>
        <v>0</v>
      </c>
      <c r="AH180" s="158" t="str">
        <f t="shared" si="6"/>
        <v>0</v>
      </c>
      <c r="AI180" s="158">
        <f>'ANEXO 5'!S26</f>
        <v>0</v>
      </c>
      <c r="AJ180" s="370">
        <f>'ANEXO 5'!AK58</f>
        <v>0</v>
      </c>
    </row>
    <row r="181" spans="1:36" ht="9.75" customHeight="1">
      <c r="A181" s="152"/>
      <c r="B181" s="157">
        <v>130</v>
      </c>
      <c r="C181" s="779">
        <f>IF(ISBLANK('ANEXO 5'!S27),, 'ANEXO 5'!C27)</f>
        <v>0</v>
      </c>
      <c r="D181" s="780"/>
      <c r="E181" s="780"/>
      <c r="F181" s="780"/>
      <c r="G181" s="780"/>
      <c r="H181" s="780"/>
      <c r="I181" s="780"/>
      <c r="J181" s="781"/>
      <c r="K181" s="782" t="str">
        <f t="shared" si="5"/>
        <v>0</v>
      </c>
      <c r="L181" s="783"/>
      <c r="M181" s="783"/>
      <c r="N181" s="783"/>
      <c r="O181" s="783"/>
      <c r="P181" s="783"/>
      <c r="Q181" s="783"/>
      <c r="R181" s="784"/>
      <c r="S181" s="758">
        <f>IF(ISBLANK('ANEXO 5'!S27),,IF('ANEXO 5'!S27=0,"No llegó",IF('ANEXO 5'!AL27&lt;0,"0",'ANEXO 5'!AL27)))</f>
        <v>0</v>
      </c>
      <c r="T181" s="759"/>
      <c r="U181" s="760"/>
      <c r="V181" s="772"/>
      <c r="W181" s="773"/>
      <c r="X181" s="774"/>
      <c r="Y181" s="775"/>
      <c r="Z181" s="773"/>
      <c r="AA181" s="776"/>
      <c r="AB181" s="152"/>
      <c r="AF181" s="158" t="s">
        <v>789</v>
      </c>
      <c r="AG181" s="158">
        <f>IF(ISBLANK('ANEXO 5'!S27),, 'ANEXO 5'!I27)</f>
        <v>0</v>
      </c>
      <c r="AH181" s="158" t="str">
        <f t="shared" si="6"/>
        <v>0</v>
      </c>
      <c r="AI181" s="158">
        <f>'ANEXO 5'!S27</f>
        <v>0</v>
      </c>
      <c r="AJ181" s="370">
        <f>'ANEXO 5'!AK59</f>
        <v>0</v>
      </c>
    </row>
    <row r="182" spans="1:36" ht="9.75" customHeight="1">
      <c r="A182" s="152"/>
      <c r="B182" s="157">
        <v>131</v>
      </c>
      <c r="C182" s="779">
        <f>IF(ISBLANK('ANEXO 5'!S28),, 'ANEXO 5'!C28)</f>
        <v>0</v>
      </c>
      <c r="D182" s="780"/>
      <c r="E182" s="780"/>
      <c r="F182" s="780"/>
      <c r="G182" s="780"/>
      <c r="H182" s="780"/>
      <c r="I182" s="780"/>
      <c r="J182" s="781"/>
      <c r="K182" s="782" t="str">
        <f t="shared" si="5"/>
        <v>0</v>
      </c>
      <c r="L182" s="783"/>
      <c r="M182" s="783"/>
      <c r="N182" s="783"/>
      <c r="O182" s="783"/>
      <c r="P182" s="783"/>
      <c r="Q182" s="783"/>
      <c r="R182" s="784"/>
      <c r="S182" s="758">
        <f>IF(ISBLANK('ANEXO 5'!S28),,IF('ANEXO 5'!S28=0,"No llegó",IF('ANEXO 5'!AL28&lt;0,"0",'ANEXO 5'!AL28)))</f>
        <v>0</v>
      </c>
      <c r="T182" s="759"/>
      <c r="U182" s="760"/>
      <c r="V182" s="772"/>
      <c r="W182" s="773"/>
      <c r="X182" s="774"/>
      <c r="Y182" s="775"/>
      <c r="Z182" s="773"/>
      <c r="AA182" s="776"/>
      <c r="AB182" s="152"/>
      <c r="AF182" s="158" t="s">
        <v>789</v>
      </c>
      <c r="AG182" s="158">
        <f>IF(ISBLANK('ANEXO 5'!S28),, 'ANEXO 5'!I28)</f>
        <v>0</v>
      </c>
      <c r="AH182" s="158" t="str">
        <f t="shared" si="6"/>
        <v>0</v>
      </c>
      <c r="AI182" s="158">
        <f>'ANEXO 5'!S28</f>
        <v>0</v>
      </c>
      <c r="AJ182" s="370">
        <f>'ANEXO 5'!AK60</f>
        <v>0</v>
      </c>
    </row>
    <row r="183" spans="1:36" ht="9.75" customHeight="1">
      <c r="A183" s="152"/>
      <c r="B183" s="157">
        <v>132</v>
      </c>
      <c r="C183" s="779">
        <f>IF(ISBLANK('ANEXO 5'!S29),, 'ANEXO 5'!C29)</f>
        <v>0</v>
      </c>
      <c r="D183" s="780"/>
      <c r="E183" s="780"/>
      <c r="F183" s="780"/>
      <c r="G183" s="780"/>
      <c r="H183" s="780"/>
      <c r="I183" s="780"/>
      <c r="J183" s="781"/>
      <c r="K183" s="782" t="str">
        <f t="shared" si="5"/>
        <v>0</v>
      </c>
      <c r="L183" s="783"/>
      <c r="M183" s="783"/>
      <c r="N183" s="783"/>
      <c r="O183" s="783"/>
      <c r="P183" s="783"/>
      <c r="Q183" s="783"/>
      <c r="R183" s="784"/>
      <c r="S183" s="758">
        <f>IF(ISBLANK('ANEXO 5'!S29),,IF('ANEXO 5'!S29=0,"No llegó",IF('ANEXO 5'!AL29&lt;0,"0",'ANEXO 5'!AL29)))</f>
        <v>0</v>
      </c>
      <c r="T183" s="759"/>
      <c r="U183" s="760"/>
      <c r="V183" s="772"/>
      <c r="W183" s="773"/>
      <c r="X183" s="774"/>
      <c r="Y183" s="775"/>
      <c r="Z183" s="773"/>
      <c r="AA183" s="776"/>
      <c r="AB183" s="152"/>
      <c r="AF183" s="158" t="s">
        <v>789</v>
      </c>
      <c r="AG183" s="158">
        <f>IF(ISBLANK('ANEXO 5'!S29),, 'ANEXO 5'!I29)</f>
        <v>0</v>
      </c>
      <c r="AH183" s="158" t="str">
        <f t="shared" si="6"/>
        <v>0</v>
      </c>
      <c r="AI183" s="158">
        <f>'ANEXO 5'!S29</f>
        <v>0</v>
      </c>
      <c r="AJ183" s="370">
        <f>'ANEXO 5'!AK61</f>
        <v>0</v>
      </c>
    </row>
    <row r="184" spans="1:36" ht="9.75" customHeight="1">
      <c r="A184" s="152"/>
      <c r="B184" s="157">
        <v>133</v>
      </c>
      <c r="C184" s="779">
        <f>IF(ISBLANK('ANEXO 5'!S30),, 'ANEXO 5'!C30)</f>
        <v>0</v>
      </c>
      <c r="D184" s="780"/>
      <c r="E184" s="780"/>
      <c r="F184" s="780"/>
      <c r="G184" s="780"/>
      <c r="H184" s="780"/>
      <c r="I184" s="780"/>
      <c r="J184" s="781"/>
      <c r="K184" s="782" t="str">
        <f t="shared" si="5"/>
        <v>0</v>
      </c>
      <c r="L184" s="783"/>
      <c r="M184" s="783"/>
      <c r="N184" s="783"/>
      <c r="O184" s="783"/>
      <c r="P184" s="783"/>
      <c r="Q184" s="783"/>
      <c r="R184" s="784"/>
      <c r="S184" s="758">
        <f>IF(ISBLANK('ANEXO 5'!S30),,IF('ANEXO 5'!S30=0,"No llegó",IF('ANEXO 5'!AL30&lt;0,"0",'ANEXO 5'!AL30)))</f>
        <v>0</v>
      </c>
      <c r="T184" s="759"/>
      <c r="U184" s="760"/>
      <c r="V184" s="772"/>
      <c r="W184" s="773"/>
      <c r="X184" s="774"/>
      <c r="Y184" s="775"/>
      <c r="Z184" s="773"/>
      <c r="AA184" s="776"/>
      <c r="AB184" s="152"/>
      <c r="AF184" s="158" t="s">
        <v>789</v>
      </c>
      <c r="AG184" s="158">
        <f>IF(ISBLANK('ANEXO 5'!S30),, 'ANEXO 5'!I30)</f>
        <v>0</v>
      </c>
      <c r="AH184" s="158" t="str">
        <f t="shared" si="6"/>
        <v>0</v>
      </c>
      <c r="AI184" s="158">
        <f>'ANEXO 5'!S30</f>
        <v>0</v>
      </c>
      <c r="AJ184" s="370">
        <f>'ANEXO 5'!AK62</f>
        <v>0</v>
      </c>
    </row>
    <row r="185" spans="1:36" ht="9.75" customHeight="1">
      <c r="A185" s="152"/>
      <c r="B185" s="157">
        <v>134</v>
      </c>
      <c r="C185" s="779">
        <f>IF(ISBLANK('ANEXO 5'!S31),, 'ANEXO 5'!C31)</f>
        <v>0</v>
      </c>
      <c r="D185" s="780"/>
      <c r="E185" s="780"/>
      <c r="F185" s="780"/>
      <c r="G185" s="780"/>
      <c r="H185" s="780"/>
      <c r="I185" s="780"/>
      <c r="J185" s="781"/>
      <c r="K185" s="782" t="str">
        <f t="shared" si="5"/>
        <v>0</v>
      </c>
      <c r="L185" s="783"/>
      <c r="M185" s="783"/>
      <c r="N185" s="783"/>
      <c r="O185" s="783"/>
      <c r="P185" s="783"/>
      <c r="Q185" s="783"/>
      <c r="R185" s="784"/>
      <c r="S185" s="758">
        <f>IF(ISBLANK('ANEXO 5'!S31),,IF('ANEXO 5'!S31=0,"No llegó",IF('ANEXO 5'!AL31&lt;0,"0",'ANEXO 5'!AL31)))</f>
        <v>0</v>
      </c>
      <c r="T185" s="759"/>
      <c r="U185" s="760"/>
      <c r="V185" s="772"/>
      <c r="W185" s="773"/>
      <c r="X185" s="774"/>
      <c r="Y185" s="775"/>
      <c r="Z185" s="773"/>
      <c r="AA185" s="776"/>
      <c r="AB185" s="152"/>
      <c r="AF185" s="158" t="s">
        <v>789</v>
      </c>
      <c r="AG185" s="158">
        <f>IF(ISBLANK('ANEXO 5'!S31),, 'ANEXO 5'!I31)</f>
        <v>0</v>
      </c>
      <c r="AH185" s="158" t="str">
        <f t="shared" si="6"/>
        <v>0</v>
      </c>
      <c r="AI185" s="158">
        <f>'ANEXO 5'!S31</f>
        <v>0</v>
      </c>
      <c r="AJ185" s="370">
        <f>'ANEXO 5'!AK63</f>
        <v>0</v>
      </c>
    </row>
    <row r="186" spans="1:36" ht="9.75" customHeight="1">
      <c r="A186" s="152"/>
      <c r="B186" s="157">
        <v>135</v>
      </c>
      <c r="C186" s="779">
        <f>IF(ISBLANK('ANEXO 5'!S32),, 'ANEXO 5'!C32)</f>
        <v>0</v>
      </c>
      <c r="D186" s="780"/>
      <c r="E186" s="780"/>
      <c r="F186" s="780"/>
      <c r="G186" s="780"/>
      <c r="H186" s="780"/>
      <c r="I186" s="780"/>
      <c r="J186" s="781"/>
      <c r="K186" s="782" t="str">
        <f t="shared" si="5"/>
        <v>0</v>
      </c>
      <c r="L186" s="783"/>
      <c r="M186" s="783"/>
      <c r="N186" s="783"/>
      <c r="O186" s="783"/>
      <c r="P186" s="783"/>
      <c r="Q186" s="783"/>
      <c r="R186" s="784"/>
      <c r="S186" s="758">
        <f>IF(ISBLANK('ANEXO 5'!S32),,IF('ANEXO 5'!S32=0,"No llegó",IF('ANEXO 5'!AL32&lt;0,"0",'ANEXO 5'!AL32)))</f>
        <v>0</v>
      </c>
      <c r="T186" s="759"/>
      <c r="U186" s="760"/>
      <c r="V186" s="772"/>
      <c r="W186" s="773"/>
      <c r="X186" s="774"/>
      <c r="Y186" s="775"/>
      <c r="Z186" s="773"/>
      <c r="AA186" s="776"/>
      <c r="AB186" s="152"/>
      <c r="AF186" s="158" t="s">
        <v>789</v>
      </c>
      <c r="AG186" s="158">
        <f>IF(ISBLANK('ANEXO 5'!S32),, 'ANEXO 5'!I32)</f>
        <v>0</v>
      </c>
      <c r="AH186" s="158" t="str">
        <f t="shared" si="6"/>
        <v>0</v>
      </c>
      <c r="AI186" s="158">
        <f>'ANEXO 5'!S32</f>
        <v>0</v>
      </c>
      <c r="AJ186" s="370">
        <f>'ANEXO 5'!AK64</f>
        <v>0</v>
      </c>
    </row>
    <row r="187" spans="1:36" ht="9.75" customHeight="1">
      <c r="A187" s="152"/>
      <c r="B187" s="157">
        <v>136</v>
      </c>
      <c r="C187" s="779">
        <f>IF(ISBLANK('ANEXO 5'!S33),, 'ANEXO 5'!C33)</f>
        <v>0</v>
      </c>
      <c r="D187" s="780"/>
      <c r="E187" s="780"/>
      <c r="F187" s="780"/>
      <c r="G187" s="780"/>
      <c r="H187" s="780"/>
      <c r="I187" s="780"/>
      <c r="J187" s="781"/>
      <c r="K187" s="782" t="str">
        <f t="shared" si="5"/>
        <v>0</v>
      </c>
      <c r="L187" s="783"/>
      <c r="M187" s="783"/>
      <c r="N187" s="783"/>
      <c r="O187" s="783"/>
      <c r="P187" s="783"/>
      <c r="Q187" s="783"/>
      <c r="R187" s="784"/>
      <c r="S187" s="758">
        <f>IF(ISBLANK('ANEXO 5'!S33),,IF('ANEXO 5'!S33=0,"No llegó",IF('ANEXO 5'!AL33&lt;0,"0",'ANEXO 5'!AL33)))</f>
        <v>0</v>
      </c>
      <c r="T187" s="759"/>
      <c r="U187" s="760"/>
      <c r="V187" s="772"/>
      <c r="W187" s="773"/>
      <c r="X187" s="774"/>
      <c r="Y187" s="775"/>
      <c r="Z187" s="773"/>
      <c r="AA187" s="776"/>
      <c r="AB187" s="152"/>
      <c r="AF187" s="158" t="s">
        <v>789</v>
      </c>
      <c r="AG187" s="158">
        <f>IF(ISBLANK('ANEXO 5'!S33),, 'ANEXO 5'!I33)</f>
        <v>0</v>
      </c>
      <c r="AH187" s="158" t="str">
        <f t="shared" si="6"/>
        <v>0</v>
      </c>
      <c r="AI187" s="158">
        <f>'ANEXO 5'!S33</f>
        <v>0</v>
      </c>
      <c r="AJ187" s="370">
        <f>'ANEXO 5'!AK65</f>
        <v>0</v>
      </c>
    </row>
    <row r="188" spans="1:36" ht="9.75" customHeight="1">
      <c r="A188" s="152"/>
      <c r="B188" s="157">
        <v>137</v>
      </c>
      <c r="C188" s="779">
        <f>IF(ISBLANK('ANEXO 5'!S34),, 'ANEXO 5'!C34)</f>
        <v>0</v>
      </c>
      <c r="D188" s="780"/>
      <c r="E188" s="780"/>
      <c r="F188" s="780"/>
      <c r="G188" s="780"/>
      <c r="H188" s="780"/>
      <c r="I188" s="780"/>
      <c r="J188" s="781"/>
      <c r="K188" s="782" t="str">
        <f t="shared" si="5"/>
        <v>0</v>
      </c>
      <c r="L188" s="783"/>
      <c r="M188" s="783"/>
      <c r="N188" s="783"/>
      <c r="O188" s="783"/>
      <c r="P188" s="783"/>
      <c r="Q188" s="783"/>
      <c r="R188" s="784"/>
      <c r="S188" s="758">
        <f>IF(ISBLANK('ANEXO 5'!S34),,IF('ANEXO 5'!S34=0,"No llegó",IF('ANEXO 5'!AL34&lt;0,"0",'ANEXO 5'!AL34)))</f>
        <v>0</v>
      </c>
      <c r="T188" s="759"/>
      <c r="U188" s="760"/>
      <c r="V188" s="772"/>
      <c r="W188" s="773"/>
      <c r="X188" s="774"/>
      <c r="Y188" s="775"/>
      <c r="Z188" s="773"/>
      <c r="AA188" s="776"/>
      <c r="AB188" s="152"/>
      <c r="AF188" s="158" t="s">
        <v>789</v>
      </c>
      <c r="AG188" s="158">
        <f>IF(ISBLANK('ANEXO 5'!S34),, 'ANEXO 5'!I34)</f>
        <v>0</v>
      </c>
      <c r="AH188" s="158" t="str">
        <f t="shared" si="6"/>
        <v>0</v>
      </c>
      <c r="AI188" s="158">
        <f>'ANEXO 5'!S34</f>
        <v>0</v>
      </c>
      <c r="AJ188" s="370">
        <f>'ANEXO 5'!AK66</f>
        <v>0</v>
      </c>
    </row>
    <row r="189" spans="1:36" ht="9.75" customHeight="1">
      <c r="A189" s="152"/>
      <c r="B189" s="157">
        <v>138</v>
      </c>
      <c r="C189" s="779">
        <f>IF(ISBLANK('ANEXO 5'!S35),, 'ANEXO 5'!C35)</f>
        <v>0</v>
      </c>
      <c r="D189" s="780"/>
      <c r="E189" s="780"/>
      <c r="F189" s="780"/>
      <c r="G189" s="780"/>
      <c r="H189" s="780"/>
      <c r="I189" s="780"/>
      <c r="J189" s="781"/>
      <c r="K189" s="782" t="str">
        <f t="shared" si="5"/>
        <v>0</v>
      </c>
      <c r="L189" s="783"/>
      <c r="M189" s="783"/>
      <c r="N189" s="783"/>
      <c r="O189" s="783"/>
      <c r="P189" s="783"/>
      <c r="Q189" s="783"/>
      <c r="R189" s="784"/>
      <c r="S189" s="758">
        <f>IF(ISBLANK('ANEXO 5'!S35),,IF('ANEXO 5'!S35=0,"No llegó",IF('ANEXO 5'!AL35&lt;0,"0",'ANEXO 5'!AL35)))</f>
        <v>0</v>
      </c>
      <c r="T189" s="759"/>
      <c r="U189" s="760"/>
      <c r="V189" s="772"/>
      <c r="W189" s="773"/>
      <c r="X189" s="774"/>
      <c r="Y189" s="775"/>
      <c r="Z189" s="773"/>
      <c r="AA189" s="776"/>
      <c r="AB189" s="152"/>
      <c r="AF189" s="158" t="s">
        <v>789</v>
      </c>
      <c r="AG189" s="158">
        <f>IF(ISBLANK('ANEXO 5'!S35),, 'ANEXO 5'!I35)</f>
        <v>0</v>
      </c>
      <c r="AH189" s="158" t="str">
        <f t="shared" si="6"/>
        <v>0</v>
      </c>
      <c r="AI189" s="158">
        <f>'ANEXO 5'!S35</f>
        <v>0</v>
      </c>
      <c r="AJ189" s="370">
        <f>'ANEXO 5'!AK67</f>
        <v>0</v>
      </c>
    </row>
    <row r="190" spans="1:36" ht="9.75" customHeight="1">
      <c r="A190" s="152"/>
      <c r="B190" s="157">
        <v>139</v>
      </c>
      <c r="C190" s="779">
        <f>IF(ISBLANK('ANEXO 5'!S36),, 'ANEXO 5'!C36)</f>
        <v>0</v>
      </c>
      <c r="D190" s="780"/>
      <c r="E190" s="780"/>
      <c r="F190" s="780"/>
      <c r="G190" s="780"/>
      <c r="H190" s="780"/>
      <c r="I190" s="780"/>
      <c r="J190" s="781"/>
      <c r="K190" s="782" t="str">
        <f t="shared" si="5"/>
        <v>0</v>
      </c>
      <c r="L190" s="783"/>
      <c r="M190" s="783"/>
      <c r="N190" s="783"/>
      <c r="O190" s="783"/>
      <c r="P190" s="783"/>
      <c r="Q190" s="783"/>
      <c r="R190" s="784"/>
      <c r="S190" s="758">
        <f>IF(ISBLANK('ANEXO 5'!S36),,IF('ANEXO 5'!S36=0,"No llegó",IF('ANEXO 5'!AL36&lt;0,"0",'ANEXO 5'!AL36)))</f>
        <v>0</v>
      </c>
      <c r="T190" s="759"/>
      <c r="U190" s="760"/>
      <c r="V190" s="772"/>
      <c r="W190" s="773"/>
      <c r="X190" s="774"/>
      <c r="Y190" s="775"/>
      <c r="Z190" s="773"/>
      <c r="AA190" s="776"/>
      <c r="AB190" s="152"/>
      <c r="AF190" s="158" t="s">
        <v>789</v>
      </c>
      <c r="AG190" s="158">
        <f>IF(ISBLANK('ANEXO 5'!S36),, 'ANEXO 5'!I36)</f>
        <v>0</v>
      </c>
      <c r="AH190" s="158" t="str">
        <f t="shared" si="6"/>
        <v>0</v>
      </c>
      <c r="AI190" s="158">
        <f>'ANEXO 5'!S36</f>
        <v>0</v>
      </c>
      <c r="AJ190" s="370">
        <f>'ANEXO 5'!AK68</f>
        <v>0</v>
      </c>
    </row>
    <row r="191" spans="1:36" ht="9.75" customHeight="1">
      <c r="A191" s="152"/>
      <c r="B191" s="157">
        <v>140</v>
      </c>
      <c r="C191" s="779">
        <f>IF(ISBLANK('ANEXO 5'!S37),, 'ANEXO 5'!C37)</f>
        <v>0</v>
      </c>
      <c r="D191" s="780"/>
      <c r="E191" s="780"/>
      <c r="F191" s="780"/>
      <c r="G191" s="780"/>
      <c r="H191" s="780"/>
      <c r="I191" s="780"/>
      <c r="J191" s="781"/>
      <c r="K191" s="782" t="str">
        <f t="shared" si="5"/>
        <v>0</v>
      </c>
      <c r="L191" s="783"/>
      <c r="M191" s="783"/>
      <c r="N191" s="783"/>
      <c r="O191" s="783"/>
      <c r="P191" s="783"/>
      <c r="Q191" s="783"/>
      <c r="R191" s="784"/>
      <c r="S191" s="758">
        <f>IF(ISBLANK('ANEXO 5'!S37),,IF('ANEXO 5'!S37=0,"No llegó",IF('ANEXO 5'!AL37&lt;0,"0",'ANEXO 5'!AL37)))</f>
        <v>0</v>
      </c>
      <c r="T191" s="759"/>
      <c r="U191" s="760"/>
      <c r="V191" s="772"/>
      <c r="W191" s="773"/>
      <c r="X191" s="774"/>
      <c r="Y191" s="775"/>
      <c r="Z191" s="773"/>
      <c r="AA191" s="776"/>
      <c r="AB191" s="152"/>
      <c r="AF191" s="158" t="s">
        <v>789</v>
      </c>
      <c r="AG191" s="158">
        <f>IF(ISBLANK('ANEXO 5'!S37),, 'ANEXO 5'!I37)</f>
        <v>0</v>
      </c>
      <c r="AH191" s="158" t="str">
        <f t="shared" si="6"/>
        <v>0</v>
      </c>
      <c r="AI191" s="158">
        <f>'ANEXO 5'!S37</f>
        <v>0</v>
      </c>
      <c r="AJ191" s="370">
        <f>'ANEXO 5'!AK69</f>
        <v>0</v>
      </c>
    </row>
    <row r="192" spans="1:36" ht="9.75" customHeight="1">
      <c r="A192" s="152"/>
      <c r="B192" s="157">
        <v>141</v>
      </c>
      <c r="C192" s="779">
        <f>IF(ISBLANK('ANEXO 5'!S38),, 'ANEXO 5'!C38)</f>
        <v>0</v>
      </c>
      <c r="D192" s="780"/>
      <c r="E192" s="780"/>
      <c r="F192" s="780"/>
      <c r="G192" s="780"/>
      <c r="H192" s="780"/>
      <c r="I192" s="780"/>
      <c r="J192" s="781"/>
      <c r="K192" s="782" t="str">
        <f t="shared" si="5"/>
        <v>0</v>
      </c>
      <c r="L192" s="783"/>
      <c r="M192" s="783"/>
      <c r="N192" s="783"/>
      <c r="O192" s="783"/>
      <c r="P192" s="783"/>
      <c r="Q192" s="783"/>
      <c r="R192" s="784"/>
      <c r="S192" s="758">
        <f>IF(ISBLANK('ANEXO 5'!S38),,IF('ANEXO 5'!S38=0,"No llegó",IF('ANEXO 5'!AL38&lt;0,"0",'ANEXO 5'!AL38)))</f>
        <v>0</v>
      </c>
      <c r="T192" s="759"/>
      <c r="U192" s="760"/>
      <c r="V192" s="772"/>
      <c r="W192" s="773"/>
      <c r="X192" s="774"/>
      <c r="Y192" s="775"/>
      <c r="Z192" s="773"/>
      <c r="AA192" s="776"/>
      <c r="AB192" s="152"/>
      <c r="AF192" s="158" t="s">
        <v>789</v>
      </c>
      <c r="AG192" s="158">
        <f>IF(ISBLANK('ANEXO 5'!S38),, 'ANEXO 5'!I38)</f>
        <v>0</v>
      </c>
      <c r="AH192" s="158" t="str">
        <f t="shared" si="6"/>
        <v>0</v>
      </c>
      <c r="AI192" s="158">
        <f>'ANEXO 5'!S38</f>
        <v>0</v>
      </c>
      <c r="AJ192" s="370">
        <f>'ANEXO 5'!AK70</f>
        <v>0</v>
      </c>
    </row>
    <row r="193" spans="1:36" ht="9.75" customHeight="1" thickBot="1">
      <c r="A193" s="152"/>
      <c r="B193" s="173">
        <v>142</v>
      </c>
      <c r="C193" s="779">
        <f>IF(ISBLANK('ANEXO 5'!S39),, 'ANEXO 5'!C39)</f>
        <v>0</v>
      </c>
      <c r="D193" s="780"/>
      <c r="E193" s="780"/>
      <c r="F193" s="780"/>
      <c r="G193" s="780"/>
      <c r="H193" s="780"/>
      <c r="I193" s="780"/>
      <c r="J193" s="781"/>
      <c r="K193" s="789" t="str">
        <f t="shared" si="5"/>
        <v>0</v>
      </c>
      <c r="L193" s="790"/>
      <c r="M193" s="790"/>
      <c r="N193" s="790"/>
      <c r="O193" s="790"/>
      <c r="P193" s="790"/>
      <c r="Q193" s="790"/>
      <c r="R193" s="791"/>
      <c r="S193" s="758">
        <f>IF(ISBLANK('ANEXO 5'!S39),,IF('ANEXO 5'!S39=0,"No llegó",IF('ANEXO 5'!AL39&lt;0,"0",'ANEXO 5'!AL39)))</f>
        <v>0</v>
      </c>
      <c r="T193" s="759"/>
      <c r="U193" s="760"/>
      <c r="V193" s="834"/>
      <c r="W193" s="835"/>
      <c r="X193" s="836"/>
      <c r="Y193" s="837"/>
      <c r="Z193" s="835"/>
      <c r="AA193" s="838"/>
      <c r="AB193" s="152"/>
      <c r="AF193" s="158" t="s">
        <v>789</v>
      </c>
      <c r="AG193" s="158">
        <f>IF(ISBLANK('ANEXO 5'!S39),, 'ANEXO 5'!I39)</f>
        <v>0</v>
      </c>
      <c r="AH193" s="158" t="str">
        <f t="shared" si="6"/>
        <v>0</v>
      </c>
      <c r="AI193" s="158">
        <f>'ANEXO 5'!S39</f>
        <v>0</v>
      </c>
      <c r="AJ193" s="370">
        <f>'ANEXO 5'!AK71</f>
        <v>0</v>
      </c>
    </row>
    <row r="194" spans="1:36" ht="9.75" customHeight="1" thickTop="1">
      <c r="A194" s="152"/>
      <c r="B194" s="174"/>
      <c r="C194" s="800"/>
      <c r="D194" s="800"/>
      <c r="E194" s="800"/>
      <c r="F194" s="800"/>
      <c r="G194" s="800"/>
      <c r="H194" s="800"/>
      <c r="I194" s="800"/>
      <c r="J194" s="800"/>
      <c r="K194" s="844"/>
      <c r="L194" s="844"/>
      <c r="M194" s="844"/>
      <c r="N194" s="844"/>
      <c r="O194" s="844"/>
      <c r="P194" s="844"/>
      <c r="Q194" s="844"/>
      <c r="R194" s="844"/>
      <c r="S194" s="845">
        <f>SUM(S149:T193)</f>
        <v>0</v>
      </c>
      <c r="T194" s="845"/>
      <c r="U194" s="175"/>
      <c r="V194" s="301"/>
      <c r="W194" s="301"/>
      <c r="X194" s="301"/>
      <c r="Y194" s="301"/>
      <c r="Z194" s="301"/>
      <c r="AA194" s="301"/>
      <c r="AB194" s="152"/>
    </row>
    <row r="195" spans="1:36" ht="9.75" customHeight="1">
      <c r="A195" s="152"/>
      <c r="B195" s="164"/>
      <c r="C195" s="811"/>
      <c r="D195" s="811"/>
      <c r="E195" s="811"/>
      <c r="F195" s="811"/>
      <c r="G195" s="811"/>
      <c r="H195" s="811"/>
      <c r="I195" s="811"/>
      <c r="J195" s="811"/>
      <c r="K195" s="799"/>
      <c r="L195" s="799"/>
      <c r="M195" s="799"/>
      <c r="N195" s="799"/>
      <c r="O195" s="799"/>
      <c r="P195" s="799"/>
      <c r="Q195" s="799"/>
      <c r="R195" s="799"/>
      <c r="S195" s="839"/>
      <c r="T195" s="839"/>
      <c r="U195" s="169"/>
      <c r="V195" s="302"/>
      <c r="W195" s="302"/>
      <c r="X195" s="302"/>
      <c r="Y195" s="302"/>
      <c r="Z195" s="302"/>
      <c r="AA195" s="302"/>
      <c r="AB195" s="152"/>
    </row>
    <row r="196" spans="1:36" ht="9.75" customHeight="1">
      <c r="A196" s="152"/>
      <c r="B196" s="164"/>
      <c r="C196" s="811"/>
      <c r="D196" s="811"/>
      <c r="E196" s="811"/>
      <c r="F196" s="811"/>
      <c r="G196" s="811"/>
      <c r="H196" s="811"/>
      <c r="I196" s="811"/>
      <c r="J196" s="811"/>
      <c r="K196" s="799"/>
      <c r="L196" s="799"/>
      <c r="M196" s="799"/>
      <c r="N196" s="799"/>
      <c r="O196" s="799"/>
      <c r="P196" s="799"/>
      <c r="Q196" s="799"/>
      <c r="R196" s="799"/>
      <c r="S196" s="839"/>
      <c r="T196" s="839"/>
      <c r="U196" s="169"/>
      <c r="V196" s="302"/>
      <c r="W196" s="302"/>
      <c r="X196" s="302"/>
      <c r="Y196" s="302"/>
      <c r="Z196" s="302"/>
      <c r="AA196" s="302"/>
      <c r="AB196" s="152"/>
    </row>
    <row r="197" spans="1:36" ht="9.75" customHeight="1">
      <c r="A197" s="152"/>
      <c r="B197" s="164"/>
      <c r="C197" s="811"/>
      <c r="D197" s="811"/>
      <c r="E197" s="811"/>
      <c r="F197" s="811"/>
      <c r="G197" s="811"/>
      <c r="H197" s="811"/>
      <c r="I197" s="811"/>
      <c r="J197" s="811"/>
      <c r="K197" s="799"/>
      <c r="L197" s="799"/>
      <c r="M197" s="799"/>
      <c r="N197" s="799"/>
      <c r="O197" s="799"/>
      <c r="P197" s="799"/>
      <c r="Q197" s="799"/>
      <c r="R197" s="799"/>
      <c r="S197" s="839"/>
      <c r="T197" s="839"/>
      <c r="U197" s="169"/>
      <c r="V197" s="302"/>
      <c r="W197" s="302"/>
      <c r="X197" s="302"/>
      <c r="Y197" s="302"/>
      <c r="Z197" s="302"/>
      <c r="AA197" s="302"/>
      <c r="AB197" s="152"/>
    </row>
    <row r="198" spans="1:36" ht="9.75" customHeight="1">
      <c r="A198" s="152"/>
      <c r="B198" s="164"/>
      <c r="C198" s="811"/>
      <c r="D198" s="811"/>
      <c r="E198" s="811"/>
      <c r="F198" s="811"/>
      <c r="G198" s="811"/>
      <c r="H198" s="811"/>
      <c r="I198" s="811"/>
      <c r="J198" s="811"/>
      <c r="K198" s="799"/>
      <c r="L198" s="799"/>
      <c r="M198" s="799"/>
      <c r="N198" s="799"/>
      <c r="O198" s="799"/>
      <c r="P198" s="799"/>
      <c r="Q198" s="799"/>
      <c r="R198" s="799"/>
      <c r="S198" s="839"/>
      <c r="T198" s="839"/>
      <c r="U198" s="169"/>
      <c r="V198" s="302"/>
      <c r="W198" s="302"/>
      <c r="X198" s="302"/>
      <c r="Y198" s="302"/>
      <c r="Z198" s="302"/>
      <c r="AA198" s="302"/>
      <c r="AB198" s="152"/>
    </row>
    <row r="199" spans="1:36" ht="9.75" customHeight="1">
      <c r="A199" s="152"/>
      <c r="B199" s="164"/>
      <c r="C199" s="811"/>
      <c r="D199" s="811"/>
      <c r="E199" s="811"/>
      <c r="F199" s="811"/>
      <c r="G199" s="811"/>
      <c r="H199" s="811"/>
      <c r="I199" s="811"/>
      <c r="J199" s="811"/>
      <c r="K199" s="799"/>
      <c r="L199" s="799"/>
      <c r="M199" s="799"/>
      <c r="N199" s="799"/>
      <c r="O199" s="799"/>
      <c r="P199" s="799"/>
      <c r="Q199" s="799"/>
      <c r="R199" s="799"/>
      <c r="S199" s="839"/>
      <c r="T199" s="839"/>
      <c r="U199" s="169"/>
      <c r="V199" s="302"/>
      <c r="W199" s="302"/>
      <c r="X199" s="302"/>
      <c r="Y199" s="302"/>
      <c r="Z199" s="302"/>
      <c r="AA199" s="302"/>
      <c r="AB199" s="152"/>
    </row>
    <row r="200" spans="1:36" ht="9.75" customHeight="1">
      <c r="A200" s="152"/>
      <c r="B200" s="164"/>
      <c r="C200" s="811"/>
      <c r="D200" s="811"/>
      <c r="E200" s="811"/>
      <c r="F200" s="811"/>
      <c r="G200" s="811"/>
      <c r="H200" s="811"/>
      <c r="I200" s="811"/>
      <c r="J200" s="811"/>
      <c r="K200" s="799"/>
      <c r="L200" s="799"/>
      <c r="M200" s="799"/>
      <c r="N200" s="799"/>
      <c r="O200" s="799"/>
      <c r="P200" s="799"/>
      <c r="Q200" s="799"/>
      <c r="R200" s="799"/>
      <c r="S200" s="839"/>
      <c r="T200" s="839"/>
      <c r="U200" s="169"/>
      <c r="V200" s="302"/>
      <c r="W200" s="302"/>
      <c r="X200" s="302"/>
      <c r="Y200" s="302"/>
      <c r="Z200" s="302"/>
      <c r="AA200" s="302"/>
      <c r="AB200" s="152"/>
    </row>
    <row r="201" spans="1:36" ht="9.75" customHeight="1">
      <c r="A201" s="152"/>
      <c r="B201" s="164"/>
      <c r="C201" s="811"/>
      <c r="D201" s="811"/>
      <c r="E201" s="811"/>
      <c r="F201" s="811"/>
      <c r="G201" s="811"/>
      <c r="H201" s="811"/>
      <c r="I201" s="811"/>
      <c r="J201" s="811"/>
      <c r="K201" s="799"/>
      <c r="L201" s="799"/>
      <c r="M201" s="799"/>
      <c r="N201" s="799"/>
      <c r="O201" s="799"/>
      <c r="P201" s="799"/>
      <c r="Q201" s="799"/>
      <c r="R201" s="799"/>
      <c r="S201" s="839"/>
      <c r="T201" s="839"/>
      <c r="U201" s="169"/>
      <c r="V201" s="302"/>
      <c r="W201" s="302"/>
      <c r="X201" s="302"/>
      <c r="Y201" s="302"/>
      <c r="Z201" s="302"/>
      <c r="AA201" s="302"/>
      <c r="AB201" s="152"/>
    </row>
    <row r="202" spans="1:36" ht="9.75" customHeight="1">
      <c r="A202" s="152"/>
      <c r="B202" s="164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302"/>
      <c r="W202" s="302"/>
      <c r="X202" s="302"/>
      <c r="Y202" s="302"/>
      <c r="Z202" s="302"/>
      <c r="AA202" s="302"/>
      <c r="AB202" s="152"/>
    </row>
    <row r="203" spans="1:36" ht="9.75" customHeight="1">
      <c r="A203" s="152"/>
      <c r="B203" s="164"/>
      <c r="C203" s="811"/>
      <c r="D203" s="811"/>
      <c r="E203" s="811"/>
      <c r="F203" s="811"/>
      <c r="G203" s="811"/>
      <c r="H203" s="811"/>
      <c r="I203" s="811"/>
      <c r="J203" s="811"/>
      <c r="K203" s="799"/>
      <c r="L203" s="799"/>
      <c r="M203" s="799"/>
      <c r="N203" s="799"/>
      <c r="O203" s="799"/>
      <c r="P203" s="799"/>
      <c r="Q203" s="799"/>
      <c r="R203" s="799"/>
      <c r="S203" s="839"/>
      <c r="T203" s="839"/>
      <c r="U203" s="169"/>
      <c r="V203" s="302"/>
      <c r="W203" s="302"/>
      <c r="X203" s="302"/>
      <c r="Y203" s="302"/>
      <c r="Z203" s="302"/>
      <c r="AA203" s="302"/>
      <c r="AB203" s="152"/>
    </row>
    <row r="204" spans="1:36" ht="9.75" customHeight="1">
      <c r="A204" s="152"/>
      <c r="B204" s="164"/>
      <c r="C204" s="811"/>
      <c r="D204" s="811"/>
      <c r="E204" s="811"/>
      <c r="F204" s="811"/>
      <c r="G204" s="811"/>
      <c r="H204" s="811"/>
      <c r="I204" s="811"/>
      <c r="J204" s="811"/>
      <c r="K204" s="799"/>
      <c r="L204" s="799"/>
      <c r="M204" s="799"/>
      <c r="N204" s="799"/>
      <c r="O204" s="799"/>
      <c r="P204" s="799"/>
      <c r="Q204" s="799"/>
      <c r="R204" s="799"/>
      <c r="S204" s="812"/>
      <c r="T204" s="812"/>
      <c r="U204" s="34"/>
      <c r="V204" s="152"/>
      <c r="W204" s="152"/>
      <c r="X204" s="152"/>
      <c r="Y204" s="152"/>
      <c r="Z204" s="152"/>
      <c r="AA204" s="152"/>
      <c r="AB204" s="152"/>
    </row>
    <row r="205" spans="1:36" ht="9.75" customHeight="1">
      <c r="A205" s="152"/>
      <c r="B205" s="164"/>
      <c r="C205" s="660" t="s">
        <v>923</v>
      </c>
      <c r="D205" s="660"/>
      <c r="E205" s="660"/>
      <c r="F205" s="660"/>
      <c r="G205" s="660"/>
      <c r="H205" s="660"/>
      <c r="I205" s="660"/>
      <c r="J205" s="660"/>
      <c r="K205" s="80"/>
      <c r="L205" s="80"/>
      <c r="M205" s="80"/>
      <c r="N205" s="152"/>
      <c r="O205" s="152"/>
      <c r="P205" s="660" t="s">
        <v>924</v>
      </c>
      <c r="Q205" s="660"/>
      <c r="R205" s="660"/>
      <c r="S205" s="660"/>
      <c r="T205" s="660"/>
      <c r="U205" s="660"/>
      <c r="V205" s="660"/>
      <c r="W205" s="660"/>
      <c r="X205" s="660"/>
      <c r="Y205" s="152"/>
      <c r="Z205" s="152"/>
      <c r="AA205" s="152"/>
      <c r="AB205" s="152"/>
    </row>
  </sheetData>
  <sheetProtection password="CCA7" sheet="1" objects="1" scenarios="1"/>
  <mergeCells count="922">
    <mergeCell ref="S191:U191"/>
    <mergeCell ref="S192:U192"/>
    <mergeCell ref="S193:U193"/>
    <mergeCell ref="S177:U177"/>
    <mergeCell ref="S178:U178"/>
    <mergeCell ref="S179:U179"/>
    <mergeCell ref="S180:U180"/>
    <mergeCell ref="S181:U181"/>
    <mergeCell ref="S182:U182"/>
    <mergeCell ref="S183:U183"/>
    <mergeCell ref="S184:U184"/>
    <mergeCell ref="S185:U185"/>
    <mergeCell ref="S186:U186"/>
    <mergeCell ref="S187:U187"/>
    <mergeCell ref="S188:U188"/>
    <mergeCell ref="S149:U149"/>
    <mergeCell ref="S150:U150"/>
    <mergeCell ref="S151:U151"/>
    <mergeCell ref="S152:U152"/>
    <mergeCell ref="S153:U153"/>
    <mergeCell ref="S154:U154"/>
    <mergeCell ref="S155:U155"/>
    <mergeCell ref="S156:U156"/>
    <mergeCell ref="S157:U157"/>
    <mergeCell ref="V190:X190"/>
    <mergeCell ref="Y190:AA190"/>
    <mergeCell ref="V191:X191"/>
    <mergeCell ref="Y191:AA191"/>
    <mergeCell ref="S158:U158"/>
    <mergeCell ref="S159:U159"/>
    <mergeCell ref="S160:U160"/>
    <mergeCell ref="S161:U161"/>
    <mergeCell ref="S162:U162"/>
    <mergeCell ref="S163:U163"/>
    <mergeCell ref="S164:U164"/>
    <mergeCell ref="S165:U165"/>
    <mergeCell ref="S166:U166"/>
    <mergeCell ref="S167:U167"/>
    <mergeCell ref="S168:U168"/>
    <mergeCell ref="S169:U169"/>
    <mergeCell ref="S170:U170"/>
    <mergeCell ref="S171:U171"/>
    <mergeCell ref="S172:U172"/>
    <mergeCell ref="S173:U173"/>
    <mergeCell ref="S174:U174"/>
    <mergeCell ref="S175:U175"/>
    <mergeCell ref="S189:U189"/>
    <mergeCell ref="S190:U190"/>
    <mergeCell ref="V187:X187"/>
    <mergeCell ref="Y187:AA187"/>
    <mergeCell ref="V184:X184"/>
    <mergeCell ref="Y184:AA184"/>
    <mergeCell ref="V185:X185"/>
    <mergeCell ref="Y185:AA185"/>
    <mergeCell ref="V186:X186"/>
    <mergeCell ref="Y186:AA186"/>
    <mergeCell ref="V189:X189"/>
    <mergeCell ref="Y189:AA189"/>
    <mergeCell ref="V188:X188"/>
    <mergeCell ref="Y188:AA188"/>
    <mergeCell ref="V169:X169"/>
    <mergeCell ref="Y169:AA169"/>
    <mergeCell ref="V170:X170"/>
    <mergeCell ref="Y170:AA170"/>
    <mergeCell ref="V171:X171"/>
    <mergeCell ref="Y171:AA171"/>
    <mergeCell ref="V172:X172"/>
    <mergeCell ref="Y172:AA172"/>
    <mergeCell ref="V179:X179"/>
    <mergeCell ref="Y179:AA179"/>
    <mergeCell ref="V173:X173"/>
    <mergeCell ref="Y173:AA173"/>
    <mergeCell ref="Y174:AA174"/>
    <mergeCell ref="V163:X163"/>
    <mergeCell ref="Y163:AA163"/>
    <mergeCell ref="V164:X164"/>
    <mergeCell ref="Y164:AA164"/>
    <mergeCell ref="V165:X165"/>
    <mergeCell ref="Y165:AA165"/>
    <mergeCell ref="V168:X168"/>
    <mergeCell ref="Y168:AA168"/>
    <mergeCell ref="V166:X166"/>
    <mergeCell ref="Y166:AA166"/>
    <mergeCell ref="V167:X167"/>
    <mergeCell ref="Y167:AA167"/>
    <mergeCell ref="V154:X154"/>
    <mergeCell ref="Y154:AA154"/>
    <mergeCell ref="V155:X155"/>
    <mergeCell ref="Y155:AA155"/>
    <mergeCell ref="V161:X161"/>
    <mergeCell ref="Y161:AA161"/>
    <mergeCell ref="Y159:AA159"/>
    <mergeCell ref="Y160:AA160"/>
    <mergeCell ref="V162:X162"/>
    <mergeCell ref="Y162:AA162"/>
    <mergeCell ref="C146:U146"/>
    <mergeCell ref="V146:AA146"/>
    <mergeCell ref="S147:U148"/>
    <mergeCell ref="V147:X148"/>
    <mergeCell ref="Y147:AA148"/>
    <mergeCell ref="V129:X129"/>
    <mergeCell ref="Y129:AA129"/>
    <mergeCell ref="V130:X130"/>
    <mergeCell ref="Y130:AA130"/>
    <mergeCell ref="V131:X131"/>
    <mergeCell ref="Y131:AA131"/>
    <mergeCell ref="C141:J141"/>
    <mergeCell ref="S132:T132"/>
    <mergeCell ref="P141:X141"/>
    <mergeCell ref="C140:J140"/>
    <mergeCell ref="S140:T140"/>
    <mergeCell ref="S123:U123"/>
    <mergeCell ref="S124:U124"/>
    <mergeCell ref="S125:U125"/>
    <mergeCell ref="S126:U126"/>
    <mergeCell ref="S127:U127"/>
    <mergeCell ref="S128:U128"/>
    <mergeCell ref="S129:U129"/>
    <mergeCell ref="S130:U130"/>
    <mergeCell ref="S131:U131"/>
    <mergeCell ref="S83:U83"/>
    <mergeCell ref="S84:U84"/>
    <mergeCell ref="S85:U85"/>
    <mergeCell ref="S108:U108"/>
    <mergeCell ref="S109:U109"/>
    <mergeCell ref="S110:U110"/>
    <mergeCell ref="S111:U111"/>
    <mergeCell ref="S112:U112"/>
    <mergeCell ref="S113:U113"/>
    <mergeCell ref="S105:U105"/>
    <mergeCell ref="S106:U106"/>
    <mergeCell ref="S107:U107"/>
    <mergeCell ref="V126:X126"/>
    <mergeCell ref="Y126:AA126"/>
    <mergeCell ref="V127:X127"/>
    <mergeCell ref="Y127:AA127"/>
    <mergeCell ref="V128:X128"/>
    <mergeCell ref="Y128:AA128"/>
    <mergeCell ref="S86:U86"/>
    <mergeCell ref="S87:U87"/>
    <mergeCell ref="S88:U88"/>
    <mergeCell ref="S89:U89"/>
    <mergeCell ref="S90:U90"/>
    <mergeCell ref="S91:U91"/>
    <mergeCell ref="S92:U92"/>
    <mergeCell ref="S93:U93"/>
    <mergeCell ref="S94:U94"/>
    <mergeCell ref="S114:U114"/>
    <mergeCell ref="S115:U115"/>
    <mergeCell ref="S116:U116"/>
    <mergeCell ref="S117:U117"/>
    <mergeCell ref="S118:U118"/>
    <mergeCell ref="S119:U119"/>
    <mergeCell ref="S120:U120"/>
    <mergeCell ref="S121:U121"/>
    <mergeCell ref="S122:U122"/>
    <mergeCell ref="V121:X121"/>
    <mergeCell ref="Y121:AA121"/>
    <mergeCell ref="V122:X122"/>
    <mergeCell ref="Y122:AA122"/>
    <mergeCell ref="V123:X123"/>
    <mergeCell ref="Y123:AA123"/>
    <mergeCell ref="Y124:AA124"/>
    <mergeCell ref="V125:X125"/>
    <mergeCell ref="Y125:AA125"/>
    <mergeCell ref="V92:X92"/>
    <mergeCell ref="Y92:AA92"/>
    <mergeCell ref="V93:X93"/>
    <mergeCell ref="Y93:AA93"/>
    <mergeCell ref="V94:X94"/>
    <mergeCell ref="Y94:AA94"/>
    <mergeCell ref="V95:X95"/>
    <mergeCell ref="Y95:AA95"/>
    <mergeCell ref="V96:X96"/>
    <mergeCell ref="Y96:AA96"/>
    <mergeCell ref="B58:AA63"/>
    <mergeCell ref="C74:U74"/>
    <mergeCell ref="V74:AA74"/>
    <mergeCell ref="S75:U76"/>
    <mergeCell ref="V75:X76"/>
    <mergeCell ref="Y75:AA76"/>
    <mergeCell ref="V77:X77"/>
    <mergeCell ref="Y77:AA77"/>
    <mergeCell ref="S46:U46"/>
    <mergeCell ref="S47:U47"/>
    <mergeCell ref="S48:U48"/>
    <mergeCell ref="S49:U49"/>
    <mergeCell ref="S50:U50"/>
    <mergeCell ref="S51:U51"/>
    <mergeCell ref="S52:U52"/>
    <mergeCell ref="S53:U53"/>
    <mergeCell ref="S54:U54"/>
    <mergeCell ref="Y47:AA47"/>
    <mergeCell ref="V48:X48"/>
    <mergeCell ref="Y48:AA48"/>
    <mergeCell ref="V49:X49"/>
    <mergeCell ref="Y49:AA49"/>
    <mergeCell ref="V50:X50"/>
    <mergeCell ref="Y50:AA50"/>
    <mergeCell ref="Y37:AA37"/>
    <mergeCell ref="Y38:AA38"/>
    <mergeCell ref="Y39:AA39"/>
    <mergeCell ref="Y40:AA40"/>
    <mergeCell ref="S19:U19"/>
    <mergeCell ref="S20:U20"/>
    <mergeCell ref="S21:U21"/>
    <mergeCell ref="S22:U22"/>
    <mergeCell ref="S23:U23"/>
    <mergeCell ref="S24:U24"/>
    <mergeCell ref="S25:U25"/>
    <mergeCell ref="S26:U26"/>
    <mergeCell ref="S27:U27"/>
    <mergeCell ref="S28:U28"/>
    <mergeCell ref="S29:U29"/>
    <mergeCell ref="S30:U30"/>
    <mergeCell ref="S31:U31"/>
    <mergeCell ref="S32:U32"/>
    <mergeCell ref="S33:U33"/>
    <mergeCell ref="S34:U34"/>
    <mergeCell ref="S35:U35"/>
    <mergeCell ref="S36:U36"/>
    <mergeCell ref="S37:U37"/>
    <mergeCell ref="S38:U38"/>
    <mergeCell ref="V32:X32"/>
    <mergeCell ref="Y32:AA32"/>
    <mergeCell ref="V33:X33"/>
    <mergeCell ref="Y33:AA33"/>
    <mergeCell ref="V34:X34"/>
    <mergeCell ref="Y34:AA34"/>
    <mergeCell ref="V35:X35"/>
    <mergeCell ref="Y35:AA35"/>
    <mergeCell ref="V36:X36"/>
    <mergeCell ref="Y36:AA36"/>
    <mergeCell ref="V27:X27"/>
    <mergeCell ref="Y27:AA27"/>
    <mergeCell ref="V28:X28"/>
    <mergeCell ref="Y28:AA28"/>
    <mergeCell ref="V29:X29"/>
    <mergeCell ref="Y29:AA29"/>
    <mergeCell ref="V30:X30"/>
    <mergeCell ref="Y30:AA30"/>
    <mergeCell ref="V31:X31"/>
    <mergeCell ref="Y31:AA31"/>
    <mergeCell ref="W4:AA4"/>
    <mergeCell ref="R4:V4"/>
    <mergeCell ref="C203:J203"/>
    <mergeCell ref="K203:R203"/>
    <mergeCell ref="S203:T203"/>
    <mergeCell ref="K198:R198"/>
    <mergeCell ref="S198:T198"/>
    <mergeCell ref="C201:J201"/>
    <mergeCell ref="C194:J194"/>
    <mergeCell ref="K194:R194"/>
    <mergeCell ref="S194:T194"/>
    <mergeCell ref="C196:J196"/>
    <mergeCell ref="K196:R196"/>
    <mergeCell ref="C197:J197"/>
    <mergeCell ref="K197:R197"/>
    <mergeCell ref="I7:Q7"/>
    <mergeCell ref="I8:Q8"/>
    <mergeCell ref="C191:J191"/>
    <mergeCell ref="V18:X18"/>
    <mergeCell ref="Y18:AA18"/>
    <mergeCell ref="V19:X19"/>
    <mergeCell ref="K191:R191"/>
    <mergeCell ref="C192:J192"/>
    <mergeCell ref="K193:R193"/>
    <mergeCell ref="C205:J205"/>
    <mergeCell ref="P205:X205"/>
    <mergeCell ref="C204:J204"/>
    <mergeCell ref="K204:R204"/>
    <mergeCell ref="C200:J200"/>
    <mergeCell ref="K200:R200"/>
    <mergeCell ref="S200:T200"/>
    <mergeCell ref="S204:T204"/>
    <mergeCell ref="K192:R192"/>
    <mergeCell ref="V192:X192"/>
    <mergeCell ref="Y192:AA192"/>
    <mergeCell ref="V193:X193"/>
    <mergeCell ref="Y193:AA193"/>
    <mergeCell ref="S197:T197"/>
    <mergeCell ref="C198:J198"/>
    <mergeCell ref="K201:R201"/>
    <mergeCell ref="S201:T201"/>
    <mergeCell ref="C199:J199"/>
    <mergeCell ref="K199:R199"/>
    <mergeCell ref="S199:T199"/>
    <mergeCell ref="S196:T196"/>
    <mergeCell ref="C195:J195"/>
    <mergeCell ref="K195:R195"/>
    <mergeCell ref="S195:T195"/>
    <mergeCell ref="C193:J193"/>
    <mergeCell ref="K189:R189"/>
    <mergeCell ref="C190:J190"/>
    <mergeCell ref="K190:R190"/>
    <mergeCell ref="C189:J189"/>
    <mergeCell ref="C185:J185"/>
    <mergeCell ref="K185:R185"/>
    <mergeCell ref="C186:J186"/>
    <mergeCell ref="K186:R186"/>
    <mergeCell ref="C183:J183"/>
    <mergeCell ref="K183:R183"/>
    <mergeCell ref="C184:J184"/>
    <mergeCell ref="K184:R184"/>
    <mergeCell ref="C188:J188"/>
    <mergeCell ref="K188:R188"/>
    <mergeCell ref="C187:J187"/>
    <mergeCell ref="K187:R187"/>
    <mergeCell ref="C182:J182"/>
    <mergeCell ref="K182:R182"/>
    <mergeCell ref="C181:J181"/>
    <mergeCell ref="K181:R181"/>
    <mergeCell ref="C177:J177"/>
    <mergeCell ref="K177:R177"/>
    <mergeCell ref="C178:J178"/>
    <mergeCell ref="K178:R178"/>
    <mergeCell ref="C179:J179"/>
    <mergeCell ref="K179:R179"/>
    <mergeCell ref="C180:J180"/>
    <mergeCell ref="K180:R180"/>
    <mergeCell ref="V180:X180"/>
    <mergeCell ref="Y180:AA180"/>
    <mergeCell ref="V181:X181"/>
    <mergeCell ref="Y181:AA181"/>
    <mergeCell ref="V182:X182"/>
    <mergeCell ref="Y182:AA182"/>
    <mergeCell ref="V183:X183"/>
    <mergeCell ref="Y183:AA183"/>
    <mergeCell ref="C174:J174"/>
    <mergeCell ref="K174:R174"/>
    <mergeCell ref="V177:X177"/>
    <mergeCell ref="Y177:AA177"/>
    <mergeCell ref="V178:X178"/>
    <mergeCell ref="Y178:AA178"/>
    <mergeCell ref="C176:J176"/>
    <mergeCell ref="K176:R176"/>
    <mergeCell ref="C175:J175"/>
    <mergeCell ref="K175:R175"/>
    <mergeCell ref="V175:X175"/>
    <mergeCell ref="Y175:AA175"/>
    <mergeCell ref="V176:X176"/>
    <mergeCell ref="Y176:AA176"/>
    <mergeCell ref="S176:U176"/>
    <mergeCell ref="V174:X174"/>
    <mergeCell ref="C171:J171"/>
    <mergeCell ref="K171:R171"/>
    <mergeCell ref="C172:J172"/>
    <mergeCell ref="K172:R172"/>
    <mergeCell ref="C173:J173"/>
    <mergeCell ref="C164:J164"/>
    <mergeCell ref="K164:R164"/>
    <mergeCell ref="C163:J163"/>
    <mergeCell ref="K163:R163"/>
    <mergeCell ref="C170:J170"/>
    <mergeCell ref="K170:R170"/>
    <mergeCell ref="C169:J169"/>
    <mergeCell ref="K169:R169"/>
    <mergeCell ref="C165:J165"/>
    <mergeCell ref="K165:R165"/>
    <mergeCell ref="C166:J166"/>
    <mergeCell ref="K166:R166"/>
    <mergeCell ref="C167:J167"/>
    <mergeCell ref="K167:R167"/>
    <mergeCell ref="C168:J168"/>
    <mergeCell ref="K168:R168"/>
    <mergeCell ref="K173:R173"/>
    <mergeCell ref="C159:J159"/>
    <mergeCell ref="K159:R159"/>
    <mergeCell ref="C160:J160"/>
    <mergeCell ref="K160:R160"/>
    <mergeCell ref="C161:J161"/>
    <mergeCell ref="K161:R161"/>
    <mergeCell ref="C162:J162"/>
    <mergeCell ref="K162:R162"/>
    <mergeCell ref="V159:X159"/>
    <mergeCell ref="V160:X160"/>
    <mergeCell ref="C158:J158"/>
    <mergeCell ref="K158:R158"/>
    <mergeCell ref="C157:J157"/>
    <mergeCell ref="K157:R157"/>
    <mergeCell ref="V157:X157"/>
    <mergeCell ref="Y157:AA157"/>
    <mergeCell ref="V158:X158"/>
    <mergeCell ref="Y158:AA158"/>
    <mergeCell ref="Y156:AA156"/>
    <mergeCell ref="C156:J156"/>
    <mergeCell ref="K156:R156"/>
    <mergeCell ref="V156:X156"/>
    <mergeCell ref="Y149:AA149"/>
    <mergeCell ref="V150:X150"/>
    <mergeCell ref="Y150:AA150"/>
    <mergeCell ref="C153:J153"/>
    <mergeCell ref="K153:R153"/>
    <mergeCell ref="C154:J154"/>
    <mergeCell ref="K154:R154"/>
    <mergeCell ref="C155:J155"/>
    <mergeCell ref="K155:R155"/>
    <mergeCell ref="V151:X151"/>
    <mergeCell ref="Y151:AA151"/>
    <mergeCell ref="C149:J149"/>
    <mergeCell ref="K149:R149"/>
    <mergeCell ref="C150:J150"/>
    <mergeCell ref="K150:R150"/>
    <mergeCell ref="C152:J152"/>
    <mergeCell ref="K152:R152"/>
    <mergeCell ref="C151:J151"/>
    <mergeCell ref="K151:R151"/>
    <mergeCell ref="V149:X149"/>
    <mergeCell ref="V152:X152"/>
    <mergeCell ref="Y152:AA152"/>
    <mergeCell ref="V153:X153"/>
    <mergeCell ref="Y153:AA153"/>
    <mergeCell ref="B147:B148"/>
    <mergeCell ref="C147:J148"/>
    <mergeCell ref="K147:R148"/>
    <mergeCell ref="R143:V144"/>
    <mergeCell ref="W143:AA144"/>
    <mergeCell ref="S145:T145"/>
    <mergeCell ref="C143:P144"/>
    <mergeCell ref="K81:R81"/>
    <mergeCell ref="K87:R87"/>
    <mergeCell ref="K82:R82"/>
    <mergeCell ref="K95:R95"/>
    <mergeCell ref="C96:J96"/>
    <mergeCell ref="C95:J95"/>
    <mergeCell ref="C97:J97"/>
    <mergeCell ref="C98:J98"/>
    <mergeCell ref="K100:R100"/>
    <mergeCell ref="C107:J107"/>
    <mergeCell ref="K106:R106"/>
    <mergeCell ref="C105:J105"/>
    <mergeCell ref="C106:J106"/>
    <mergeCell ref="K105:R105"/>
    <mergeCell ref="V81:X81"/>
    <mergeCell ref="Y81:AA81"/>
    <mergeCell ref="V82:X82"/>
    <mergeCell ref="C19:J19"/>
    <mergeCell ref="C17:J17"/>
    <mergeCell ref="B75:B76"/>
    <mergeCell ref="C75:J76"/>
    <mergeCell ref="K75:R76"/>
    <mergeCell ref="K47:R47"/>
    <mergeCell ref="V37:X37"/>
    <mergeCell ref="K20:R20"/>
    <mergeCell ref="K34:R34"/>
    <mergeCell ref="K32:R32"/>
    <mergeCell ref="K25:R25"/>
    <mergeCell ref="K24:R24"/>
    <mergeCell ref="K23:R23"/>
    <mergeCell ref="K33:R33"/>
    <mergeCell ref="K27:R27"/>
    <mergeCell ref="K28:R28"/>
    <mergeCell ref="K26:R26"/>
    <mergeCell ref="C21:J21"/>
    <mergeCell ref="K40:R40"/>
    <mergeCell ref="K39:R39"/>
    <mergeCell ref="K36:R36"/>
    <mergeCell ref="V38:X38"/>
    <mergeCell ref="V39:X39"/>
    <mergeCell ref="V40:X40"/>
    <mergeCell ref="AL16:AM16"/>
    <mergeCell ref="AL15:AM15"/>
    <mergeCell ref="AL13:AM13"/>
    <mergeCell ref="B7:H7"/>
    <mergeCell ref="S7:W8"/>
    <mergeCell ref="X7:AA8"/>
    <mergeCell ref="K21:R21"/>
    <mergeCell ref="K22:R22"/>
    <mergeCell ref="K12:R13"/>
    <mergeCell ref="B9:H9"/>
    <mergeCell ref="I9:AA9"/>
    <mergeCell ref="C20:J20"/>
    <mergeCell ref="K16:R16"/>
    <mergeCell ref="C14:J14"/>
    <mergeCell ref="C15:J15"/>
    <mergeCell ref="C16:J16"/>
    <mergeCell ref="C22:J22"/>
    <mergeCell ref="K18:R18"/>
    <mergeCell ref="K19:R19"/>
    <mergeCell ref="B8:H8"/>
    <mergeCell ref="B12:B13"/>
    <mergeCell ref="K14:R14"/>
    <mergeCell ref="K17:R17"/>
    <mergeCell ref="K15:R15"/>
    <mergeCell ref="AL10:AM10"/>
    <mergeCell ref="AL21:AM21"/>
    <mergeCell ref="AL11:AM11"/>
    <mergeCell ref="AL14:AM14"/>
    <mergeCell ref="AL18:AM18"/>
    <mergeCell ref="AL17:AM17"/>
    <mergeCell ref="AL24:AM24"/>
    <mergeCell ref="AL19:AM19"/>
    <mergeCell ref="V11:AA11"/>
    <mergeCell ref="V17:X17"/>
    <mergeCell ref="Y17:AA17"/>
    <mergeCell ref="AL20:AM20"/>
    <mergeCell ref="Y23:AA23"/>
    <mergeCell ref="V24:X24"/>
    <mergeCell ref="Y24:AA24"/>
    <mergeCell ref="Y19:AA19"/>
    <mergeCell ref="V20:X20"/>
    <mergeCell ref="Y20:AA20"/>
    <mergeCell ref="V21:X21"/>
    <mergeCell ref="Y21:AA21"/>
    <mergeCell ref="V22:X22"/>
    <mergeCell ref="Y22:AA22"/>
    <mergeCell ref="V23:X23"/>
    <mergeCell ref="AL12:AM12"/>
    <mergeCell ref="AL33:AM33"/>
    <mergeCell ref="AL39:AM39"/>
    <mergeCell ref="AL22:AM22"/>
    <mergeCell ref="AL23:AM23"/>
    <mergeCell ref="AL30:AM30"/>
    <mergeCell ref="AL32:AM32"/>
    <mergeCell ref="AL31:AM31"/>
    <mergeCell ref="AL29:AM29"/>
    <mergeCell ref="AL25:AM25"/>
    <mergeCell ref="AL26:AM26"/>
    <mergeCell ref="AL28:AM28"/>
    <mergeCell ref="AL27:AM27"/>
    <mergeCell ref="AL34:AM34"/>
    <mergeCell ref="AL35:AM35"/>
    <mergeCell ref="AL36:AM36"/>
    <mergeCell ref="AL37:AM37"/>
    <mergeCell ref="AL56:AM56"/>
    <mergeCell ref="AL52:AM52"/>
    <mergeCell ref="AL42:AM42"/>
    <mergeCell ref="K38:R38"/>
    <mergeCell ref="AL40:AM40"/>
    <mergeCell ref="AL41:AM41"/>
    <mergeCell ref="AL38:AM38"/>
    <mergeCell ref="AL43:AM43"/>
    <mergeCell ref="K41:R41"/>
    <mergeCell ref="Y41:AA41"/>
    <mergeCell ref="V42:X42"/>
    <mergeCell ref="Y42:AA42"/>
    <mergeCell ref="V43:X43"/>
    <mergeCell ref="Y43:AA43"/>
    <mergeCell ref="V41:X41"/>
    <mergeCell ref="K48:R48"/>
    <mergeCell ref="V51:X51"/>
    <mergeCell ref="Y51:AA51"/>
    <mergeCell ref="S39:U39"/>
    <mergeCell ref="S40:U40"/>
    <mergeCell ref="S41:U41"/>
    <mergeCell ref="S42:U42"/>
    <mergeCell ref="S43:U43"/>
    <mergeCell ref="S44:U44"/>
    <mergeCell ref="V52:X52"/>
    <mergeCell ref="Y52:AA52"/>
    <mergeCell ref="V53:X53"/>
    <mergeCell ref="Y53:AA53"/>
    <mergeCell ref="V54:X54"/>
    <mergeCell ref="Y54:AA54"/>
    <mergeCell ref="AL49:AM49"/>
    <mergeCell ref="AL44:AM44"/>
    <mergeCell ref="AL45:AM45"/>
    <mergeCell ref="AL46:AM46"/>
    <mergeCell ref="AL47:AM47"/>
    <mergeCell ref="AL48:AM48"/>
    <mergeCell ref="AL50:AM50"/>
    <mergeCell ref="AL51:AM51"/>
    <mergeCell ref="AL61:AM61"/>
    <mergeCell ref="C56:J56"/>
    <mergeCell ref="V55:X55"/>
    <mergeCell ref="Y55:AA55"/>
    <mergeCell ref="S55:U55"/>
    <mergeCell ref="C69:J69"/>
    <mergeCell ref="C68:J68"/>
    <mergeCell ref="K68:R68"/>
    <mergeCell ref="S68:T68"/>
    <mergeCell ref="P69:X69"/>
    <mergeCell ref="C66:J66"/>
    <mergeCell ref="C65:J65"/>
    <mergeCell ref="C64:J64"/>
    <mergeCell ref="AL62:AM62"/>
    <mergeCell ref="AL63:AM63"/>
    <mergeCell ref="AL58:AM58"/>
    <mergeCell ref="AL59:AM59"/>
    <mergeCell ref="K55:R55"/>
    <mergeCell ref="K56:R56"/>
    <mergeCell ref="S56:T56"/>
    <mergeCell ref="S57:T57"/>
    <mergeCell ref="AL55:AM55"/>
    <mergeCell ref="AL57:AM57"/>
    <mergeCell ref="AL60:AM60"/>
    <mergeCell ref="S73:T73"/>
    <mergeCell ref="AL66:AM66"/>
    <mergeCell ref="AL67:AM67"/>
    <mergeCell ref="AL70:AM70"/>
    <mergeCell ref="AL71:AM71"/>
    <mergeCell ref="R71:V72"/>
    <mergeCell ref="AL64:AM64"/>
    <mergeCell ref="W71:AA72"/>
    <mergeCell ref="AL76:AM76"/>
    <mergeCell ref="AL65:AM65"/>
    <mergeCell ref="AL68:AM68"/>
    <mergeCell ref="AL69:AM69"/>
    <mergeCell ref="AL72:AM72"/>
    <mergeCell ref="AL73:AM73"/>
    <mergeCell ref="AL74:AM74"/>
    <mergeCell ref="AL75:AM75"/>
    <mergeCell ref="S64:T64"/>
    <mergeCell ref="K64:R64"/>
    <mergeCell ref="K65:R65"/>
    <mergeCell ref="S65:T65"/>
    <mergeCell ref="K66:R66"/>
    <mergeCell ref="S66:T66"/>
    <mergeCell ref="AL79:AM79"/>
    <mergeCell ref="AL80:AM80"/>
    <mergeCell ref="AL81:AM81"/>
    <mergeCell ref="K80:R80"/>
    <mergeCell ref="AL82:AM82"/>
    <mergeCell ref="AL77:AM77"/>
    <mergeCell ref="AL78:AM78"/>
    <mergeCell ref="K79:R79"/>
    <mergeCell ref="K77:R77"/>
    <mergeCell ref="K78:R78"/>
    <mergeCell ref="V78:X78"/>
    <mergeCell ref="Y78:AA78"/>
    <mergeCell ref="V79:X79"/>
    <mergeCell ref="Y79:AA79"/>
    <mergeCell ref="V80:X80"/>
    <mergeCell ref="Y80:AA80"/>
    <mergeCell ref="Y82:AA82"/>
    <mergeCell ref="S77:U77"/>
    <mergeCell ref="S78:U78"/>
    <mergeCell ref="S79:U79"/>
    <mergeCell ref="S80:U80"/>
    <mergeCell ref="S81:U81"/>
    <mergeCell ref="S82:U82"/>
    <mergeCell ref="AL83:AM83"/>
    <mergeCell ref="AL84:AM84"/>
    <mergeCell ref="AL85:AM85"/>
    <mergeCell ref="AL86:AM86"/>
    <mergeCell ref="AL87:AM87"/>
    <mergeCell ref="V83:X83"/>
    <mergeCell ref="Y83:AA83"/>
    <mergeCell ref="V84:X84"/>
    <mergeCell ref="Y84:AA84"/>
    <mergeCell ref="V85:X85"/>
    <mergeCell ref="Y85:AA85"/>
    <mergeCell ref="V86:X86"/>
    <mergeCell ref="Y86:AA86"/>
    <mergeCell ref="V87:X87"/>
    <mergeCell ref="Y87:AA87"/>
    <mergeCell ref="AL91:AM91"/>
    <mergeCell ref="K90:R90"/>
    <mergeCell ref="C91:J91"/>
    <mergeCell ref="C92:J92"/>
    <mergeCell ref="C93:J93"/>
    <mergeCell ref="C94:J94"/>
    <mergeCell ref="K92:R92"/>
    <mergeCell ref="AL88:AM88"/>
    <mergeCell ref="AL93:AM93"/>
    <mergeCell ref="AL94:AM94"/>
    <mergeCell ref="AL92:AM92"/>
    <mergeCell ref="C90:J90"/>
    <mergeCell ref="V88:X88"/>
    <mergeCell ref="Y88:AA88"/>
    <mergeCell ref="V89:X89"/>
    <mergeCell ref="AL89:AM89"/>
    <mergeCell ref="AL90:AM90"/>
    <mergeCell ref="K89:R89"/>
    <mergeCell ref="K88:R88"/>
    <mergeCell ref="Y89:AA89"/>
    <mergeCell ref="V90:X90"/>
    <mergeCell ref="Y90:AA90"/>
    <mergeCell ref="V91:X91"/>
    <mergeCell ref="Y91:AA91"/>
    <mergeCell ref="AL95:AM95"/>
    <mergeCell ref="K99:R99"/>
    <mergeCell ref="V99:X99"/>
    <mergeCell ref="Y99:AA99"/>
    <mergeCell ref="S95:U95"/>
    <mergeCell ref="S96:U96"/>
    <mergeCell ref="S97:U97"/>
    <mergeCell ref="S98:U98"/>
    <mergeCell ref="S99:U99"/>
    <mergeCell ref="K96:R96"/>
    <mergeCell ref="K98:R98"/>
    <mergeCell ref="K97:R97"/>
    <mergeCell ref="AL99:AM99"/>
    <mergeCell ref="AL96:AM96"/>
    <mergeCell ref="AL97:AM97"/>
    <mergeCell ref="V97:X97"/>
    <mergeCell ref="Y97:AA97"/>
    <mergeCell ref="V98:X98"/>
    <mergeCell ref="Y98:AA98"/>
    <mergeCell ref="K101:R101"/>
    <mergeCell ref="K102:R102"/>
    <mergeCell ref="V100:X100"/>
    <mergeCell ref="Y100:AA100"/>
    <mergeCell ref="V101:X101"/>
    <mergeCell ref="Y101:AA101"/>
    <mergeCell ref="V102:X102"/>
    <mergeCell ref="Y102:AA102"/>
    <mergeCell ref="V103:X103"/>
    <mergeCell ref="Y103:AA103"/>
    <mergeCell ref="S100:U100"/>
    <mergeCell ref="S101:U101"/>
    <mergeCell ref="S102:U102"/>
    <mergeCell ref="S103:U103"/>
    <mergeCell ref="AL101:AM101"/>
    <mergeCell ref="AL103:AM103"/>
    <mergeCell ref="AL98:AM98"/>
    <mergeCell ref="V104:X104"/>
    <mergeCell ref="Y104:AA104"/>
    <mergeCell ref="V105:X105"/>
    <mergeCell ref="Y105:AA105"/>
    <mergeCell ref="V106:X106"/>
    <mergeCell ref="Y106:AA106"/>
    <mergeCell ref="AL106:AM106"/>
    <mergeCell ref="AL102:AM102"/>
    <mergeCell ref="AL100:AM100"/>
    <mergeCell ref="C104:J104"/>
    <mergeCell ref="C102:J102"/>
    <mergeCell ref="AL105:AM105"/>
    <mergeCell ref="K104:R104"/>
    <mergeCell ref="AL104:AM104"/>
    <mergeCell ref="C103:J103"/>
    <mergeCell ref="S104:U104"/>
    <mergeCell ref="AL107:AM107"/>
    <mergeCell ref="V107:X107"/>
    <mergeCell ref="Y107:AA107"/>
    <mergeCell ref="K103:R103"/>
    <mergeCell ref="AL108:AM108"/>
    <mergeCell ref="AL109:AM109"/>
    <mergeCell ref="AL111:AM111"/>
    <mergeCell ref="AL112:AM112"/>
    <mergeCell ref="AL110:AM110"/>
    <mergeCell ref="AL113:AM113"/>
    <mergeCell ref="V108:X108"/>
    <mergeCell ref="Y108:AA108"/>
    <mergeCell ref="V109:X109"/>
    <mergeCell ref="Y109:AA109"/>
    <mergeCell ref="V110:X110"/>
    <mergeCell ref="Y110:AA110"/>
    <mergeCell ref="V111:X111"/>
    <mergeCell ref="Y111:AA111"/>
    <mergeCell ref="V112:X112"/>
    <mergeCell ref="Y112:AA112"/>
    <mergeCell ref="V113:X113"/>
    <mergeCell ref="Y113:AA113"/>
    <mergeCell ref="AL115:AM115"/>
    <mergeCell ref="K115:R115"/>
    <mergeCell ref="AL117:AM117"/>
    <mergeCell ref="AL116:AM116"/>
    <mergeCell ref="K116:R116"/>
    <mergeCell ref="AL114:AM114"/>
    <mergeCell ref="K113:R113"/>
    <mergeCell ref="K114:R114"/>
    <mergeCell ref="K112:R112"/>
    <mergeCell ref="V114:X114"/>
    <mergeCell ref="Y114:AA114"/>
    <mergeCell ref="V115:X115"/>
    <mergeCell ref="Y115:AA115"/>
    <mergeCell ref="V116:X116"/>
    <mergeCell ref="Y116:AA116"/>
    <mergeCell ref="V117:X117"/>
    <mergeCell ref="Y117:AA117"/>
    <mergeCell ref="AL118:AM118"/>
    <mergeCell ref="K125:R125"/>
    <mergeCell ref="K119:R119"/>
    <mergeCell ref="K118:R118"/>
    <mergeCell ref="K120:R120"/>
    <mergeCell ref="K122:R122"/>
    <mergeCell ref="AL127:AM127"/>
    <mergeCell ref="C127:J127"/>
    <mergeCell ref="K130:R130"/>
    <mergeCell ref="C126:J126"/>
    <mergeCell ref="K123:R123"/>
    <mergeCell ref="C123:J123"/>
    <mergeCell ref="K124:R124"/>
    <mergeCell ref="AL126:AM126"/>
    <mergeCell ref="K129:R129"/>
    <mergeCell ref="C124:J124"/>
    <mergeCell ref="V124:X124"/>
    <mergeCell ref="C128:J128"/>
    <mergeCell ref="V118:X118"/>
    <mergeCell ref="Y118:AA118"/>
    <mergeCell ref="V119:X119"/>
    <mergeCell ref="Y119:AA119"/>
    <mergeCell ref="V120:X120"/>
    <mergeCell ref="Y120:AA120"/>
    <mergeCell ref="A5:AC5"/>
    <mergeCell ref="W2:AA3"/>
    <mergeCell ref="R2:V3"/>
    <mergeCell ref="C12:J13"/>
    <mergeCell ref="A12:A29"/>
    <mergeCell ref="C111:J111"/>
    <mergeCell ref="C112:J112"/>
    <mergeCell ref="K110:R110"/>
    <mergeCell ref="K109:R109"/>
    <mergeCell ref="C109:J109"/>
    <mergeCell ref="C110:J110"/>
    <mergeCell ref="K111:R111"/>
    <mergeCell ref="C27:J27"/>
    <mergeCell ref="C23:J23"/>
    <mergeCell ref="C25:J25"/>
    <mergeCell ref="C26:J26"/>
    <mergeCell ref="K30:R30"/>
    <mergeCell ref="K29:R29"/>
    <mergeCell ref="K31:R31"/>
    <mergeCell ref="C29:J29"/>
    <mergeCell ref="C30:J30"/>
    <mergeCell ref="C28:J28"/>
    <mergeCell ref="C31:J31"/>
    <mergeCell ref="C24:J24"/>
    <mergeCell ref="V25:X25"/>
    <mergeCell ref="Y25:AA25"/>
    <mergeCell ref="V26:X26"/>
    <mergeCell ref="Y26:AA26"/>
    <mergeCell ref="C32:J32"/>
    <mergeCell ref="C33:J33"/>
    <mergeCell ref="C34:J34"/>
    <mergeCell ref="K35:R35"/>
    <mergeCell ref="C125:J125"/>
    <mergeCell ref="C37:J37"/>
    <mergeCell ref="K42:R42"/>
    <mergeCell ref="K37:R37"/>
    <mergeCell ref="C39:J39"/>
    <mergeCell ref="C40:J40"/>
    <mergeCell ref="C122:J122"/>
    <mergeCell ref="C118:J118"/>
    <mergeCell ref="C119:J119"/>
    <mergeCell ref="C121:J121"/>
    <mergeCell ref="K121:R121"/>
    <mergeCell ref="C35:J35"/>
    <mergeCell ref="K43:R43"/>
    <mergeCell ref="K44:R44"/>
    <mergeCell ref="K46:R46"/>
    <mergeCell ref="C46:J46"/>
    <mergeCell ref="C47:J47"/>
    <mergeCell ref="C38:J38"/>
    <mergeCell ref="V44:X44"/>
    <mergeCell ref="Y44:AA44"/>
    <mergeCell ref="V45:X45"/>
    <mergeCell ref="Y45:AA45"/>
    <mergeCell ref="V46:X46"/>
    <mergeCell ref="Y46:AA46"/>
    <mergeCell ref="V47:X47"/>
    <mergeCell ref="S45:U45"/>
    <mergeCell ref="A48:A55"/>
    <mergeCell ref="C55:J55"/>
    <mergeCell ref="K53:R53"/>
    <mergeCell ref="C53:J53"/>
    <mergeCell ref="C54:J54"/>
    <mergeCell ref="C52:J52"/>
    <mergeCell ref="K52:R52"/>
    <mergeCell ref="K54:R54"/>
    <mergeCell ref="K50:R50"/>
    <mergeCell ref="C49:J49"/>
    <mergeCell ref="C50:J50"/>
    <mergeCell ref="C51:J51"/>
    <mergeCell ref="K51:R51"/>
    <mergeCell ref="K49:R49"/>
    <mergeCell ref="C116:J116"/>
    <mergeCell ref="C113:J113"/>
    <mergeCell ref="C114:J114"/>
    <mergeCell ref="C115:J115"/>
    <mergeCell ref="K131:R131"/>
    <mergeCell ref="C44:J44"/>
    <mergeCell ref="C45:J45"/>
    <mergeCell ref="C36:J36"/>
    <mergeCell ref="C48:J48"/>
    <mergeCell ref="C43:J43"/>
    <mergeCell ref="C41:J41"/>
    <mergeCell ref="C42:J42"/>
    <mergeCell ref="K45:R45"/>
    <mergeCell ref="C99:J99"/>
    <mergeCell ref="C108:J108"/>
    <mergeCell ref="K107:R107"/>
    <mergeCell ref="K108:R108"/>
    <mergeCell ref="C101:J101"/>
    <mergeCell ref="C100:J100"/>
    <mergeCell ref="K94:R94"/>
    <mergeCell ref="K93:R93"/>
    <mergeCell ref="K91:R91"/>
    <mergeCell ref="C89:J89"/>
    <mergeCell ref="C88:J88"/>
    <mergeCell ref="C79:J79"/>
    <mergeCell ref="C81:J81"/>
    <mergeCell ref="C82:J82"/>
    <mergeCell ref="C83:J83"/>
    <mergeCell ref="C84:J84"/>
    <mergeCell ref="C85:J85"/>
    <mergeCell ref="C87:J87"/>
    <mergeCell ref="C86:J86"/>
    <mergeCell ref="C71:P72"/>
    <mergeCell ref="K83:R83"/>
    <mergeCell ref="K84:R84"/>
    <mergeCell ref="K86:R86"/>
    <mergeCell ref="K85:R85"/>
    <mergeCell ref="C80:J80"/>
    <mergeCell ref="C77:J77"/>
    <mergeCell ref="C78:J78"/>
    <mergeCell ref="C117:J117"/>
    <mergeCell ref="C129:J129"/>
    <mergeCell ref="C130:J130"/>
    <mergeCell ref="K127:R127"/>
    <mergeCell ref="K128:R128"/>
    <mergeCell ref="C131:J131"/>
    <mergeCell ref="C120:J120"/>
    <mergeCell ref="K126:R126"/>
    <mergeCell ref="K117:R117"/>
    <mergeCell ref="S17:U17"/>
    <mergeCell ref="S18:U18"/>
    <mergeCell ref="C11:U11"/>
    <mergeCell ref="S12:U13"/>
    <mergeCell ref="V12:X13"/>
    <mergeCell ref="Y12:AA13"/>
    <mergeCell ref="V14:X14"/>
    <mergeCell ref="Y14:AA14"/>
    <mergeCell ref="V15:X15"/>
    <mergeCell ref="Y15:AA15"/>
    <mergeCell ref="V16:X16"/>
    <mergeCell ref="Y16:AA16"/>
    <mergeCell ref="S14:U14"/>
    <mergeCell ref="S15:U15"/>
    <mergeCell ref="S16:U16"/>
    <mergeCell ref="C18:J18"/>
  </mergeCells>
  <phoneticPr fontId="0" type="noConversion"/>
  <conditionalFormatting sqref="AL7:AL8 AJ9 AJ16:AK65 AL55:AM127 AN23:AN29 AL10:AM52 W2:AA3 W71:AA72 W143:AA144 I9 I8:Q8 X7:AA8 AJ14:AJ55 AJ68:AK140">
    <cfRule type="cellIs" dxfId="45" priority="124" stopIfTrue="1" operator="equal">
      <formula>0</formula>
    </cfRule>
  </conditionalFormatting>
  <conditionalFormatting sqref="T18:T55 S14:S55 S77:T131 S149:T193">
    <cfRule type="cellIs" dxfId="44" priority="120" operator="equal">
      <formula>"No llegó"</formula>
    </cfRule>
  </conditionalFormatting>
  <conditionalFormatting sqref="C14:K55 T18:T55 S14:S55 C77:T131 C149:T193">
    <cfRule type="cellIs" dxfId="43" priority="122" operator="lessThanOrEqual">
      <formula>0</formula>
    </cfRule>
  </conditionalFormatting>
  <conditionalFormatting sqref="K14:R55">
    <cfRule type="expression" dxfId="42" priority="42">
      <formula>AG14&lt;=0</formula>
    </cfRule>
  </conditionalFormatting>
  <conditionalFormatting sqref="K77:R131">
    <cfRule type="expression" dxfId="41" priority="41">
      <formula>AG77&lt;=0</formula>
    </cfRule>
  </conditionalFormatting>
  <conditionalFormatting sqref="K149:R193">
    <cfRule type="expression" dxfId="40" priority="40">
      <formula>AG149&lt;=0</formula>
    </cfRule>
  </conditionalFormatting>
  <conditionalFormatting sqref="AI13">
    <cfRule type="expression" dxfId="39" priority="39">
      <formula>AI14&lt;=0</formula>
    </cfRule>
  </conditionalFormatting>
  <conditionalFormatting sqref="AH13">
    <cfRule type="expression" dxfId="38" priority="38">
      <formula>AG14&lt;=0</formula>
    </cfRule>
  </conditionalFormatting>
  <conditionalFormatting sqref="AG76">
    <cfRule type="expression" dxfId="37" priority="35">
      <formula>"noESBLANCO($AG$77)"</formula>
    </cfRule>
  </conditionalFormatting>
  <conditionalFormatting sqref="AH14:AH55">
    <cfRule type="expression" dxfId="36" priority="34">
      <formula>AG14&lt;=0</formula>
    </cfRule>
  </conditionalFormatting>
  <conditionalFormatting sqref="AH76">
    <cfRule type="expression" dxfId="35" priority="33">
      <formula>$AG$77&lt;=0</formula>
    </cfRule>
  </conditionalFormatting>
  <conditionalFormatting sqref="AI14:AI55 AI77:AI131 AI149:AI193">
    <cfRule type="cellIs" dxfId="34" priority="32" operator="lessThanOrEqual">
      <formula>0</formula>
    </cfRule>
  </conditionalFormatting>
  <conditionalFormatting sqref="AI76">
    <cfRule type="expression" dxfId="33" priority="29">
      <formula>AI77&lt;=0</formula>
    </cfRule>
  </conditionalFormatting>
  <conditionalFormatting sqref="AH148">
    <cfRule type="expression" dxfId="32" priority="28">
      <formula>AG149&lt;=0</formula>
    </cfRule>
  </conditionalFormatting>
  <conditionalFormatting sqref="AI148">
    <cfRule type="expression" dxfId="31" priority="27">
      <formula>AI149&lt;=0</formula>
    </cfRule>
  </conditionalFormatting>
  <conditionalFormatting sqref="AH77:AH131">
    <cfRule type="expression" dxfId="30" priority="26">
      <formula>AG77&lt;=0</formula>
    </cfRule>
  </conditionalFormatting>
  <conditionalFormatting sqref="AH149:AH193">
    <cfRule type="expression" dxfId="29" priority="25">
      <formula>AG149&lt;=0</formula>
    </cfRule>
  </conditionalFormatting>
  <conditionalFormatting sqref="V14:AA14 V15:X55">
    <cfRule type="cellIs" dxfId="28" priority="23" operator="equal">
      <formula>0</formula>
    </cfRule>
  </conditionalFormatting>
  <conditionalFormatting sqref="V77:AA131">
    <cfRule type="cellIs" dxfId="27" priority="22" operator="equal">
      <formula>0</formula>
    </cfRule>
  </conditionalFormatting>
  <conditionalFormatting sqref="V149:AA203">
    <cfRule type="cellIs" dxfId="26" priority="21" operator="equal">
      <formula>0</formula>
    </cfRule>
  </conditionalFormatting>
  <conditionalFormatting sqref="AJ13">
    <cfRule type="expression" dxfId="25" priority="20">
      <formula>AJ14&lt;=0</formula>
    </cfRule>
  </conditionalFormatting>
  <conditionalFormatting sqref="AJ14">
    <cfRule type="cellIs" dxfId="24" priority="19" operator="lessThanOrEqual">
      <formula>0</formula>
    </cfRule>
  </conditionalFormatting>
  <conditionalFormatting sqref="AJ15:AJ30">
    <cfRule type="cellIs" dxfId="23" priority="18" operator="lessThanOrEqual">
      <formula>0</formula>
    </cfRule>
  </conditionalFormatting>
  <conditionalFormatting sqref="AJ15:AJ30">
    <cfRule type="cellIs" dxfId="22" priority="17" operator="lessThanOrEqual">
      <formula>0</formula>
    </cfRule>
  </conditionalFormatting>
  <conditionalFormatting sqref="AJ16">
    <cfRule type="cellIs" dxfId="21" priority="16" operator="equal">
      <formula>#DIV/0!</formula>
    </cfRule>
  </conditionalFormatting>
  <conditionalFormatting sqref="AJ31:AJ55">
    <cfRule type="cellIs" dxfId="20" priority="15" operator="lessThanOrEqual">
      <formula>0</formula>
    </cfRule>
  </conditionalFormatting>
  <conditionalFormatting sqref="AJ31:AJ55">
    <cfRule type="cellIs" dxfId="19" priority="14" operator="lessThanOrEqual">
      <formula>0</formula>
    </cfRule>
  </conditionalFormatting>
  <conditionalFormatting sqref="AJ76">
    <cfRule type="expression" dxfId="18" priority="13">
      <formula>AJ77&lt;=0</formula>
    </cfRule>
  </conditionalFormatting>
  <conditionalFormatting sqref="AJ77:AJ101">
    <cfRule type="cellIs" dxfId="17" priority="12" operator="lessThanOrEqual">
      <formula>0</formula>
    </cfRule>
  </conditionalFormatting>
  <conditionalFormatting sqref="AJ77:AJ101">
    <cfRule type="cellIs" dxfId="16" priority="11" operator="lessThanOrEqual">
      <formula>0</formula>
    </cfRule>
  </conditionalFormatting>
  <conditionalFormatting sqref="AJ148">
    <cfRule type="cellIs" dxfId="15" priority="10" stopIfTrue="1" operator="equal">
      <formula>0</formula>
    </cfRule>
  </conditionalFormatting>
  <conditionalFormatting sqref="AJ148">
    <cfRule type="cellIs" dxfId="14" priority="9" operator="lessThanOrEqual">
      <formula>0</formula>
    </cfRule>
  </conditionalFormatting>
  <conditionalFormatting sqref="AJ148">
    <cfRule type="cellIs" dxfId="13" priority="8" operator="lessThanOrEqual">
      <formula>0</formula>
    </cfRule>
  </conditionalFormatting>
  <conditionalFormatting sqref="AJ148">
    <cfRule type="cellIs" dxfId="12" priority="7" stopIfTrue="1" operator="equal">
      <formula>0</formula>
    </cfRule>
  </conditionalFormatting>
  <conditionalFormatting sqref="AJ148">
    <cfRule type="expression" dxfId="11" priority="6">
      <formula>AJ149&lt;=0</formula>
    </cfRule>
  </conditionalFormatting>
  <conditionalFormatting sqref="AJ102:AJ131">
    <cfRule type="cellIs" dxfId="10" priority="5" operator="lessThanOrEqual">
      <formula>0</formula>
    </cfRule>
  </conditionalFormatting>
  <conditionalFormatting sqref="AJ102:AJ131">
    <cfRule type="cellIs" dxfId="9" priority="4" operator="lessThanOrEqual">
      <formula>0</formula>
    </cfRule>
  </conditionalFormatting>
  <conditionalFormatting sqref="AJ149:AJ193">
    <cfRule type="cellIs" dxfId="8" priority="3" stopIfTrue="1" operator="equal">
      <formula>0</formula>
    </cfRule>
  </conditionalFormatting>
  <conditionalFormatting sqref="AJ149:AJ193">
    <cfRule type="cellIs" dxfId="7" priority="2" operator="lessThanOrEqual">
      <formula>0</formula>
    </cfRule>
  </conditionalFormatting>
  <conditionalFormatting sqref="AJ149:AJ193">
    <cfRule type="cellIs" dxfId="6" priority="1" operator="lessThanOrEqual">
      <formula>0</formula>
    </cfRule>
  </conditionalFormatting>
  <dataValidations count="5">
    <dataValidation type="date" operator="greaterThan" allowBlank="1" showInputMessage="1" showErrorMessage="1" errorTitle="Usar formato de fecha" error="Escribir fecha de llegada de la importación, ej; 09-02-2015" promptTitle="Hola" sqref="I7">
      <formula1>36526</formula1>
    </dataValidation>
    <dataValidation showInputMessage="1" showErrorMessage="1" sqref="I8"/>
    <dataValidation type="list" allowBlank="1" showInputMessage="1" sqref="W4:AA4">
      <formula1>$AD$4:$AD$18</formula1>
    </dataValidation>
    <dataValidation type="list" errorStyle="warning" allowBlank="1" showInputMessage="1" showErrorMessage="1" errorTitle="Atanción" error="Deberá seleccionar de la lista desplegable." sqref="V14:X55 V77:X131 V149:X193">
      <formula1>$AP$1:$AP$3</formula1>
    </dataValidation>
    <dataValidation errorStyle="warning" allowBlank="1" showInputMessage="1" errorTitle="Atanción" error="Deberá seleccionar de la lista desplegable." sqref="V194:AA203"/>
  </dataValidations>
  <pageMargins left="0.70866141732283472" right="0.70866141732283472" top="0.74803149606299213" bottom="0.74803149606299213" header="0.31496062992125984" footer="0.31496062992125984"/>
  <pageSetup orientation="portrait" r:id="rId1"/>
  <ignoredErrors>
    <ignoredError sqref="D14:J14 S149:T193 T77 T31 T102 T127 L14:R14 D31:J31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BC1555"/>
  <sheetViews>
    <sheetView view="pageBreakPreview" zoomScale="120" zoomScaleNormal="100" zoomScaleSheetLayoutView="120" workbookViewId="0">
      <selection activeCell="Y20" sqref="Y20:Z20"/>
    </sheetView>
  </sheetViews>
  <sheetFormatPr baseColWidth="10" defaultRowHeight="16.5" customHeight="1"/>
  <cols>
    <col min="1" max="1" width="3.5703125" style="207" customWidth="1"/>
    <col min="2" max="2" width="3.5703125" style="211" customWidth="1"/>
    <col min="3" max="3" width="3.5703125" style="218" customWidth="1"/>
    <col min="4" max="9" width="3.5703125" style="211" customWidth="1"/>
    <col min="10" max="12" width="3.5703125" style="207" customWidth="1"/>
    <col min="13" max="13" width="3.5703125" style="213" customWidth="1"/>
    <col min="14" max="26" width="3.5703125" style="214" customWidth="1"/>
    <col min="27" max="27" width="3.5703125" style="207" customWidth="1"/>
    <col min="28" max="28" width="3.5703125" style="211" customWidth="1"/>
    <col min="29" max="29" width="3.5703125" style="219" customWidth="1"/>
    <col min="30" max="47" width="3.5703125" style="211" customWidth="1"/>
    <col min="48" max="54" width="3.5703125" style="207" customWidth="1"/>
    <col min="55" max="16384" width="11.42578125" style="207"/>
  </cols>
  <sheetData>
    <row r="1" spans="1:55" ht="16.5" customHeight="1" thickBot="1">
      <c r="A1" s="212"/>
      <c r="B1" s="208"/>
      <c r="C1" s="209"/>
      <c r="D1" s="210"/>
      <c r="E1" s="210"/>
      <c r="F1" s="210"/>
      <c r="G1" s="210"/>
      <c r="H1" s="210"/>
      <c r="I1" s="210"/>
      <c r="J1" s="212"/>
      <c r="K1" s="212"/>
      <c r="L1" s="212"/>
      <c r="M1" s="208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2"/>
      <c r="AB1" s="210"/>
      <c r="AC1" s="208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2"/>
      <c r="AW1" s="212"/>
      <c r="AX1" s="212"/>
      <c r="AY1" s="212"/>
      <c r="AZ1" s="212"/>
      <c r="BA1" s="212"/>
      <c r="BB1" s="212"/>
      <c r="BC1" s="264" t="s">
        <v>842</v>
      </c>
    </row>
    <row r="2" spans="1:55" ht="16.5" customHeight="1" thickTop="1">
      <c r="A2" s="212"/>
      <c r="B2" s="208"/>
      <c r="C2" s="209"/>
      <c r="D2" s="210"/>
      <c r="E2" s="210"/>
      <c r="F2" s="231"/>
      <c r="G2" s="232"/>
      <c r="H2" s="232"/>
      <c r="I2" s="232"/>
      <c r="J2" s="212"/>
      <c r="K2" s="212"/>
      <c r="L2" s="212"/>
      <c r="M2" s="233"/>
      <c r="N2" s="234"/>
      <c r="O2" s="234"/>
      <c r="P2" s="234"/>
      <c r="Q2" s="234"/>
      <c r="R2" s="234"/>
      <c r="S2" s="851" t="s">
        <v>820</v>
      </c>
      <c r="T2" s="852"/>
      <c r="U2" s="852"/>
      <c r="V2" s="853"/>
      <c r="W2" s="853"/>
      <c r="X2" s="853"/>
      <c r="Y2" s="853"/>
      <c r="Z2" s="854"/>
      <c r="AA2" s="212"/>
      <c r="AB2" s="210"/>
      <c r="AC2" s="215"/>
      <c r="AD2" s="210"/>
      <c r="AE2" s="216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2"/>
      <c r="AW2" s="212"/>
      <c r="AX2" s="212"/>
      <c r="AY2" s="212"/>
      <c r="AZ2" s="212"/>
      <c r="BA2" s="212"/>
      <c r="BB2" s="212"/>
      <c r="BC2" s="264" t="s">
        <v>843</v>
      </c>
    </row>
    <row r="3" spans="1:55" ht="16.5" customHeight="1" thickBot="1">
      <c r="A3" s="212"/>
      <c r="B3" s="208"/>
      <c r="C3" s="209"/>
      <c r="D3" s="210"/>
      <c r="E3" s="210"/>
      <c r="F3" s="231"/>
      <c r="G3" s="232"/>
      <c r="H3" s="232"/>
      <c r="I3" s="232"/>
      <c r="J3" s="212"/>
      <c r="K3" s="212"/>
      <c r="L3" s="212"/>
      <c r="M3" s="233"/>
      <c r="N3" s="234"/>
      <c r="O3" s="234"/>
      <c r="P3" s="234"/>
      <c r="Q3" s="234"/>
      <c r="R3" s="234"/>
      <c r="S3" s="855" t="s">
        <v>1721</v>
      </c>
      <c r="T3" s="856"/>
      <c r="U3" s="856"/>
      <c r="V3" s="857">
        <f ca="1">TODAY()</f>
        <v>43706</v>
      </c>
      <c r="W3" s="857"/>
      <c r="X3" s="857"/>
      <c r="Y3" s="857"/>
      <c r="Z3" s="858"/>
      <c r="AA3" s="212"/>
      <c r="AB3" s="210"/>
      <c r="AC3" s="208"/>
      <c r="AD3" s="210"/>
      <c r="AE3" s="216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2"/>
      <c r="AW3" s="212"/>
      <c r="AX3" s="212"/>
      <c r="AY3" s="212"/>
      <c r="AZ3" s="212"/>
      <c r="BA3" s="212"/>
      <c r="BB3" s="212"/>
    </row>
    <row r="4" spans="1:55" ht="16.5" customHeight="1" thickTop="1">
      <c r="A4" s="212"/>
      <c r="B4" s="208"/>
      <c r="C4" s="209"/>
      <c r="D4" s="210"/>
      <c r="E4" s="210"/>
      <c r="F4" s="231"/>
      <c r="G4" s="232"/>
      <c r="H4" s="232"/>
      <c r="I4" s="232"/>
      <c r="J4" s="212"/>
      <c r="K4" s="212"/>
      <c r="L4" s="212"/>
      <c r="M4" s="233"/>
      <c r="N4" s="234"/>
      <c r="O4" s="234"/>
      <c r="P4" s="234"/>
      <c r="Q4" s="234"/>
      <c r="R4" s="234"/>
      <c r="S4" s="235"/>
      <c r="T4" s="235"/>
      <c r="U4" s="235"/>
      <c r="V4" s="236"/>
      <c r="W4" s="236"/>
      <c r="X4" s="236"/>
      <c r="Y4" s="236"/>
      <c r="Z4" s="236"/>
      <c r="AA4" s="212"/>
      <c r="AB4" s="210"/>
      <c r="AC4" s="208"/>
      <c r="AD4" s="210"/>
      <c r="AE4" s="216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2"/>
      <c r="AW4" s="212"/>
      <c r="AX4" s="212"/>
      <c r="AY4" s="212"/>
      <c r="AZ4" s="212"/>
      <c r="BA4" s="212"/>
      <c r="BB4" s="212"/>
    </row>
    <row r="5" spans="1:55" ht="16.5" customHeight="1">
      <c r="A5" s="212"/>
      <c r="B5" s="208"/>
      <c r="C5" s="209"/>
      <c r="D5" s="210"/>
      <c r="E5" s="210"/>
      <c r="F5" s="231"/>
      <c r="G5" s="232"/>
      <c r="H5" s="232"/>
      <c r="I5" s="232"/>
      <c r="J5" s="212"/>
      <c r="K5" s="212"/>
      <c r="L5" s="212"/>
      <c r="M5" s="233"/>
      <c r="N5" s="234"/>
      <c r="O5" s="234"/>
      <c r="P5" s="234"/>
      <c r="Q5" s="234"/>
      <c r="R5" s="234"/>
      <c r="S5" s="235"/>
      <c r="T5" s="235"/>
      <c r="U5" s="235"/>
      <c r="V5" s="236"/>
      <c r="W5" s="236"/>
      <c r="X5" s="236"/>
      <c r="Y5" s="236"/>
      <c r="Z5" s="236"/>
      <c r="AA5" s="212"/>
      <c r="AB5" s="210"/>
      <c r="AC5" s="208"/>
      <c r="AD5" s="210"/>
      <c r="AE5" s="216"/>
      <c r="AF5" s="210"/>
      <c r="AG5" s="210"/>
      <c r="AH5" s="210"/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212"/>
      <c r="AW5" s="212"/>
      <c r="AX5" s="212"/>
      <c r="AY5" s="212"/>
      <c r="AZ5" s="212"/>
      <c r="BA5" s="212"/>
      <c r="BB5" s="212"/>
    </row>
    <row r="6" spans="1:55" ht="16.5" customHeight="1">
      <c r="A6" s="212"/>
      <c r="B6" s="208"/>
      <c r="C6" s="209"/>
      <c r="D6" s="210"/>
      <c r="E6" s="210"/>
      <c r="F6" s="231"/>
      <c r="G6" s="232"/>
      <c r="H6" s="232"/>
      <c r="I6" s="232"/>
      <c r="J6" s="212"/>
      <c r="K6" s="212"/>
      <c r="L6" s="212"/>
      <c r="M6" s="208"/>
      <c r="N6" s="210"/>
      <c r="O6" s="210"/>
      <c r="P6" s="210"/>
      <c r="Q6" s="210"/>
      <c r="R6" s="210"/>
      <c r="S6" s="237"/>
      <c r="T6" s="237"/>
      <c r="U6" s="237"/>
      <c r="V6" s="232"/>
      <c r="W6" s="232"/>
      <c r="X6" s="232"/>
      <c r="Y6" s="232"/>
      <c r="Z6" s="210"/>
      <c r="AA6" s="238"/>
      <c r="AB6" s="210"/>
      <c r="AC6" s="208"/>
      <c r="AD6" s="210"/>
      <c r="AE6" s="216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2"/>
      <c r="AW6" s="212"/>
      <c r="AX6" s="212"/>
      <c r="AY6" s="212"/>
      <c r="AZ6" s="212"/>
      <c r="BA6" s="212"/>
      <c r="BB6" s="212"/>
    </row>
    <row r="7" spans="1:55" ht="16.5" customHeight="1" thickBot="1">
      <c r="A7" s="212"/>
      <c r="B7" s="208"/>
      <c r="C7" s="859" t="s">
        <v>821</v>
      </c>
      <c r="D7" s="859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238"/>
      <c r="AB7" s="210"/>
      <c r="AC7" s="208"/>
      <c r="AD7" s="210"/>
      <c r="AE7" s="216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2"/>
      <c r="AW7" s="212"/>
      <c r="AX7" s="212"/>
      <c r="AY7" s="212"/>
      <c r="AZ7" s="212"/>
      <c r="BA7" s="212"/>
      <c r="BB7" s="212"/>
    </row>
    <row r="8" spans="1:55" ht="16.5" customHeight="1" thickTop="1" thickBot="1">
      <c r="A8" s="212"/>
      <c r="B8" s="210"/>
      <c r="C8" s="860" t="s">
        <v>822</v>
      </c>
      <c r="D8" s="860"/>
      <c r="E8" s="860"/>
      <c r="F8" s="860"/>
      <c r="G8" s="860"/>
      <c r="H8" s="860"/>
      <c r="I8" s="860"/>
      <c r="J8" s="860"/>
      <c r="K8" s="860"/>
      <c r="L8" s="860"/>
      <c r="M8" s="860"/>
      <c r="N8" s="860"/>
      <c r="O8" s="860"/>
      <c r="P8" s="860"/>
      <c r="Q8" s="860"/>
      <c r="R8" s="860"/>
      <c r="S8" s="860"/>
      <c r="T8" s="860"/>
      <c r="U8" s="860"/>
      <c r="V8" s="860"/>
      <c r="W8" s="860"/>
      <c r="X8" s="860"/>
      <c r="Y8" s="860"/>
      <c r="Z8" s="860"/>
      <c r="AA8" s="212"/>
      <c r="AB8" s="210"/>
      <c r="AC8" s="912" t="s">
        <v>823</v>
      </c>
      <c r="AD8" s="913"/>
      <c r="AE8" s="913"/>
      <c r="AF8" s="913"/>
      <c r="AG8" s="913"/>
      <c r="AH8" s="913"/>
      <c r="AI8" s="913"/>
      <c r="AJ8" s="913"/>
      <c r="AK8" s="913"/>
      <c r="AL8" s="913"/>
      <c r="AM8" s="913"/>
      <c r="AN8" s="913"/>
      <c r="AO8" s="913"/>
      <c r="AP8" s="913"/>
      <c r="AQ8" s="913"/>
      <c r="AR8" s="913"/>
      <c r="AS8" s="913"/>
      <c r="AT8" s="913"/>
      <c r="AU8" s="913"/>
      <c r="AV8" s="913"/>
      <c r="AW8" s="913"/>
      <c r="AX8" s="913"/>
      <c r="AY8" s="913"/>
      <c r="AZ8" s="913"/>
      <c r="BA8" s="914"/>
      <c r="BB8" s="212"/>
    </row>
    <row r="9" spans="1:55" ht="16.5" customHeight="1" thickTop="1" thickBot="1">
      <c r="A9" s="212"/>
      <c r="B9" s="210"/>
      <c r="C9" s="209"/>
      <c r="D9" s="210"/>
      <c r="E9" s="210"/>
      <c r="F9" s="210"/>
      <c r="G9" s="210"/>
      <c r="H9" s="210"/>
      <c r="I9" s="210"/>
      <c r="J9" s="212"/>
      <c r="K9" s="212"/>
      <c r="L9" s="212"/>
      <c r="M9" s="233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12"/>
      <c r="AB9" s="210"/>
      <c r="AC9" s="1020" t="s">
        <v>2624</v>
      </c>
      <c r="AD9" s="888"/>
      <c r="AE9" s="888" t="s">
        <v>830</v>
      </c>
      <c r="AF9" s="888"/>
      <c r="AG9" s="890" t="s">
        <v>2620</v>
      </c>
      <c r="AH9" s="890"/>
      <c r="AI9" s="890"/>
      <c r="AJ9" s="890"/>
      <c r="AK9" s="890" t="s">
        <v>2621</v>
      </c>
      <c r="AL9" s="890"/>
      <c r="AM9" s="890"/>
      <c r="AN9" s="890"/>
      <c r="AO9" s="890"/>
      <c r="AP9" s="890"/>
      <c r="AQ9" s="888" t="s">
        <v>2626</v>
      </c>
      <c r="AR9" s="888"/>
      <c r="AS9" s="890" t="s">
        <v>2623</v>
      </c>
      <c r="AT9" s="890"/>
      <c r="AU9" s="890"/>
      <c r="AV9" s="888" t="s">
        <v>2625</v>
      </c>
      <c r="AW9" s="888"/>
      <c r="AX9" s="888"/>
      <c r="AY9" s="884" t="s">
        <v>2622</v>
      </c>
      <c r="AZ9" s="884"/>
      <c r="BA9" s="885"/>
      <c r="BB9" s="212"/>
    </row>
    <row r="10" spans="1:55" ht="16.5" customHeight="1" thickTop="1" thickBot="1">
      <c r="A10" s="212"/>
      <c r="B10" s="878" t="s">
        <v>825</v>
      </c>
      <c r="C10" s="879"/>
      <c r="D10" s="879"/>
      <c r="E10" s="879"/>
      <c r="F10" s="879"/>
      <c r="G10" s="879"/>
      <c r="H10" s="879"/>
      <c r="I10" s="879"/>
      <c r="J10" s="879"/>
      <c r="K10" s="879"/>
      <c r="L10" s="879"/>
      <c r="M10" s="879"/>
      <c r="N10" s="879"/>
      <c r="O10" s="879"/>
      <c r="P10" s="879"/>
      <c r="Q10" s="879"/>
      <c r="R10" s="879"/>
      <c r="S10" s="879"/>
      <c r="T10" s="879"/>
      <c r="U10" s="879"/>
      <c r="V10" s="879"/>
      <c r="W10" s="879"/>
      <c r="X10" s="879"/>
      <c r="Y10" s="879"/>
      <c r="Z10" s="880"/>
      <c r="AA10" s="210"/>
      <c r="AB10" s="210"/>
      <c r="AC10" s="1021"/>
      <c r="AD10" s="889"/>
      <c r="AE10" s="889"/>
      <c r="AF10" s="889"/>
      <c r="AG10" s="891"/>
      <c r="AH10" s="891"/>
      <c r="AI10" s="891"/>
      <c r="AJ10" s="891"/>
      <c r="AK10" s="891"/>
      <c r="AL10" s="891"/>
      <c r="AM10" s="891"/>
      <c r="AN10" s="891"/>
      <c r="AO10" s="891"/>
      <c r="AP10" s="891"/>
      <c r="AQ10" s="889"/>
      <c r="AR10" s="889"/>
      <c r="AS10" s="891"/>
      <c r="AT10" s="891"/>
      <c r="AU10" s="891"/>
      <c r="AV10" s="889"/>
      <c r="AW10" s="889"/>
      <c r="AX10" s="889"/>
      <c r="AY10" s="886"/>
      <c r="AZ10" s="886"/>
      <c r="BA10" s="887"/>
      <c r="BB10" s="212"/>
    </row>
    <row r="11" spans="1:55" ht="16.5" customHeight="1" thickTop="1">
      <c r="A11" s="212"/>
      <c r="B11" s="875" t="s">
        <v>826</v>
      </c>
      <c r="C11" s="876"/>
      <c r="D11" s="876"/>
      <c r="E11" s="876"/>
      <c r="F11" s="876"/>
      <c r="G11" s="876"/>
      <c r="H11" s="876"/>
      <c r="I11" s="876"/>
      <c r="J11" s="876"/>
      <c r="K11" s="876" t="s">
        <v>893</v>
      </c>
      <c r="L11" s="876"/>
      <c r="M11" s="876"/>
      <c r="N11" s="876"/>
      <c r="O11" s="876"/>
      <c r="P11" s="876"/>
      <c r="Q11" s="876"/>
      <c r="R11" s="876"/>
      <c r="S11" s="876"/>
      <c r="T11" s="876"/>
      <c r="U11" s="876"/>
      <c r="V11" s="876"/>
      <c r="W11" s="876"/>
      <c r="X11" s="876"/>
      <c r="Y11" s="876"/>
      <c r="Z11" s="877"/>
      <c r="AA11" s="210"/>
      <c r="AB11" s="210"/>
      <c r="AC11" s="906"/>
      <c r="AD11" s="907"/>
      <c r="AE11" s="892"/>
      <c r="AF11" s="892"/>
      <c r="AG11" s="892"/>
      <c r="AH11" s="892"/>
      <c r="AI11" s="892"/>
      <c r="AJ11" s="892"/>
      <c r="AK11" s="892"/>
      <c r="AL11" s="892"/>
      <c r="AM11" s="892"/>
      <c r="AN11" s="89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3"/>
      <c r="AZ11" s="893"/>
      <c r="BA11" s="894"/>
      <c r="BB11" s="212"/>
    </row>
    <row r="12" spans="1:55" ht="16.5" customHeight="1">
      <c r="A12" s="212"/>
      <c r="B12" s="861">
        <f>'ORDEN DE CUARENTENA'!R7</f>
        <v>0</v>
      </c>
      <c r="C12" s="862"/>
      <c r="D12" s="862"/>
      <c r="E12" s="862"/>
      <c r="F12" s="862"/>
      <c r="G12" s="862"/>
      <c r="H12" s="862"/>
      <c r="I12" s="862"/>
      <c r="J12" s="862"/>
      <c r="K12" s="863">
        <f>'ORDEN DE CUARENTENA'!H7</f>
        <v>0</v>
      </c>
      <c r="L12" s="864"/>
      <c r="M12" s="864"/>
      <c r="N12" s="864"/>
      <c r="O12" s="864"/>
      <c r="P12" s="864"/>
      <c r="Q12" s="864"/>
      <c r="R12" s="864"/>
      <c r="S12" s="864"/>
      <c r="T12" s="864"/>
      <c r="U12" s="864"/>
      <c r="V12" s="864"/>
      <c r="W12" s="864"/>
      <c r="X12" s="864"/>
      <c r="Y12" s="864"/>
      <c r="Z12" s="865"/>
      <c r="AA12" s="210"/>
      <c r="AB12" s="210"/>
      <c r="AC12" s="906"/>
      <c r="AD12" s="907"/>
      <c r="AE12" s="892"/>
      <c r="AF12" s="892"/>
      <c r="AG12" s="892"/>
      <c r="AH12" s="892"/>
      <c r="AI12" s="892"/>
      <c r="AJ12" s="892"/>
      <c r="AK12" s="892"/>
      <c r="AL12" s="892"/>
      <c r="AM12" s="892"/>
      <c r="AN12" s="892"/>
      <c r="AO12" s="892"/>
      <c r="AP12" s="892"/>
      <c r="AQ12" s="892"/>
      <c r="AR12" s="892"/>
      <c r="AS12" s="892"/>
      <c r="AT12" s="892"/>
      <c r="AU12" s="892"/>
      <c r="AV12" s="892"/>
      <c r="AW12" s="892"/>
      <c r="AX12" s="892"/>
      <c r="AY12" s="893"/>
      <c r="AZ12" s="893"/>
      <c r="BA12" s="894"/>
      <c r="BB12" s="212"/>
    </row>
    <row r="13" spans="1:55" ht="16.5" customHeight="1">
      <c r="A13" s="212"/>
      <c r="B13" s="861"/>
      <c r="C13" s="862"/>
      <c r="D13" s="862"/>
      <c r="E13" s="862"/>
      <c r="F13" s="862"/>
      <c r="G13" s="862"/>
      <c r="H13" s="862"/>
      <c r="I13" s="862"/>
      <c r="J13" s="862"/>
      <c r="K13" s="866"/>
      <c r="L13" s="867"/>
      <c r="M13" s="867"/>
      <c r="N13" s="867"/>
      <c r="O13" s="867"/>
      <c r="P13" s="867"/>
      <c r="Q13" s="867"/>
      <c r="R13" s="867"/>
      <c r="S13" s="867"/>
      <c r="T13" s="867"/>
      <c r="U13" s="867"/>
      <c r="V13" s="867"/>
      <c r="W13" s="867"/>
      <c r="X13" s="867"/>
      <c r="Y13" s="867"/>
      <c r="Z13" s="868"/>
      <c r="AA13" s="210"/>
      <c r="AB13" s="210"/>
      <c r="AC13" s="906"/>
      <c r="AD13" s="907"/>
      <c r="AE13" s="892"/>
      <c r="AF13" s="892"/>
      <c r="AG13" s="892"/>
      <c r="AH13" s="892"/>
      <c r="AI13" s="892"/>
      <c r="AJ13" s="892"/>
      <c r="AK13" s="892"/>
      <c r="AL13" s="892"/>
      <c r="AM13" s="892"/>
      <c r="AN13" s="892"/>
      <c r="AO13" s="892"/>
      <c r="AP13" s="892"/>
      <c r="AQ13" s="892"/>
      <c r="AR13" s="892"/>
      <c r="AS13" s="892"/>
      <c r="AT13" s="892"/>
      <c r="AU13" s="892"/>
      <c r="AV13" s="892"/>
      <c r="AW13" s="892"/>
      <c r="AX13" s="892"/>
      <c r="AY13" s="893"/>
      <c r="AZ13" s="893"/>
      <c r="BA13" s="894"/>
      <c r="BB13" s="212"/>
    </row>
    <row r="14" spans="1:55" ht="16.5" customHeight="1">
      <c r="A14" s="212"/>
      <c r="B14" s="881" t="s">
        <v>817</v>
      </c>
      <c r="C14" s="882"/>
      <c r="D14" s="882"/>
      <c r="E14" s="882"/>
      <c r="F14" s="882"/>
      <c r="G14" s="882"/>
      <c r="H14" s="882"/>
      <c r="I14" s="882"/>
      <c r="J14" s="882"/>
      <c r="K14" s="882" t="s">
        <v>827</v>
      </c>
      <c r="L14" s="882"/>
      <c r="M14" s="882"/>
      <c r="N14" s="882"/>
      <c r="O14" s="882"/>
      <c r="P14" s="882"/>
      <c r="Q14" s="882"/>
      <c r="R14" s="882"/>
      <c r="S14" s="882"/>
      <c r="T14" s="882"/>
      <c r="U14" s="882"/>
      <c r="V14" s="882"/>
      <c r="W14" s="882"/>
      <c r="X14" s="882"/>
      <c r="Y14" s="882"/>
      <c r="Z14" s="883"/>
      <c r="AA14" s="210"/>
      <c r="AB14" s="210"/>
      <c r="AC14" s="906"/>
      <c r="AD14" s="907"/>
      <c r="AE14" s="892"/>
      <c r="AF14" s="892"/>
      <c r="AG14" s="892"/>
      <c r="AH14" s="892"/>
      <c r="AI14" s="892"/>
      <c r="AJ14" s="892"/>
      <c r="AK14" s="892"/>
      <c r="AL14" s="892"/>
      <c r="AM14" s="892"/>
      <c r="AN14" s="892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3"/>
      <c r="AZ14" s="893"/>
      <c r="BA14" s="894"/>
      <c r="BB14" s="212"/>
    </row>
    <row r="15" spans="1:55" ht="16.5" customHeight="1">
      <c r="A15" s="212"/>
      <c r="B15" s="869">
        <f>'ORDEN DE CUARENTENA'!R8</f>
        <v>0</v>
      </c>
      <c r="C15" s="870"/>
      <c r="D15" s="870"/>
      <c r="E15" s="870"/>
      <c r="F15" s="870"/>
      <c r="G15" s="870"/>
      <c r="H15" s="870"/>
      <c r="I15" s="870"/>
      <c r="J15" s="871"/>
      <c r="K15" s="872">
        <f>'ORDEN DE CUARENTENA'!E8</f>
        <v>0</v>
      </c>
      <c r="L15" s="873"/>
      <c r="M15" s="873"/>
      <c r="N15" s="873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4"/>
      <c r="AA15" s="210"/>
      <c r="AB15" s="210"/>
      <c r="AC15" s="906"/>
      <c r="AD15" s="907"/>
      <c r="AE15" s="892"/>
      <c r="AF15" s="892"/>
      <c r="AG15" s="892"/>
      <c r="AH15" s="892"/>
      <c r="AI15" s="892"/>
      <c r="AJ15" s="892"/>
      <c r="AK15" s="892"/>
      <c r="AL15" s="892"/>
      <c r="AM15" s="892"/>
      <c r="AN15" s="892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3"/>
      <c r="AZ15" s="893"/>
      <c r="BA15" s="894"/>
      <c r="BB15" s="212"/>
    </row>
    <row r="16" spans="1:55" ht="16.5" customHeight="1">
      <c r="A16" s="212"/>
      <c r="B16" s="895" t="s">
        <v>894</v>
      </c>
      <c r="C16" s="896"/>
      <c r="D16" s="896"/>
      <c r="E16" s="896"/>
      <c r="F16" s="896"/>
      <c r="G16" s="896"/>
      <c r="H16" s="896"/>
      <c r="I16" s="896"/>
      <c r="J16" s="897"/>
      <c r="K16" s="901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902"/>
      <c r="W16" s="902"/>
      <c r="X16" s="902"/>
      <c r="Y16" s="902"/>
      <c r="Z16" s="903"/>
      <c r="AA16" s="212"/>
      <c r="AB16" s="210"/>
      <c r="AC16" s="906"/>
      <c r="AD16" s="907"/>
      <c r="AE16" s="892"/>
      <c r="AF16" s="892"/>
      <c r="AG16" s="892"/>
      <c r="AH16" s="892"/>
      <c r="AI16" s="892"/>
      <c r="AJ16" s="892"/>
      <c r="AK16" s="892"/>
      <c r="AL16" s="892"/>
      <c r="AM16" s="892"/>
      <c r="AN16" s="892"/>
      <c r="AO16" s="892"/>
      <c r="AP16" s="892"/>
      <c r="AQ16" s="892"/>
      <c r="AR16" s="892"/>
      <c r="AS16" s="892"/>
      <c r="AT16" s="892"/>
      <c r="AU16" s="892"/>
      <c r="AV16" s="892"/>
      <c r="AW16" s="892"/>
      <c r="AX16" s="892"/>
      <c r="AY16" s="893"/>
      <c r="AZ16" s="893"/>
      <c r="BA16" s="894"/>
      <c r="BB16" s="212"/>
    </row>
    <row r="17" spans="1:54" ht="16.5" customHeight="1" thickBot="1">
      <c r="A17" s="239"/>
      <c r="B17" s="898"/>
      <c r="C17" s="899"/>
      <c r="D17" s="899"/>
      <c r="E17" s="899"/>
      <c r="F17" s="899"/>
      <c r="G17" s="899"/>
      <c r="H17" s="899"/>
      <c r="I17" s="899"/>
      <c r="J17" s="900"/>
      <c r="K17" s="904"/>
      <c r="L17" s="904"/>
      <c r="M17" s="904"/>
      <c r="N17" s="904"/>
      <c r="O17" s="904"/>
      <c r="P17" s="904"/>
      <c r="Q17" s="904"/>
      <c r="R17" s="904"/>
      <c r="S17" s="904"/>
      <c r="T17" s="904"/>
      <c r="U17" s="904"/>
      <c r="V17" s="904"/>
      <c r="W17" s="904"/>
      <c r="X17" s="904"/>
      <c r="Y17" s="904"/>
      <c r="Z17" s="905"/>
      <c r="AA17" s="212"/>
      <c r="AB17" s="210"/>
      <c r="AC17" s="906"/>
      <c r="AD17" s="907"/>
      <c r="AE17" s="892"/>
      <c r="AF17" s="892"/>
      <c r="AG17" s="892"/>
      <c r="AH17" s="892"/>
      <c r="AI17" s="892"/>
      <c r="AJ17" s="892"/>
      <c r="AK17" s="892"/>
      <c r="AL17" s="892"/>
      <c r="AM17" s="892"/>
      <c r="AN17" s="892"/>
      <c r="AO17" s="892"/>
      <c r="AP17" s="892"/>
      <c r="AQ17" s="892"/>
      <c r="AR17" s="892"/>
      <c r="AS17" s="892"/>
      <c r="AT17" s="892"/>
      <c r="AU17" s="892"/>
      <c r="AV17" s="892"/>
      <c r="AW17" s="892"/>
      <c r="AX17" s="892"/>
      <c r="AY17" s="893"/>
      <c r="AZ17" s="893"/>
      <c r="BA17" s="894"/>
      <c r="BB17" s="212"/>
    </row>
    <row r="18" spans="1:54" ht="16.5" customHeight="1" thickTop="1" thickBot="1">
      <c r="A18" s="239"/>
      <c r="B18" s="912" t="s">
        <v>828</v>
      </c>
      <c r="C18" s="913"/>
      <c r="D18" s="913"/>
      <c r="E18" s="913"/>
      <c r="F18" s="913"/>
      <c r="G18" s="913"/>
      <c r="H18" s="913"/>
      <c r="I18" s="913"/>
      <c r="J18" s="913"/>
      <c r="K18" s="913"/>
      <c r="L18" s="913"/>
      <c r="M18" s="913"/>
      <c r="N18" s="913"/>
      <c r="O18" s="913"/>
      <c r="P18" s="912" t="s">
        <v>829</v>
      </c>
      <c r="Q18" s="913"/>
      <c r="R18" s="913"/>
      <c r="S18" s="913"/>
      <c r="T18" s="913"/>
      <c r="U18" s="913"/>
      <c r="V18" s="913"/>
      <c r="W18" s="913"/>
      <c r="X18" s="913"/>
      <c r="Y18" s="913"/>
      <c r="Z18" s="914"/>
      <c r="AA18" s="212"/>
      <c r="AB18" s="210"/>
      <c r="AC18" s="906"/>
      <c r="AD18" s="907"/>
      <c r="AE18" s="892"/>
      <c r="AF18" s="892"/>
      <c r="AG18" s="892"/>
      <c r="AH18" s="892"/>
      <c r="AI18" s="892"/>
      <c r="AJ18" s="892"/>
      <c r="AK18" s="892"/>
      <c r="AL18" s="892"/>
      <c r="AM18" s="892"/>
      <c r="AN18" s="892"/>
      <c r="AO18" s="892"/>
      <c r="AP18" s="892"/>
      <c r="AQ18" s="892"/>
      <c r="AR18" s="892"/>
      <c r="AS18" s="892"/>
      <c r="AT18" s="892"/>
      <c r="AU18" s="892"/>
      <c r="AV18" s="892"/>
      <c r="AW18" s="892"/>
      <c r="AX18" s="892"/>
      <c r="AY18" s="893"/>
      <c r="AZ18" s="893"/>
      <c r="BA18" s="894"/>
      <c r="BB18" s="212"/>
    </row>
    <row r="19" spans="1:54" ht="16.5" customHeight="1" thickTop="1">
      <c r="A19" s="239"/>
      <c r="B19" s="915" t="s">
        <v>830</v>
      </c>
      <c r="C19" s="916"/>
      <c r="D19" s="909" t="s">
        <v>831</v>
      </c>
      <c r="E19" s="909"/>
      <c r="F19" s="909"/>
      <c r="G19" s="916" t="s">
        <v>832</v>
      </c>
      <c r="H19" s="916"/>
      <c r="I19" s="916"/>
      <c r="J19" s="916"/>
      <c r="K19" s="916"/>
      <c r="L19" s="916"/>
      <c r="M19" s="916"/>
      <c r="N19" s="916" t="s">
        <v>814</v>
      </c>
      <c r="O19" s="917"/>
      <c r="P19" s="908" t="s">
        <v>833</v>
      </c>
      <c r="Q19" s="909"/>
      <c r="R19" s="909"/>
      <c r="S19" s="910" t="s">
        <v>834</v>
      </c>
      <c r="T19" s="910"/>
      <c r="U19" s="909" t="s">
        <v>835</v>
      </c>
      <c r="V19" s="909"/>
      <c r="W19" s="909" t="s">
        <v>836</v>
      </c>
      <c r="X19" s="909"/>
      <c r="Y19" s="909" t="s">
        <v>824</v>
      </c>
      <c r="Z19" s="911"/>
      <c r="AA19" s="212"/>
      <c r="AB19" s="210"/>
      <c r="AC19" s="918" t="s">
        <v>837</v>
      </c>
      <c r="AD19" s="919"/>
      <c r="AE19" s="1011"/>
      <c r="AF19" s="1012"/>
      <c r="AG19" s="1012"/>
      <c r="AH19" s="1012"/>
      <c r="AI19" s="1012"/>
      <c r="AJ19" s="1012"/>
      <c r="AK19" s="1012"/>
      <c r="AL19" s="1012"/>
      <c r="AM19" s="1012"/>
      <c r="AN19" s="1012"/>
      <c r="AO19" s="1012"/>
      <c r="AP19" s="1012"/>
      <c r="AQ19" s="1012"/>
      <c r="AR19" s="1012"/>
      <c r="AS19" s="1012"/>
      <c r="AT19" s="1012"/>
      <c r="AU19" s="1012"/>
      <c r="AV19" s="1012"/>
      <c r="AW19" s="1012"/>
      <c r="AX19" s="1012"/>
      <c r="AY19" s="1012"/>
      <c r="AZ19" s="1012"/>
      <c r="BA19" s="1013"/>
      <c r="BB19" s="212"/>
    </row>
    <row r="20" spans="1:54" ht="16.5" customHeight="1">
      <c r="A20" s="239"/>
      <c r="B20" s="940">
        <f>'ORDEN DE CUARENTENA'!AI3</f>
        <v>0</v>
      </c>
      <c r="C20" s="941"/>
      <c r="D20" s="942">
        <f>'ORDEN DE CUARENTENA'!H6</f>
        <v>0</v>
      </c>
      <c r="E20" s="942"/>
      <c r="F20" s="942"/>
      <c r="G20" s="943">
        <f>'ORDEN DE CUARENTENA'!H9</f>
        <v>0</v>
      </c>
      <c r="H20" s="944"/>
      <c r="I20" s="944"/>
      <c r="J20" s="944"/>
      <c r="K20" s="944"/>
      <c r="L20" s="944"/>
      <c r="M20" s="945"/>
      <c r="N20" s="946">
        <f>'ORDEN DE CUARENTENA'!R9</f>
        <v>0</v>
      </c>
      <c r="O20" s="947"/>
      <c r="P20" s="933" t="str">
        <f>IF('ORDEN DE CUARENTENA'!H6=0,"",D20+14)</f>
        <v/>
      </c>
      <c r="Q20" s="934"/>
      <c r="R20" s="935"/>
      <c r="S20" s="938" t="str">
        <f>IF('ORDEN DE CUARENTENA'!H6=0,"",V3-D20+1)</f>
        <v/>
      </c>
      <c r="T20" s="938"/>
      <c r="U20" s="937"/>
      <c r="V20" s="937"/>
      <c r="W20" s="937"/>
      <c r="X20" s="937"/>
      <c r="Y20" s="931">
        <f>'ORDEN DE CUARENTENA'!AG8</f>
        <v>0</v>
      </c>
      <c r="Z20" s="932"/>
      <c r="AA20" s="212"/>
      <c r="AB20" s="210"/>
      <c r="AC20" s="920"/>
      <c r="AD20" s="921"/>
      <c r="AE20" s="1014"/>
      <c r="AF20" s="1015"/>
      <c r="AG20" s="1015"/>
      <c r="AH20" s="1015"/>
      <c r="AI20" s="1015"/>
      <c r="AJ20" s="1015"/>
      <c r="AK20" s="1015"/>
      <c r="AL20" s="1015"/>
      <c r="AM20" s="1015"/>
      <c r="AN20" s="1015"/>
      <c r="AO20" s="1015"/>
      <c r="AP20" s="1015"/>
      <c r="AQ20" s="1015"/>
      <c r="AR20" s="1015"/>
      <c r="AS20" s="1015"/>
      <c r="AT20" s="1015"/>
      <c r="AU20" s="1015"/>
      <c r="AV20" s="1015"/>
      <c r="AW20" s="1015"/>
      <c r="AX20" s="1015"/>
      <c r="AY20" s="1015"/>
      <c r="AZ20" s="1015"/>
      <c r="BA20" s="1016"/>
      <c r="BB20" s="212"/>
    </row>
    <row r="21" spans="1:54" ht="16.5" customHeight="1">
      <c r="A21" s="239"/>
      <c r="B21" s="926"/>
      <c r="C21" s="927"/>
      <c r="D21" s="939"/>
      <c r="E21" s="928"/>
      <c r="F21" s="928"/>
      <c r="G21" s="929"/>
      <c r="H21" s="927"/>
      <c r="I21" s="927"/>
      <c r="J21" s="927"/>
      <c r="K21" s="927"/>
      <c r="L21" s="927"/>
      <c r="M21" s="927"/>
      <c r="N21" s="929"/>
      <c r="O21" s="930"/>
      <c r="P21" s="933" t="str">
        <f>IF(ISBLANK(D21),"",D21+14)</f>
        <v/>
      </c>
      <c r="Q21" s="934"/>
      <c r="R21" s="935"/>
      <c r="S21" s="936" t="str">
        <f>IF(ISBLANK(D21),"",V3-D21+1)</f>
        <v/>
      </c>
      <c r="T21" s="936"/>
      <c r="U21" s="937"/>
      <c r="V21" s="937"/>
      <c r="W21" s="937"/>
      <c r="X21" s="937"/>
      <c r="Y21" s="924"/>
      <c r="Z21" s="925"/>
      <c r="AA21" s="212"/>
      <c r="AB21" s="210"/>
      <c r="AC21" s="920"/>
      <c r="AD21" s="921"/>
      <c r="AE21" s="1014"/>
      <c r="AF21" s="1015"/>
      <c r="AG21" s="1015"/>
      <c r="AH21" s="1015"/>
      <c r="AI21" s="1015"/>
      <c r="AJ21" s="1015"/>
      <c r="AK21" s="1015"/>
      <c r="AL21" s="1015"/>
      <c r="AM21" s="1015"/>
      <c r="AN21" s="1015"/>
      <c r="AO21" s="1015"/>
      <c r="AP21" s="1015"/>
      <c r="AQ21" s="1015"/>
      <c r="AR21" s="1015"/>
      <c r="AS21" s="1015"/>
      <c r="AT21" s="1015"/>
      <c r="AU21" s="1015"/>
      <c r="AV21" s="1015"/>
      <c r="AW21" s="1015"/>
      <c r="AX21" s="1015"/>
      <c r="AY21" s="1015"/>
      <c r="AZ21" s="1015"/>
      <c r="BA21" s="1016"/>
      <c r="BB21" s="212"/>
    </row>
    <row r="22" spans="1:54" ht="16.5" customHeight="1" thickBot="1">
      <c r="A22" s="239"/>
      <c r="B22" s="926"/>
      <c r="C22" s="927"/>
      <c r="D22" s="928"/>
      <c r="E22" s="928"/>
      <c r="F22" s="928"/>
      <c r="G22" s="929"/>
      <c r="H22" s="927"/>
      <c r="I22" s="927"/>
      <c r="J22" s="927"/>
      <c r="K22" s="927"/>
      <c r="L22" s="927"/>
      <c r="M22" s="927"/>
      <c r="N22" s="929"/>
      <c r="O22" s="930"/>
      <c r="P22" s="933" t="str">
        <f>IF(ISBLANK(D22),"",D22+14)</f>
        <v/>
      </c>
      <c r="Q22" s="934"/>
      <c r="R22" s="935"/>
      <c r="S22" s="936" t="str">
        <f>IF(ISBLANK(D22),"",V3-D22+1)</f>
        <v/>
      </c>
      <c r="T22" s="936"/>
      <c r="U22" s="937"/>
      <c r="V22" s="937"/>
      <c r="W22" s="937"/>
      <c r="X22" s="937"/>
      <c r="Y22" s="924"/>
      <c r="Z22" s="925"/>
      <c r="AA22" s="212"/>
      <c r="AB22" s="210"/>
      <c r="AC22" s="922"/>
      <c r="AD22" s="923"/>
      <c r="AE22" s="1017"/>
      <c r="AF22" s="1018"/>
      <c r="AG22" s="1018"/>
      <c r="AH22" s="1018"/>
      <c r="AI22" s="1018"/>
      <c r="AJ22" s="1018"/>
      <c r="AK22" s="1018"/>
      <c r="AL22" s="1018"/>
      <c r="AM22" s="1018"/>
      <c r="AN22" s="1018"/>
      <c r="AO22" s="1018"/>
      <c r="AP22" s="1018"/>
      <c r="AQ22" s="1018"/>
      <c r="AR22" s="1018"/>
      <c r="AS22" s="1018"/>
      <c r="AT22" s="1018"/>
      <c r="AU22" s="1018"/>
      <c r="AV22" s="1018"/>
      <c r="AW22" s="1018"/>
      <c r="AX22" s="1018"/>
      <c r="AY22" s="1018"/>
      <c r="AZ22" s="1018"/>
      <c r="BA22" s="1019"/>
      <c r="BB22" s="212"/>
    </row>
    <row r="23" spans="1:54" ht="16.5" customHeight="1" thickTop="1" thickBot="1">
      <c r="A23" s="239"/>
      <c r="B23" s="962"/>
      <c r="C23" s="948"/>
      <c r="D23" s="963"/>
      <c r="E23" s="963"/>
      <c r="F23" s="963"/>
      <c r="G23" s="948"/>
      <c r="H23" s="948"/>
      <c r="I23" s="948"/>
      <c r="J23" s="948"/>
      <c r="K23" s="948"/>
      <c r="L23" s="948"/>
      <c r="M23" s="948"/>
      <c r="N23" s="948"/>
      <c r="O23" s="949"/>
      <c r="P23" s="957" t="str">
        <f>IF(ISBLANK(D23),"",D23+14)</f>
        <v/>
      </c>
      <c r="Q23" s="958"/>
      <c r="R23" s="959"/>
      <c r="S23" s="960" t="str">
        <f>IF(ISBLANK(D23),"",V3-D23+1)</f>
        <v/>
      </c>
      <c r="T23" s="960"/>
      <c r="U23" s="961"/>
      <c r="V23" s="961"/>
      <c r="W23" s="961"/>
      <c r="X23" s="961"/>
      <c r="Y23" s="965"/>
      <c r="Z23" s="966"/>
      <c r="AA23" s="212"/>
      <c r="AB23" s="210"/>
      <c r="AC23" s="208"/>
      <c r="AD23" s="210"/>
      <c r="AE23" s="210"/>
      <c r="AF23" s="210"/>
      <c r="AG23" s="210"/>
      <c r="AH23" s="210"/>
      <c r="AI23" s="210"/>
      <c r="AJ23" s="210"/>
      <c r="AK23" s="210"/>
      <c r="AL23" s="240"/>
      <c r="AM23" s="240"/>
      <c r="AN23" s="210"/>
      <c r="AO23" s="210"/>
      <c r="AP23" s="210"/>
      <c r="AQ23" s="210"/>
      <c r="AR23" s="210"/>
      <c r="AS23" s="210"/>
      <c r="AT23" s="210"/>
      <c r="AU23" s="210"/>
      <c r="AV23" s="212"/>
      <c r="AW23" s="212"/>
      <c r="AX23" s="212"/>
      <c r="AY23" s="212"/>
      <c r="AZ23" s="212"/>
      <c r="BA23" s="212"/>
      <c r="BB23" s="212"/>
    </row>
    <row r="24" spans="1:54" ht="16.5" customHeight="1" thickTop="1" thickBot="1">
      <c r="A24" s="239"/>
      <c r="B24" s="210"/>
      <c r="C24" s="209"/>
      <c r="D24" s="210"/>
      <c r="E24" s="210"/>
      <c r="F24" s="210"/>
      <c r="G24" s="210"/>
      <c r="H24" s="210"/>
      <c r="I24" s="210"/>
      <c r="J24" s="212"/>
      <c r="K24" s="212"/>
      <c r="L24" s="212"/>
      <c r="M24" s="233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12"/>
      <c r="AB24" s="210"/>
      <c r="AC24" s="878" t="s">
        <v>838</v>
      </c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80"/>
      <c r="BB24" s="212"/>
    </row>
    <row r="25" spans="1:54" ht="16.5" customHeight="1" thickTop="1" thickBot="1">
      <c r="A25" s="239"/>
      <c r="B25" s="878" t="s">
        <v>839</v>
      </c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O25" s="879"/>
      <c r="P25" s="879"/>
      <c r="Q25" s="879"/>
      <c r="R25" s="879"/>
      <c r="S25" s="879"/>
      <c r="T25" s="879"/>
      <c r="U25" s="879"/>
      <c r="V25" s="879"/>
      <c r="W25" s="879"/>
      <c r="X25" s="879"/>
      <c r="Y25" s="879"/>
      <c r="Z25" s="880"/>
      <c r="AA25" s="212"/>
      <c r="AB25" s="210"/>
      <c r="AC25" s="967" t="s">
        <v>840</v>
      </c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8"/>
      <c r="AR25" s="968"/>
      <c r="AS25" s="968"/>
      <c r="AT25" s="950" t="s">
        <v>830</v>
      </c>
      <c r="AU25" s="950"/>
      <c r="AV25" s="950" t="s">
        <v>830</v>
      </c>
      <c r="AW25" s="950"/>
      <c r="AX25" s="950" t="s">
        <v>830</v>
      </c>
      <c r="AY25" s="950"/>
      <c r="AZ25" s="950" t="s">
        <v>830</v>
      </c>
      <c r="BA25" s="951"/>
      <c r="BB25" s="212"/>
    </row>
    <row r="26" spans="1:54" ht="16.5" customHeight="1" thickTop="1" thickBot="1">
      <c r="A26" s="239"/>
      <c r="B26" s="952" t="s">
        <v>841</v>
      </c>
      <c r="C26" s="953"/>
      <c r="D26" s="953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241" t="s">
        <v>842</v>
      </c>
      <c r="W26" s="241" t="s">
        <v>843</v>
      </c>
      <c r="X26" s="241" t="s">
        <v>844</v>
      </c>
      <c r="Y26" s="955" t="s">
        <v>845</v>
      </c>
      <c r="Z26" s="956"/>
      <c r="AA26" s="212"/>
      <c r="AB26" s="210"/>
      <c r="AC26" s="969"/>
      <c r="AD26" s="970"/>
      <c r="AE26" s="970"/>
      <c r="AF26" s="970"/>
      <c r="AG26" s="970"/>
      <c r="AH26" s="970"/>
      <c r="AI26" s="970"/>
      <c r="AJ26" s="970"/>
      <c r="AK26" s="970"/>
      <c r="AL26" s="970"/>
      <c r="AM26" s="970"/>
      <c r="AN26" s="970"/>
      <c r="AO26" s="970"/>
      <c r="AP26" s="970"/>
      <c r="AQ26" s="970"/>
      <c r="AR26" s="970"/>
      <c r="AS26" s="970"/>
      <c r="AT26" s="964">
        <f>B20</f>
        <v>0</v>
      </c>
      <c r="AU26" s="964"/>
      <c r="AV26" s="964">
        <f>B21</f>
        <v>0</v>
      </c>
      <c r="AW26" s="964"/>
      <c r="AX26" s="964">
        <f>B22</f>
        <v>0</v>
      </c>
      <c r="AY26" s="964"/>
      <c r="AZ26" s="964">
        <f>B23</f>
        <v>0</v>
      </c>
      <c r="BA26" s="964"/>
      <c r="BB26" s="212"/>
    </row>
    <row r="27" spans="1:54" ht="16.5" customHeight="1" thickTop="1">
      <c r="A27" s="239"/>
      <c r="B27" s="975" t="s">
        <v>846</v>
      </c>
      <c r="C27" s="976"/>
      <c r="D27" s="976"/>
      <c r="E27" s="976"/>
      <c r="F27" s="976"/>
      <c r="G27" s="976"/>
      <c r="H27" s="976"/>
      <c r="I27" s="976"/>
      <c r="J27" s="976"/>
      <c r="K27" s="976"/>
      <c r="L27" s="976"/>
      <c r="M27" s="976"/>
      <c r="N27" s="976"/>
      <c r="O27" s="976"/>
      <c r="P27" s="976"/>
      <c r="Q27" s="976"/>
      <c r="R27" s="976"/>
      <c r="S27" s="976"/>
      <c r="T27" s="976"/>
      <c r="U27" s="977"/>
      <c r="V27" s="254"/>
      <c r="W27" s="254"/>
      <c r="X27" s="254"/>
      <c r="Y27" s="978" t="s">
        <v>847</v>
      </c>
      <c r="Z27" s="979"/>
      <c r="AA27" s="212"/>
      <c r="AB27" s="210"/>
      <c r="AC27" s="980" t="s">
        <v>881</v>
      </c>
      <c r="AD27" s="981"/>
      <c r="AE27" s="981"/>
      <c r="AF27" s="981"/>
      <c r="AG27" s="981"/>
      <c r="AH27" s="981"/>
      <c r="AI27" s="981"/>
      <c r="AJ27" s="981"/>
      <c r="AK27" s="981"/>
      <c r="AL27" s="981"/>
      <c r="AM27" s="981"/>
      <c r="AN27" s="981"/>
      <c r="AO27" s="981"/>
      <c r="AP27" s="981"/>
      <c r="AQ27" s="981"/>
      <c r="AR27" s="981"/>
      <c r="AS27" s="982"/>
      <c r="AT27" s="971"/>
      <c r="AU27" s="971"/>
      <c r="AV27" s="971"/>
      <c r="AW27" s="971"/>
      <c r="AX27" s="971"/>
      <c r="AY27" s="971"/>
      <c r="AZ27" s="971"/>
      <c r="BA27" s="972"/>
      <c r="BB27" s="212"/>
    </row>
    <row r="28" spans="1:54" ht="16.5" customHeight="1">
      <c r="A28" s="239"/>
      <c r="B28" s="975" t="s">
        <v>848</v>
      </c>
      <c r="C28" s="976"/>
      <c r="D28" s="976"/>
      <c r="E28" s="976"/>
      <c r="F28" s="976"/>
      <c r="G28" s="976"/>
      <c r="H28" s="976"/>
      <c r="I28" s="976"/>
      <c r="J28" s="976"/>
      <c r="K28" s="976"/>
      <c r="L28" s="976"/>
      <c r="M28" s="976"/>
      <c r="N28" s="976"/>
      <c r="O28" s="976"/>
      <c r="P28" s="976"/>
      <c r="Q28" s="976"/>
      <c r="R28" s="976"/>
      <c r="S28" s="976"/>
      <c r="T28" s="976"/>
      <c r="U28" s="977"/>
      <c r="V28" s="254"/>
      <c r="W28" s="254"/>
      <c r="X28" s="254"/>
      <c r="Y28" s="978" t="s">
        <v>847</v>
      </c>
      <c r="Z28" s="979"/>
      <c r="AA28" s="212"/>
      <c r="AB28" s="210"/>
      <c r="AC28" s="983" t="s">
        <v>882</v>
      </c>
      <c r="AD28" s="984"/>
      <c r="AE28" s="984"/>
      <c r="AF28" s="984"/>
      <c r="AG28" s="984"/>
      <c r="AH28" s="984"/>
      <c r="AI28" s="984"/>
      <c r="AJ28" s="984"/>
      <c r="AK28" s="984"/>
      <c r="AL28" s="984"/>
      <c r="AM28" s="984"/>
      <c r="AN28" s="984"/>
      <c r="AO28" s="984"/>
      <c r="AP28" s="984"/>
      <c r="AQ28" s="984"/>
      <c r="AR28" s="984"/>
      <c r="AS28" s="985"/>
      <c r="AT28" s="973"/>
      <c r="AU28" s="973"/>
      <c r="AV28" s="973"/>
      <c r="AW28" s="973"/>
      <c r="AX28" s="973"/>
      <c r="AY28" s="973"/>
      <c r="AZ28" s="973"/>
      <c r="BA28" s="974"/>
      <c r="BB28" s="212"/>
    </row>
    <row r="29" spans="1:54" ht="16.5" customHeight="1">
      <c r="A29" s="239"/>
      <c r="B29" s="975" t="s">
        <v>849</v>
      </c>
      <c r="C29" s="976"/>
      <c r="D29" s="976"/>
      <c r="E29" s="976"/>
      <c r="F29" s="976"/>
      <c r="G29" s="976"/>
      <c r="H29" s="976"/>
      <c r="I29" s="976"/>
      <c r="J29" s="976"/>
      <c r="K29" s="976"/>
      <c r="L29" s="976"/>
      <c r="M29" s="976"/>
      <c r="N29" s="976"/>
      <c r="O29" s="976"/>
      <c r="P29" s="976"/>
      <c r="Q29" s="976"/>
      <c r="R29" s="976"/>
      <c r="S29" s="976"/>
      <c r="T29" s="976"/>
      <c r="U29" s="977"/>
      <c r="V29" s="254"/>
      <c r="W29" s="254"/>
      <c r="X29" s="254"/>
      <c r="Y29" s="978" t="s">
        <v>847</v>
      </c>
      <c r="Z29" s="979"/>
      <c r="AA29" s="212"/>
      <c r="AB29" s="210"/>
      <c r="AC29" s="983" t="s">
        <v>883</v>
      </c>
      <c r="AD29" s="984"/>
      <c r="AE29" s="984"/>
      <c r="AF29" s="984"/>
      <c r="AG29" s="984"/>
      <c r="AH29" s="984"/>
      <c r="AI29" s="984"/>
      <c r="AJ29" s="984"/>
      <c r="AK29" s="984"/>
      <c r="AL29" s="984"/>
      <c r="AM29" s="984"/>
      <c r="AN29" s="984"/>
      <c r="AO29" s="984"/>
      <c r="AP29" s="984"/>
      <c r="AQ29" s="984"/>
      <c r="AR29" s="984"/>
      <c r="AS29" s="985"/>
      <c r="AT29" s="973"/>
      <c r="AU29" s="973"/>
      <c r="AV29" s="973"/>
      <c r="AW29" s="973"/>
      <c r="AX29" s="973"/>
      <c r="AY29" s="973"/>
      <c r="AZ29" s="973"/>
      <c r="BA29" s="974"/>
      <c r="BB29" s="212"/>
    </row>
    <row r="30" spans="1:54" ht="16.5" customHeight="1">
      <c r="A30" s="239"/>
      <c r="B30" s="975" t="s">
        <v>850</v>
      </c>
      <c r="C30" s="976"/>
      <c r="D30" s="976"/>
      <c r="E30" s="976"/>
      <c r="F30" s="976"/>
      <c r="G30" s="976"/>
      <c r="H30" s="976"/>
      <c r="I30" s="976"/>
      <c r="J30" s="976"/>
      <c r="K30" s="976"/>
      <c r="L30" s="976"/>
      <c r="M30" s="976"/>
      <c r="N30" s="976"/>
      <c r="O30" s="976"/>
      <c r="P30" s="976"/>
      <c r="Q30" s="976"/>
      <c r="R30" s="976"/>
      <c r="S30" s="976"/>
      <c r="T30" s="976"/>
      <c r="U30" s="977"/>
      <c r="V30" s="254"/>
      <c r="W30" s="254"/>
      <c r="X30" s="254"/>
      <c r="Y30" s="986" t="s">
        <v>847</v>
      </c>
      <c r="Z30" s="987"/>
      <c r="AA30" s="212"/>
      <c r="AB30" s="210"/>
      <c r="AC30" s="983" t="s">
        <v>884</v>
      </c>
      <c r="AD30" s="984"/>
      <c r="AE30" s="984"/>
      <c r="AF30" s="984"/>
      <c r="AG30" s="984"/>
      <c r="AH30" s="984"/>
      <c r="AI30" s="984"/>
      <c r="AJ30" s="984"/>
      <c r="AK30" s="984"/>
      <c r="AL30" s="984"/>
      <c r="AM30" s="984"/>
      <c r="AN30" s="984"/>
      <c r="AO30" s="984"/>
      <c r="AP30" s="984"/>
      <c r="AQ30" s="984"/>
      <c r="AR30" s="984"/>
      <c r="AS30" s="985"/>
      <c r="AT30" s="973"/>
      <c r="AU30" s="973"/>
      <c r="AV30" s="973"/>
      <c r="AW30" s="973"/>
      <c r="AX30" s="973"/>
      <c r="AY30" s="973"/>
      <c r="AZ30" s="973"/>
      <c r="BA30" s="974"/>
      <c r="BB30" s="212"/>
    </row>
    <row r="31" spans="1:54" ht="16.5" customHeight="1">
      <c r="A31" s="239"/>
      <c r="B31" s="975" t="s">
        <v>851</v>
      </c>
      <c r="C31" s="976"/>
      <c r="D31" s="976"/>
      <c r="E31" s="976"/>
      <c r="F31" s="976"/>
      <c r="G31" s="976"/>
      <c r="H31" s="976"/>
      <c r="I31" s="976"/>
      <c r="J31" s="976"/>
      <c r="K31" s="976"/>
      <c r="L31" s="976"/>
      <c r="M31" s="976"/>
      <c r="N31" s="976"/>
      <c r="O31" s="976"/>
      <c r="P31" s="976"/>
      <c r="Q31" s="976"/>
      <c r="R31" s="976"/>
      <c r="S31" s="976"/>
      <c r="T31" s="976"/>
      <c r="U31" s="977"/>
      <c r="V31" s="254"/>
      <c r="W31" s="254"/>
      <c r="X31" s="254"/>
      <c r="Y31" s="986" t="s">
        <v>852</v>
      </c>
      <c r="Z31" s="987"/>
      <c r="AA31" s="212"/>
      <c r="AB31" s="210"/>
      <c r="AC31" s="983" t="s">
        <v>885</v>
      </c>
      <c r="AD31" s="984"/>
      <c r="AE31" s="984"/>
      <c r="AF31" s="984"/>
      <c r="AG31" s="984"/>
      <c r="AH31" s="984"/>
      <c r="AI31" s="984"/>
      <c r="AJ31" s="984"/>
      <c r="AK31" s="984"/>
      <c r="AL31" s="984"/>
      <c r="AM31" s="984"/>
      <c r="AN31" s="984"/>
      <c r="AO31" s="984"/>
      <c r="AP31" s="984"/>
      <c r="AQ31" s="984"/>
      <c r="AR31" s="984"/>
      <c r="AS31" s="985"/>
      <c r="AT31" s="973"/>
      <c r="AU31" s="973"/>
      <c r="AV31" s="973"/>
      <c r="AW31" s="973"/>
      <c r="AX31" s="973"/>
      <c r="AY31" s="973"/>
      <c r="AZ31" s="973"/>
      <c r="BA31" s="974"/>
      <c r="BB31" s="212"/>
    </row>
    <row r="32" spans="1:54" ht="16.5" customHeight="1">
      <c r="A32" s="239"/>
      <c r="B32" s="918" t="s">
        <v>837</v>
      </c>
      <c r="C32" s="919"/>
      <c r="D32" s="991"/>
      <c r="E32" s="991"/>
      <c r="F32" s="991"/>
      <c r="G32" s="991"/>
      <c r="H32" s="991"/>
      <c r="I32" s="991"/>
      <c r="J32" s="991"/>
      <c r="K32" s="991"/>
      <c r="L32" s="991"/>
      <c r="M32" s="991"/>
      <c r="N32" s="991"/>
      <c r="O32" s="991"/>
      <c r="P32" s="991"/>
      <c r="Q32" s="991"/>
      <c r="R32" s="991"/>
      <c r="S32" s="991"/>
      <c r="T32" s="991"/>
      <c r="U32" s="991"/>
      <c r="V32" s="991"/>
      <c r="W32" s="991"/>
      <c r="X32" s="991"/>
      <c r="Y32" s="991"/>
      <c r="Z32" s="992"/>
      <c r="AA32" s="212"/>
      <c r="AB32" s="210"/>
      <c r="AC32" s="983" t="s">
        <v>886</v>
      </c>
      <c r="AD32" s="984"/>
      <c r="AE32" s="984"/>
      <c r="AF32" s="984"/>
      <c r="AG32" s="984"/>
      <c r="AH32" s="984"/>
      <c r="AI32" s="984"/>
      <c r="AJ32" s="984"/>
      <c r="AK32" s="984"/>
      <c r="AL32" s="984"/>
      <c r="AM32" s="984"/>
      <c r="AN32" s="984"/>
      <c r="AO32" s="984"/>
      <c r="AP32" s="984"/>
      <c r="AQ32" s="984"/>
      <c r="AR32" s="984"/>
      <c r="AS32" s="985"/>
      <c r="AT32" s="973"/>
      <c r="AU32" s="973"/>
      <c r="AV32" s="973"/>
      <c r="AW32" s="973"/>
      <c r="AX32" s="973"/>
      <c r="AY32" s="973"/>
      <c r="AZ32" s="973"/>
      <c r="BA32" s="974"/>
      <c r="BB32" s="212"/>
    </row>
    <row r="33" spans="1:54" s="220" customFormat="1" ht="16.5" customHeight="1">
      <c r="A33" s="239"/>
      <c r="B33" s="1007"/>
      <c r="C33" s="1008"/>
      <c r="D33" s="1009"/>
      <c r="E33" s="1009"/>
      <c r="F33" s="1009"/>
      <c r="G33" s="1009"/>
      <c r="H33" s="1009"/>
      <c r="I33" s="1009"/>
      <c r="J33" s="1009"/>
      <c r="K33" s="1009"/>
      <c r="L33" s="1009"/>
      <c r="M33" s="1009"/>
      <c r="N33" s="1009"/>
      <c r="O33" s="1009"/>
      <c r="P33" s="1009"/>
      <c r="Q33" s="1009"/>
      <c r="R33" s="1009"/>
      <c r="S33" s="1009"/>
      <c r="T33" s="1009"/>
      <c r="U33" s="1009"/>
      <c r="V33" s="1009"/>
      <c r="W33" s="1009"/>
      <c r="X33" s="1009"/>
      <c r="Y33" s="1009"/>
      <c r="Z33" s="1010"/>
      <c r="AA33" s="212"/>
      <c r="AB33" s="210"/>
      <c r="AC33" s="983" t="s">
        <v>887</v>
      </c>
      <c r="AD33" s="984"/>
      <c r="AE33" s="984"/>
      <c r="AF33" s="984"/>
      <c r="AG33" s="984"/>
      <c r="AH33" s="984"/>
      <c r="AI33" s="984"/>
      <c r="AJ33" s="984"/>
      <c r="AK33" s="984"/>
      <c r="AL33" s="984"/>
      <c r="AM33" s="984"/>
      <c r="AN33" s="984"/>
      <c r="AO33" s="984"/>
      <c r="AP33" s="984"/>
      <c r="AQ33" s="984"/>
      <c r="AR33" s="984"/>
      <c r="AS33" s="985"/>
      <c r="AT33" s="973"/>
      <c r="AU33" s="973"/>
      <c r="AV33" s="973"/>
      <c r="AW33" s="973"/>
      <c r="AX33" s="973"/>
      <c r="AY33" s="973"/>
      <c r="AZ33" s="973"/>
      <c r="BA33" s="974"/>
      <c r="BB33" s="221"/>
    </row>
    <row r="34" spans="1:54" ht="16.5" customHeight="1">
      <c r="A34" s="239"/>
      <c r="B34" s="1025" t="s">
        <v>853</v>
      </c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1026"/>
      <c r="P34" s="1026"/>
      <c r="Q34" s="1026"/>
      <c r="R34" s="1026"/>
      <c r="S34" s="1026"/>
      <c r="T34" s="1026"/>
      <c r="U34" s="1028"/>
      <c r="V34" s="242" t="s">
        <v>842</v>
      </c>
      <c r="W34" s="242" t="s">
        <v>843</v>
      </c>
      <c r="X34" s="242" t="s">
        <v>844</v>
      </c>
      <c r="Y34" s="989" t="s">
        <v>845</v>
      </c>
      <c r="Z34" s="990"/>
      <c r="AA34" s="212"/>
      <c r="AB34" s="210"/>
      <c r="AC34" s="918" t="s">
        <v>837</v>
      </c>
      <c r="AD34" s="919"/>
      <c r="AE34" s="1029"/>
      <c r="AF34" s="1029"/>
      <c r="AG34" s="1029"/>
      <c r="AH34" s="1029"/>
      <c r="AI34" s="1029"/>
      <c r="AJ34" s="1029"/>
      <c r="AK34" s="1029"/>
      <c r="AL34" s="1029"/>
      <c r="AM34" s="1029"/>
      <c r="AN34" s="1029"/>
      <c r="AO34" s="1029"/>
      <c r="AP34" s="1029"/>
      <c r="AQ34" s="1029"/>
      <c r="AR34" s="1029"/>
      <c r="AS34" s="1029"/>
      <c r="AT34" s="1029"/>
      <c r="AU34" s="1029"/>
      <c r="AV34" s="1029"/>
      <c r="AW34" s="1029"/>
      <c r="AX34" s="1029"/>
      <c r="AY34" s="1029"/>
      <c r="AZ34" s="1029"/>
      <c r="BA34" s="1030"/>
      <c r="BB34" s="212"/>
    </row>
    <row r="35" spans="1:54" ht="16.5" customHeight="1" thickBot="1">
      <c r="A35" s="212"/>
      <c r="B35" s="975" t="s">
        <v>854</v>
      </c>
      <c r="C35" s="976"/>
      <c r="D35" s="976"/>
      <c r="E35" s="976"/>
      <c r="F35" s="976"/>
      <c r="G35" s="976"/>
      <c r="H35" s="976"/>
      <c r="I35" s="976"/>
      <c r="J35" s="976"/>
      <c r="K35" s="976"/>
      <c r="L35" s="976"/>
      <c r="M35" s="976"/>
      <c r="N35" s="976"/>
      <c r="O35" s="976"/>
      <c r="P35" s="976"/>
      <c r="Q35" s="976"/>
      <c r="R35" s="976"/>
      <c r="S35" s="976"/>
      <c r="T35" s="976"/>
      <c r="U35" s="977"/>
      <c r="V35" s="254"/>
      <c r="W35" s="254"/>
      <c r="X35" s="254"/>
      <c r="Y35" s="986" t="s">
        <v>855</v>
      </c>
      <c r="Z35" s="987"/>
      <c r="AA35" s="212"/>
      <c r="AB35" s="210"/>
      <c r="AC35" s="922"/>
      <c r="AD35" s="923"/>
      <c r="AE35" s="1031"/>
      <c r="AF35" s="1031"/>
      <c r="AG35" s="1031"/>
      <c r="AH35" s="1031"/>
      <c r="AI35" s="1031"/>
      <c r="AJ35" s="1031"/>
      <c r="AK35" s="1031"/>
      <c r="AL35" s="1031"/>
      <c r="AM35" s="1031"/>
      <c r="AN35" s="1031"/>
      <c r="AO35" s="1031"/>
      <c r="AP35" s="1031"/>
      <c r="AQ35" s="1031"/>
      <c r="AR35" s="1031"/>
      <c r="AS35" s="1031"/>
      <c r="AT35" s="1031"/>
      <c r="AU35" s="1031"/>
      <c r="AV35" s="1031"/>
      <c r="AW35" s="1031"/>
      <c r="AX35" s="1031"/>
      <c r="AY35" s="1031"/>
      <c r="AZ35" s="1031"/>
      <c r="BA35" s="1032"/>
      <c r="BB35" s="212"/>
    </row>
    <row r="36" spans="1:54" ht="16.5" customHeight="1" thickTop="1">
      <c r="A36" s="221"/>
      <c r="B36" s="975" t="s">
        <v>856</v>
      </c>
      <c r="C36" s="976"/>
      <c r="D36" s="976"/>
      <c r="E36" s="976"/>
      <c r="F36" s="976"/>
      <c r="G36" s="976"/>
      <c r="H36" s="976"/>
      <c r="I36" s="976"/>
      <c r="J36" s="976"/>
      <c r="K36" s="976"/>
      <c r="L36" s="976"/>
      <c r="M36" s="976"/>
      <c r="N36" s="976"/>
      <c r="O36" s="976"/>
      <c r="P36" s="976"/>
      <c r="Q36" s="976"/>
      <c r="R36" s="976"/>
      <c r="S36" s="976"/>
      <c r="T36" s="976"/>
      <c r="U36" s="977"/>
      <c r="V36" s="254"/>
      <c r="W36" s="254"/>
      <c r="X36" s="254"/>
      <c r="Y36" s="986" t="s">
        <v>852</v>
      </c>
      <c r="Z36" s="987"/>
      <c r="AA36" s="212"/>
      <c r="AB36" s="210"/>
      <c r="AC36" s="1004" t="s">
        <v>857</v>
      </c>
      <c r="AD36" s="1005"/>
      <c r="AE36" s="1005"/>
      <c r="AF36" s="1005"/>
      <c r="AG36" s="1005"/>
      <c r="AH36" s="1005"/>
      <c r="AI36" s="1005"/>
      <c r="AJ36" s="1005"/>
      <c r="AK36" s="1005"/>
      <c r="AL36" s="1005"/>
      <c r="AM36" s="1005"/>
      <c r="AN36" s="1005"/>
      <c r="AO36" s="1005"/>
      <c r="AP36" s="1005"/>
      <c r="AQ36" s="1005"/>
      <c r="AR36" s="1005"/>
      <c r="AS36" s="1005"/>
      <c r="AT36" s="1005"/>
      <c r="AU36" s="1005"/>
      <c r="AV36" s="1005"/>
      <c r="AW36" s="1005"/>
      <c r="AX36" s="1005"/>
      <c r="AY36" s="1005"/>
      <c r="AZ36" s="1005"/>
      <c r="BA36" s="1006"/>
      <c r="BB36" s="212"/>
    </row>
    <row r="37" spans="1:54" ht="16.5" customHeight="1">
      <c r="A37" s="212"/>
      <c r="B37" s="975" t="s">
        <v>858</v>
      </c>
      <c r="C37" s="976"/>
      <c r="D37" s="976"/>
      <c r="E37" s="976"/>
      <c r="F37" s="976"/>
      <c r="G37" s="976"/>
      <c r="H37" s="976"/>
      <c r="I37" s="976"/>
      <c r="J37" s="976"/>
      <c r="K37" s="976"/>
      <c r="L37" s="976"/>
      <c r="M37" s="976"/>
      <c r="N37" s="976"/>
      <c r="O37" s="976"/>
      <c r="P37" s="976"/>
      <c r="Q37" s="976"/>
      <c r="R37" s="976"/>
      <c r="S37" s="976"/>
      <c r="T37" s="976"/>
      <c r="U37" s="977"/>
      <c r="V37" s="254"/>
      <c r="W37" s="254"/>
      <c r="X37" s="254"/>
      <c r="Y37" s="986" t="s">
        <v>855</v>
      </c>
      <c r="Z37" s="987"/>
      <c r="AA37" s="221"/>
      <c r="AB37" s="210"/>
      <c r="AC37" s="995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7"/>
      <c r="BB37" s="212"/>
    </row>
    <row r="38" spans="1:54" ht="16.5" customHeight="1">
      <c r="A38" s="212"/>
      <c r="B38" s="975" t="s">
        <v>859</v>
      </c>
      <c r="C38" s="976"/>
      <c r="D38" s="976"/>
      <c r="E38" s="976"/>
      <c r="F38" s="976"/>
      <c r="G38" s="976"/>
      <c r="H38" s="976"/>
      <c r="I38" s="976"/>
      <c r="J38" s="976"/>
      <c r="K38" s="976"/>
      <c r="L38" s="976"/>
      <c r="M38" s="976"/>
      <c r="N38" s="976"/>
      <c r="O38" s="976"/>
      <c r="P38" s="976"/>
      <c r="Q38" s="976"/>
      <c r="R38" s="976"/>
      <c r="S38" s="976"/>
      <c r="T38" s="976"/>
      <c r="U38" s="977"/>
      <c r="V38" s="254"/>
      <c r="W38" s="254"/>
      <c r="X38" s="254"/>
      <c r="Y38" s="986" t="s">
        <v>855</v>
      </c>
      <c r="Z38" s="987"/>
      <c r="AA38" s="212"/>
      <c r="AB38" s="210"/>
      <c r="AC38" s="998"/>
      <c r="AD38" s="999"/>
      <c r="AE38" s="999"/>
      <c r="AF38" s="999"/>
      <c r="AG38" s="999"/>
      <c r="AH38" s="999"/>
      <c r="AI38" s="999"/>
      <c r="AJ38" s="999"/>
      <c r="AK38" s="999"/>
      <c r="AL38" s="999"/>
      <c r="AM38" s="999"/>
      <c r="AN38" s="999"/>
      <c r="AO38" s="999"/>
      <c r="AP38" s="999"/>
      <c r="AQ38" s="999"/>
      <c r="AR38" s="999"/>
      <c r="AS38" s="999"/>
      <c r="AT38" s="999"/>
      <c r="AU38" s="999"/>
      <c r="AV38" s="999"/>
      <c r="AW38" s="999"/>
      <c r="AX38" s="999"/>
      <c r="AY38" s="999"/>
      <c r="AZ38" s="999"/>
      <c r="BA38" s="1000"/>
      <c r="BB38" s="212"/>
    </row>
    <row r="39" spans="1:54" ht="16.5" customHeight="1">
      <c r="A39" s="212"/>
      <c r="B39" s="975" t="s">
        <v>860</v>
      </c>
      <c r="C39" s="976"/>
      <c r="D39" s="976"/>
      <c r="E39" s="976"/>
      <c r="F39" s="976"/>
      <c r="G39" s="976"/>
      <c r="H39" s="976"/>
      <c r="I39" s="976"/>
      <c r="J39" s="976"/>
      <c r="K39" s="976"/>
      <c r="L39" s="976"/>
      <c r="M39" s="976"/>
      <c r="N39" s="976"/>
      <c r="O39" s="976"/>
      <c r="P39" s="976"/>
      <c r="Q39" s="976"/>
      <c r="R39" s="976"/>
      <c r="S39" s="976"/>
      <c r="T39" s="976"/>
      <c r="U39" s="977"/>
      <c r="V39" s="254"/>
      <c r="W39" s="254"/>
      <c r="X39" s="254"/>
      <c r="Y39" s="986" t="s">
        <v>855</v>
      </c>
      <c r="Z39" s="987"/>
      <c r="AA39" s="212"/>
      <c r="AB39" s="210"/>
      <c r="AC39" s="998"/>
      <c r="AD39" s="999"/>
      <c r="AE39" s="999"/>
      <c r="AF39" s="999"/>
      <c r="AG39" s="999"/>
      <c r="AH39" s="999"/>
      <c r="AI39" s="999"/>
      <c r="AJ39" s="999"/>
      <c r="AK39" s="999"/>
      <c r="AL39" s="999"/>
      <c r="AM39" s="999"/>
      <c r="AN39" s="999"/>
      <c r="AO39" s="999"/>
      <c r="AP39" s="999"/>
      <c r="AQ39" s="999"/>
      <c r="AR39" s="999"/>
      <c r="AS39" s="999"/>
      <c r="AT39" s="999"/>
      <c r="AU39" s="999"/>
      <c r="AV39" s="999"/>
      <c r="AW39" s="999"/>
      <c r="AX39" s="999"/>
      <c r="AY39" s="999"/>
      <c r="AZ39" s="999"/>
      <c r="BA39" s="1000"/>
      <c r="BB39" s="212"/>
    </row>
    <row r="40" spans="1:54" ht="16.5" customHeight="1">
      <c r="A40" s="239"/>
      <c r="B40" s="975" t="s">
        <v>2618</v>
      </c>
      <c r="C40" s="976"/>
      <c r="D40" s="976"/>
      <c r="E40" s="976"/>
      <c r="F40" s="976"/>
      <c r="G40" s="976"/>
      <c r="H40" s="976"/>
      <c r="I40" s="976"/>
      <c r="J40" s="976"/>
      <c r="K40" s="976"/>
      <c r="L40" s="976"/>
      <c r="M40" s="976"/>
      <c r="N40" s="976"/>
      <c r="O40" s="976"/>
      <c r="P40" s="976"/>
      <c r="Q40" s="976"/>
      <c r="R40" s="976"/>
      <c r="S40" s="976"/>
      <c r="T40" s="976"/>
      <c r="U40" s="977"/>
      <c r="V40" s="254"/>
      <c r="W40" s="254"/>
      <c r="X40" s="254"/>
      <c r="Y40" s="986" t="s">
        <v>852</v>
      </c>
      <c r="Z40" s="987"/>
      <c r="AA40" s="212"/>
      <c r="AB40" s="210"/>
      <c r="AC40" s="998"/>
      <c r="AD40" s="999"/>
      <c r="AE40" s="999"/>
      <c r="AF40" s="999"/>
      <c r="AG40" s="999"/>
      <c r="AH40" s="999"/>
      <c r="AI40" s="999"/>
      <c r="AJ40" s="999"/>
      <c r="AK40" s="999"/>
      <c r="AL40" s="999"/>
      <c r="AM40" s="999"/>
      <c r="AN40" s="999"/>
      <c r="AO40" s="999"/>
      <c r="AP40" s="999"/>
      <c r="AQ40" s="999"/>
      <c r="AR40" s="999"/>
      <c r="AS40" s="999"/>
      <c r="AT40" s="999"/>
      <c r="AU40" s="999"/>
      <c r="AV40" s="999"/>
      <c r="AW40" s="999"/>
      <c r="AX40" s="999"/>
      <c r="AY40" s="999"/>
      <c r="AZ40" s="999"/>
      <c r="BA40" s="1000"/>
      <c r="BB40" s="212"/>
    </row>
    <row r="41" spans="1:54" ht="16.5" customHeight="1">
      <c r="A41" s="239"/>
      <c r="B41" s="975" t="s">
        <v>2619</v>
      </c>
      <c r="C41" s="976"/>
      <c r="D41" s="976"/>
      <c r="E41" s="976"/>
      <c r="F41" s="976"/>
      <c r="G41" s="976"/>
      <c r="H41" s="976"/>
      <c r="I41" s="976"/>
      <c r="J41" s="976"/>
      <c r="K41" s="976"/>
      <c r="L41" s="976"/>
      <c r="M41" s="976"/>
      <c r="N41" s="976"/>
      <c r="O41" s="976"/>
      <c r="P41" s="976"/>
      <c r="Q41" s="976"/>
      <c r="R41" s="976"/>
      <c r="S41" s="976"/>
      <c r="T41" s="976"/>
      <c r="U41" s="977"/>
      <c r="V41" s="254"/>
      <c r="W41" s="254"/>
      <c r="X41" s="254"/>
      <c r="Y41" s="986" t="s">
        <v>852</v>
      </c>
      <c r="Z41" s="987"/>
      <c r="AA41" s="212"/>
      <c r="AB41" s="210"/>
      <c r="AC41" s="998"/>
      <c r="AD41" s="999"/>
      <c r="AE41" s="999"/>
      <c r="AF41" s="999"/>
      <c r="AG41" s="999"/>
      <c r="AH41" s="999"/>
      <c r="AI41" s="999"/>
      <c r="AJ41" s="999"/>
      <c r="AK41" s="999"/>
      <c r="AL41" s="999"/>
      <c r="AM41" s="999"/>
      <c r="AN41" s="999"/>
      <c r="AO41" s="999"/>
      <c r="AP41" s="999"/>
      <c r="AQ41" s="999"/>
      <c r="AR41" s="999"/>
      <c r="AS41" s="999"/>
      <c r="AT41" s="999"/>
      <c r="AU41" s="999"/>
      <c r="AV41" s="999"/>
      <c r="AW41" s="999"/>
      <c r="AX41" s="999"/>
      <c r="AY41" s="999"/>
      <c r="AZ41" s="999"/>
      <c r="BA41" s="1000"/>
      <c r="BB41" s="212"/>
    </row>
    <row r="42" spans="1:54" ht="16.5" customHeight="1">
      <c r="A42" s="239"/>
      <c r="B42" s="1022" t="s">
        <v>861</v>
      </c>
      <c r="C42" s="1023"/>
      <c r="D42" s="1023"/>
      <c r="E42" s="1023"/>
      <c r="F42" s="1023"/>
      <c r="G42" s="1023"/>
      <c r="H42" s="1023"/>
      <c r="I42" s="1023"/>
      <c r="J42" s="1023"/>
      <c r="K42" s="1023"/>
      <c r="L42" s="1023"/>
      <c r="M42" s="1023"/>
      <c r="N42" s="1023"/>
      <c r="O42" s="1023"/>
      <c r="P42" s="1023"/>
      <c r="Q42" s="1023"/>
      <c r="R42" s="1023"/>
      <c r="S42" s="1023"/>
      <c r="T42" s="1023"/>
      <c r="U42" s="1024"/>
      <c r="V42" s="254"/>
      <c r="W42" s="254"/>
      <c r="X42" s="254"/>
      <c r="Y42" s="986" t="s">
        <v>852</v>
      </c>
      <c r="Z42" s="987"/>
      <c r="AA42" s="212"/>
      <c r="AB42" s="210"/>
      <c r="AC42" s="998"/>
      <c r="AD42" s="999"/>
      <c r="AE42" s="999"/>
      <c r="AF42" s="999"/>
      <c r="AG42" s="999"/>
      <c r="AH42" s="999"/>
      <c r="AI42" s="999"/>
      <c r="AJ42" s="999"/>
      <c r="AK42" s="999"/>
      <c r="AL42" s="999"/>
      <c r="AM42" s="999"/>
      <c r="AN42" s="999"/>
      <c r="AO42" s="999"/>
      <c r="AP42" s="999"/>
      <c r="AQ42" s="999"/>
      <c r="AR42" s="999"/>
      <c r="AS42" s="999"/>
      <c r="AT42" s="999"/>
      <c r="AU42" s="999"/>
      <c r="AV42" s="999"/>
      <c r="AW42" s="999"/>
      <c r="AX42" s="999"/>
      <c r="AY42" s="999"/>
      <c r="AZ42" s="999"/>
      <c r="BA42" s="1000"/>
      <c r="BB42" s="212"/>
    </row>
    <row r="43" spans="1:54" ht="16.5" customHeight="1">
      <c r="A43" s="239"/>
      <c r="B43" s="975" t="s">
        <v>862</v>
      </c>
      <c r="C43" s="976"/>
      <c r="D43" s="976"/>
      <c r="E43" s="976"/>
      <c r="F43" s="976"/>
      <c r="G43" s="976"/>
      <c r="H43" s="976"/>
      <c r="I43" s="976"/>
      <c r="J43" s="976"/>
      <c r="K43" s="976"/>
      <c r="L43" s="976"/>
      <c r="M43" s="976"/>
      <c r="N43" s="976"/>
      <c r="O43" s="976"/>
      <c r="P43" s="976"/>
      <c r="Q43" s="976"/>
      <c r="R43" s="976"/>
      <c r="S43" s="976"/>
      <c r="T43" s="976"/>
      <c r="U43" s="977"/>
      <c r="V43" s="254"/>
      <c r="W43" s="254"/>
      <c r="X43" s="254"/>
      <c r="Y43" s="986" t="s">
        <v>855</v>
      </c>
      <c r="Z43" s="987"/>
      <c r="AA43" s="212"/>
      <c r="AB43" s="210"/>
      <c r="AC43" s="998"/>
      <c r="AD43" s="999"/>
      <c r="AE43" s="999"/>
      <c r="AF43" s="999"/>
      <c r="AG43" s="999"/>
      <c r="AH43" s="999"/>
      <c r="AI43" s="999"/>
      <c r="AJ43" s="999"/>
      <c r="AK43" s="999"/>
      <c r="AL43" s="999"/>
      <c r="AM43" s="999"/>
      <c r="AN43" s="999"/>
      <c r="AO43" s="999"/>
      <c r="AP43" s="999"/>
      <c r="AQ43" s="999"/>
      <c r="AR43" s="999"/>
      <c r="AS43" s="999"/>
      <c r="AT43" s="999"/>
      <c r="AU43" s="999"/>
      <c r="AV43" s="999"/>
      <c r="AW43" s="999"/>
      <c r="AX43" s="999"/>
      <c r="AY43" s="999"/>
      <c r="AZ43" s="999"/>
      <c r="BA43" s="1000"/>
      <c r="BB43" s="212"/>
    </row>
    <row r="44" spans="1:54" ht="16.5" customHeight="1">
      <c r="A44" s="239"/>
      <c r="B44" s="975" t="s">
        <v>863</v>
      </c>
      <c r="C44" s="976"/>
      <c r="D44" s="976"/>
      <c r="E44" s="976"/>
      <c r="F44" s="976"/>
      <c r="G44" s="976"/>
      <c r="H44" s="976"/>
      <c r="I44" s="976"/>
      <c r="J44" s="976"/>
      <c r="K44" s="976"/>
      <c r="L44" s="976"/>
      <c r="M44" s="976"/>
      <c r="N44" s="976"/>
      <c r="O44" s="976"/>
      <c r="P44" s="976"/>
      <c r="Q44" s="976"/>
      <c r="R44" s="976"/>
      <c r="S44" s="976"/>
      <c r="T44" s="976"/>
      <c r="U44" s="977"/>
      <c r="V44" s="254"/>
      <c r="W44" s="254"/>
      <c r="X44" s="254"/>
      <c r="Y44" s="986" t="s">
        <v>864</v>
      </c>
      <c r="Z44" s="987"/>
      <c r="AA44" s="212"/>
      <c r="AB44" s="210"/>
      <c r="AC44" s="998"/>
      <c r="AD44" s="999"/>
      <c r="AE44" s="999"/>
      <c r="AF44" s="999"/>
      <c r="AG44" s="999"/>
      <c r="AH44" s="999"/>
      <c r="AI44" s="999"/>
      <c r="AJ44" s="999"/>
      <c r="AK44" s="999"/>
      <c r="AL44" s="999"/>
      <c r="AM44" s="999"/>
      <c r="AN44" s="999"/>
      <c r="AO44" s="999"/>
      <c r="AP44" s="999"/>
      <c r="AQ44" s="999"/>
      <c r="AR44" s="999"/>
      <c r="AS44" s="999"/>
      <c r="AT44" s="999"/>
      <c r="AU44" s="999"/>
      <c r="AV44" s="999"/>
      <c r="AW44" s="999"/>
      <c r="AX44" s="999"/>
      <c r="AY44" s="999"/>
      <c r="AZ44" s="999"/>
      <c r="BA44" s="1000"/>
      <c r="BB44" s="212"/>
    </row>
    <row r="45" spans="1:54" ht="16.5" customHeight="1">
      <c r="A45" s="239"/>
      <c r="B45" s="975" t="s">
        <v>865</v>
      </c>
      <c r="C45" s="976"/>
      <c r="D45" s="976"/>
      <c r="E45" s="976"/>
      <c r="F45" s="976"/>
      <c r="G45" s="976"/>
      <c r="H45" s="976"/>
      <c r="I45" s="976"/>
      <c r="J45" s="976"/>
      <c r="K45" s="976"/>
      <c r="L45" s="976"/>
      <c r="M45" s="976"/>
      <c r="N45" s="976"/>
      <c r="O45" s="976"/>
      <c r="P45" s="976"/>
      <c r="Q45" s="976"/>
      <c r="R45" s="976"/>
      <c r="S45" s="976"/>
      <c r="T45" s="976"/>
      <c r="U45" s="977"/>
      <c r="V45" s="254"/>
      <c r="W45" s="254"/>
      <c r="X45" s="254"/>
      <c r="Y45" s="986" t="s">
        <v>855</v>
      </c>
      <c r="Z45" s="987"/>
      <c r="AA45" s="212"/>
      <c r="AB45" s="210"/>
      <c r="AC45" s="998"/>
      <c r="AD45" s="999"/>
      <c r="AE45" s="999"/>
      <c r="AF45" s="999"/>
      <c r="AG45" s="999"/>
      <c r="AH45" s="999"/>
      <c r="AI45" s="999"/>
      <c r="AJ45" s="999"/>
      <c r="AK45" s="999"/>
      <c r="AL45" s="999"/>
      <c r="AM45" s="999"/>
      <c r="AN45" s="999"/>
      <c r="AO45" s="999"/>
      <c r="AP45" s="999"/>
      <c r="AQ45" s="999"/>
      <c r="AR45" s="999"/>
      <c r="AS45" s="999"/>
      <c r="AT45" s="999"/>
      <c r="AU45" s="999"/>
      <c r="AV45" s="999"/>
      <c r="AW45" s="999"/>
      <c r="AX45" s="999"/>
      <c r="AY45" s="999"/>
      <c r="AZ45" s="999"/>
      <c r="BA45" s="1000"/>
      <c r="BB45" s="212"/>
    </row>
    <row r="46" spans="1:54" ht="16.5" customHeight="1">
      <c r="A46" s="239"/>
      <c r="B46" s="918" t="s">
        <v>837</v>
      </c>
      <c r="C46" s="919"/>
      <c r="D46" s="991"/>
      <c r="E46" s="991"/>
      <c r="F46" s="991"/>
      <c r="G46" s="991"/>
      <c r="H46" s="991"/>
      <c r="I46" s="991"/>
      <c r="J46" s="991"/>
      <c r="K46" s="991"/>
      <c r="L46" s="991"/>
      <c r="M46" s="991"/>
      <c r="N46" s="991"/>
      <c r="O46" s="991"/>
      <c r="P46" s="991"/>
      <c r="Q46" s="991"/>
      <c r="R46" s="991"/>
      <c r="S46" s="991"/>
      <c r="T46" s="991"/>
      <c r="U46" s="991"/>
      <c r="V46" s="991"/>
      <c r="W46" s="991"/>
      <c r="X46" s="991"/>
      <c r="Y46" s="991"/>
      <c r="Z46" s="992"/>
      <c r="AA46" s="212"/>
      <c r="AB46" s="210"/>
      <c r="AC46" s="998"/>
      <c r="AD46" s="999"/>
      <c r="AE46" s="999"/>
      <c r="AF46" s="999"/>
      <c r="AG46" s="999"/>
      <c r="AH46" s="999"/>
      <c r="AI46" s="999"/>
      <c r="AJ46" s="999"/>
      <c r="AK46" s="999"/>
      <c r="AL46" s="999"/>
      <c r="AM46" s="999"/>
      <c r="AN46" s="999"/>
      <c r="AO46" s="999"/>
      <c r="AP46" s="999"/>
      <c r="AQ46" s="999"/>
      <c r="AR46" s="999"/>
      <c r="AS46" s="999"/>
      <c r="AT46" s="999"/>
      <c r="AU46" s="999"/>
      <c r="AV46" s="999"/>
      <c r="AW46" s="999"/>
      <c r="AX46" s="999"/>
      <c r="AY46" s="999"/>
      <c r="AZ46" s="999"/>
      <c r="BA46" s="1000"/>
      <c r="BB46" s="212"/>
    </row>
    <row r="47" spans="1:54" ht="16.5" customHeight="1">
      <c r="A47" s="239"/>
      <c r="B47" s="1007"/>
      <c r="C47" s="1008"/>
      <c r="D47" s="1009"/>
      <c r="E47" s="1009"/>
      <c r="F47" s="1009"/>
      <c r="G47" s="1009"/>
      <c r="H47" s="1009"/>
      <c r="I47" s="1009"/>
      <c r="J47" s="1009"/>
      <c r="K47" s="1009"/>
      <c r="L47" s="1009"/>
      <c r="M47" s="1009"/>
      <c r="N47" s="1009"/>
      <c r="O47" s="1009"/>
      <c r="P47" s="1009"/>
      <c r="Q47" s="1009"/>
      <c r="R47" s="1009"/>
      <c r="S47" s="1009"/>
      <c r="T47" s="1009"/>
      <c r="U47" s="1009"/>
      <c r="V47" s="1009"/>
      <c r="W47" s="1009"/>
      <c r="X47" s="1009"/>
      <c r="Y47" s="1009"/>
      <c r="Z47" s="1010"/>
      <c r="AA47" s="212"/>
      <c r="AB47" s="210"/>
      <c r="AC47" s="998"/>
      <c r="AD47" s="999"/>
      <c r="AE47" s="999"/>
      <c r="AF47" s="999"/>
      <c r="AG47" s="999"/>
      <c r="AH47" s="999"/>
      <c r="AI47" s="999"/>
      <c r="AJ47" s="999"/>
      <c r="AK47" s="999"/>
      <c r="AL47" s="999"/>
      <c r="AM47" s="999"/>
      <c r="AN47" s="999"/>
      <c r="AO47" s="999"/>
      <c r="AP47" s="999"/>
      <c r="AQ47" s="999"/>
      <c r="AR47" s="999"/>
      <c r="AS47" s="999"/>
      <c r="AT47" s="999"/>
      <c r="AU47" s="999"/>
      <c r="AV47" s="999"/>
      <c r="AW47" s="999"/>
      <c r="AX47" s="999"/>
      <c r="AY47" s="999"/>
      <c r="AZ47" s="999"/>
      <c r="BA47" s="1000"/>
      <c r="BB47" s="212"/>
    </row>
    <row r="48" spans="1:54" ht="16.5" customHeight="1" thickBot="1">
      <c r="A48" s="239"/>
      <c r="B48" s="1025" t="s">
        <v>890</v>
      </c>
      <c r="C48" s="1026"/>
      <c r="D48" s="1026"/>
      <c r="E48" s="1026"/>
      <c r="F48" s="1026"/>
      <c r="G48" s="1026"/>
      <c r="H48" s="1026"/>
      <c r="I48" s="1026"/>
      <c r="J48" s="1026"/>
      <c r="K48" s="1026"/>
      <c r="L48" s="1026"/>
      <c r="M48" s="1026"/>
      <c r="N48" s="1026"/>
      <c r="O48" s="1026"/>
      <c r="P48" s="1026"/>
      <c r="Q48" s="1026"/>
      <c r="R48" s="1026"/>
      <c r="S48" s="1027" t="s">
        <v>2616</v>
      </c>
      <c r="T48" s="1028"/>
      <c r="U48" s="242">
        <f>B20</f>
        <v>0</v>
      </c>
      <c r="V48" s="242">
        <f>B21</f>
        <v>0</v>
      </c>
      <c r="W48" s="242">
        <f>B22</f>
        <v>0</v>
      </c>
      <c r="X48" s="242">
        <f>B23</f>
        <v>0</v>
      </c>
      <c r="Y48" s="989" t="s">
        <v>845</v>
      </c>
      <c r="Z48" s="990"/>
      <c r="AA48" s="212"/>
      <c r="AB48" s="210"/>
      <c r="AC48" s="1001"/>
      <c r="AD48" s="1002"/>
      <c r="AE48" s="1002"/>
      <c r="AF48" s="1002"/>
      <c r="AG48" s="1002"/>
      <c r="AH48" s="1002"/>
      <c r="AI48" s="1002"/>
      <c r="AJ48" s="1002"/>
      <c r="AK48" s="1002"/>
      <c r="AL48" s="1002"/>
      <c r="AM48" s="1002"/>
      <c r="AN48" s="1002"/>
      <c r="AO48" s="1002"/>
      <c r="AP48" s="1002"/>
      <c r="AQ48" s="1002"/>
      <c r="AR48" s="1002"/>
      <c r="AS48" s="1002"/>
      <c r="AT48" s="1002"/>
      <c r="AU48" s="1002"/>
      <c r="AV48" s="1002"/>
      <c r="AW48" s="1002"/>
      <c r="AX48" s="1002"/>
      <c r="AY48" s="1002"/>
      <c r="AZ48" s="1002"/>
      <c r="BA48" s="1003"/>
      <c r="BB48" s="212"/>
    </row>
    <row r="49" spans="1:54" ht="16.5" customHeight="1" thickTop="1">
      <c r="A49" s="239"/>
      <c r="B49" s="975" t="s">
        <v>2617</v>
      </c>
      <c r="C49" s="976"/>
      <c r="D49" s="976"/>
      <c r="E49" s="976"/>
      <c r="F49" s="976"/>
      <c r="G49" s="976"/>
      <c r="H49" s="976"/>
      <c r="I49" s="976"/>
      <c r="J49" s="976"/>
      <c r="K49" s="976"/>
      <c r="L49" s="976"/>
      <c r="M49" s="976"/>
      <c r="N49" s="976"/>
      <c r="O49" s="976"/>
      <c r="P49" s="976"/>
      <c r="Q49" s="976"/>
      <c r="R49" s="976"/>
      <c r="S49" s="976"/>
      <c r="T49" s="976"/>
      <c r="U49" s="260"/>
      <c r="V49" s="260"/>
      <c r="W49" s="260"/>
      <c r="X49" s="260"/>
      <c r="Y49" s="978" t="s">
        <v>855</v>
      </c>
      <c r="Z49" s="979"/>
      <c r="AA49" s="212"/>
      <c r="AB49" s="210"/>
      <c r="AC49" s="208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2"/>
      <c r="AW49" s="212"/>
      <c r="AX49" s="212"/>
      <c r="AY49" s="212"/>
      <c r="AZ49" s="212"/>
      <c r="BA49" s="212"/>
      <c r="BB49" s="212"/>
    </row>
    <row r="50" spans="1:54" ht="16.5" customHeight="1">
      <c r="A50" s="239"/>
      <c r="B50" s="975" t="s">
        <v>2614</v>
      </c>
      <c r="C50" s="976"/>
      <c r="D50" s="976"/>
      <c r="E50" s="976"/>
      <c r="F50" s="976"/>
      <c r="G50" s="976"/>
      <c r="H50" s="976"/>
      <c r="I50" s="976"/>
      <c r="J50" s="976"/>
      <c r="K50" s="976"/>
      <c r="L50" s="976"/>
      <c r="M50" s="976"/>
      <c r="N50" s="976"/>
      <c r="O50" s="976"/>
      <c r="P50" s="976"/>
      <c r="Q50" s="976"/>
      <c r="R50" s="976"/>
      <c r="S50" s="976"/>
      <c r="T50" s="976"/>
      <c r="U50" s="260"/>
      <c r="V50" s="260"/>
      <c r="W50" s="260"/>
      <c r="X50" s="260"/>
      <c r="Y50" s="978" t="s">
        <v>855</v>
      </c>
      <c r="Z50" s="979"/>
      <c r="AA50" s="212"/>
      <c r="AB50" s="210"/>
      <c r="AC50" s="208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10"/>
      <c r="AP50" s="210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12"/>
    </row>
    <row r="51" spans="1:54" ht="16.5" customHeight="1">
      <c r="A51" s="212"/>
      <c r="B51" s="975" t="s">
        <v>2615</v>
      </c>
      <c r="C51" s="976"/>
      <c r="D51" s="976"/>
      <c r="E51" s="976"/>
      <c r="F51" s="976"/>
      <c r="G51" s="976"/>
      <c r="H51" s="976"/>
      <c r="I51" s="976"/>
      <c r="J51" s="976"/>
      <c r="K51" s="976"/>
      <c r="L51" s="976"/>
      <c r="M51" s="976"/>
      <c r="N51" s="976"/>
      <c r="O51" s="976"/>
      <c r="P51" s="976"/>
      <c r="Q51" s="976"/>
      <c r="R51" s="976"/>
      <c r="S51" s="976"/>
      <c r="T51" s="976"/>
      <c r="U51" s="260"/>
      <c r="V51" s="260"/>
      <c r="W51" s="260"/>
      <c r="X51" s="260"/>
      <c r="Y51" s="978" t="s">
        <v>855</v>
      </c>
      <c r="Z51" s="979"/>
      <c r="AA51" s="212"/>
      <c r="AB51" s="210"/>
      <c r="AC51" s="208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2"/>
      <c r="AW51" s="212"/>
      <c r="AX51" s="212"/>
      <c r="AY51" s="212"/>
      <c r="AZ51" s="212"/>
      <c r="BA51" s="212"/>
      <c r="BB51" s="212"/>
    </row>
    <row r="52" spans="1:54" ht="16.5" customHeight="1">
      <c r="A52" s="243"/>
      <c r="B52" s="975" t="s">
        <v>866</v>
      </c>
      <c r="C52" s="976"/>
      <c r="D52" s="976"/>
      <c r="E52" s="976"/>
      <c r="F52" s="976"/>
      <c r="G52" s="976"/>
      <c r="H52" s="976"/>
      <c r="I52" s="976"/>
      <c r="J52" s="976"/>
      <c r="K52" s="976"/>
      <c r="L52" s="976"/>
      <c r="M52" s="976"/>
      <c r="N52" s="976"/>
      <c r="O52" s="976"/>
      <c r="P52" s="976"/>
      <c r="Q52" s="976"/>
      <c r="R52" s="976"/>
      <c r="S52" s="976"/>
      <c r="T52" s="976"/>
      <c r="U52" s="260"/>
      <c r="V52" s="260"/>
      <c r="W52" s="260"/>
      <c r="X52" s="260"/>
      <c r="Y52" s="986" t="s">
        <v>844</v>
      </c>
      <c r="Z52" s="987"/>
      <c r="AA52" s="212"/>
      <c r="AB52" s="210"/>
      <c r="AC52" s="208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2"/>
      <c r="AW52" s="212"/>
      <c r="AX52" s="212"/>
      <c r="AY52" s="212"/>
      <c r="AZ52" s="212"/>
      <c r="BA52" s="212"/>
      <c r="BB52" s="212"/>
    </row>
    <row r="53" spans="1:54" ht="16.5" customHeight="1">
      <c r="A53" s="212"/>
      <c r="B53" s="918" t="s">
        <v>837</v>
      </c>
      <c r="C53" s="919"/>
      <c r="D53" s="991"/>
      <c r="E53" s="991"/>
      <c r="F53" s="991"/>
      <c r="G53" s="991"/>
      <c r="H53" s="991"/>
      <c r="I53" s="991"/>
      <c r="J53" s="991"/>
      <c r="K53" s="991"/>
      <c r="L53" s="991"/>
      <c r="M53" s="991"/>
      <c r="N53" s="991"/>
      <c r="O53" s="991"/>
      <c r="P53" s="991"/>
      <c r="Q53" s="991"/>
      <c r="R53" s="991"/>
      <c r="S53" s="991"/>
      <c r="T53" s="991"/>
      <c r="U53" s="991"/>
      <c r="V53" s="991"/>
      <c r="W53" s="991"/>
      <c r="X53" s="991"/>
      <c r="Y53" s="991"/>
      <c r="Z53" s="992"/>
      <c r="AA53" s="212"/>
      <c r="AB53" s="210"/>
      <c r="AC53" s="208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2"/>
      <c r="AW53" s="212"/>
      <c r="AX53" s="212"/>
      <c r="AY53" s="212"/>
      <c r="AZ53" s="212"/>
      <c r="BA53" s="212"/>
      <c r="BB53" s="212"/>
    </row>
    <row r="54" spans="1:54" ht="16.5" customHeight="1" thickBot="1">
      <c r="A54" s="212"/>
      <c r="B54" s="922"/>
      <c r="C54" s="923"/>
      <c r="D54" s="993"/>
      <c r="E54" s="993"/>
      <c r="F54" s="993"/>
      <c r="G54" s="993"/>
      <c r="H54" s="993"/>
      <c r="I54" s="993"/>
      <c r="J54" s="993"/>
      <c r="K54" s="993"/>
      <c r="L54" s="993"/>
      <c r="M54" s="993"/>
      <c r="N54" s="993"/>
      <c r="O54" s="993"/>
      <c r="P54" s="993"/>
      <c r="Q54" s="993"/>
      <c r="R54" s="993"/>
      <c r="S54" s="993"/>
      <c r="T54" s="993"/>
      <c r="U54" s="993"/>
      <c r="V54" s="993"/>
      <c r="W54" s="993"/>
      <c r="X54" s="993"/>
      <c r="Y54" s="993"/>
      <c r="Z54" s="994"/>
      <c r="AA54" s="212"/>
      <c r="AB54" s="210"/>
      <c r="AC54" s="208"/>
      <c r="AD54" s="988" t="s">
        <v>867</v>
      </c>
      <c r="AE54" s="988"/>
      <c r="AF54" s="988"/>
      <c r="AG54" s="988"/>
      <c r="AH54" s="988"/>
      <c r="AI54" s="988"/>
      <c r="AJ54" s="988"/>
      <c r="AK54" s="988"/>
      <c r="AL54" s="988"/>
      <c r="AM54" s="988"/>
      <c r="AN54" s="988"/>
      <c r="AO54" s="210"/>
      <c r="AP54" s="210"/>
      <c r="AQ54" s="988" t="s">
        <v>868</v>
      </c>
      <c r="AR54" s="988"/>
      <c r="AS54" s="988"/>
      <c r="AT54" s="988"/>
      <c r="AU54" s="988"/>
      <c r="AV54" s="988"/>
      <c r="AW54" s="988"/>
      <c r="AX54" s="988"/>
      <c r="AY54" s="988"/>
      <c r="AZ54" s="988"/>
      <c r="BA54" s="988"/>
      <c r="BB54" s="212"/>
    </row>
    <row r="55" spans="1:54" ht="16.5" customHeight="1" thickTop="1">
      <c r="A55" s="212"/>
      <c r="B55" s="244"/>
      <c r="C55" s="244"/>
      <c r="D55" s="244"/>
      <c r="E55" s="244"/>
      <c r="F55" s="244"/>
      <c r="G55" s="244"/>
      <c r="H55" s="244"/>
      <c r="I55" s="244"/>
      <c r="J55" s="212"/>
      <c r="K55" s="212"/>
      <c r="L55" s="212"/>
      <c r="M55" s="245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10"/>
      <c r="AA55" s="212"/>
      <c r="AB55" s="210"/>
      <c r="AC55" s="208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</row>
    <row r="56" spans="1:54" ht="16.5" customHeight="1">
      <c r="A56" s="212"/>
      <c r="B56" s="208"/>
      <c r="C56" s="209"/>
      <c r="D56" s="222"/>
      <c r="E56" s="208"/>
      <c r="F56" s="210"/>
      <c r="G56" s="210"/>
      <c r="H56" s="210"/>
      <c r="I56" s="210"/>
      <c r="J56" s="212"/>
      <c r="K56" s="212"/>
      <c r="L56" s="212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2"/>
      <c r="AB56" s="210"/>
      <c r="AC56" s="208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2"/>
      <c r="AW56" s="212"/>
      <c r="AX56" s="212"/>
      <c r="AY56" s="212"/>
      <c r="AZ56" s="212"/>
      <c r="BA56" s="212"/>
      <c r="BB56" s="212"/>
    </row>
    <row r="57" spans="1:54" ht="16.5" customHeight="1">
      <c r="B57" s="208"/>
      <c r="C57" s="209"/>
      <c r="D57" s="222"/>
      <c r="E57" s="208"/>
      <c r="F57" s="210"/>
      <c r="G57" s="210"/>
      <c r="H57" s="210"/>
      <c r="I57" s="210"/>
      <c r="M57" s="223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0"/>
    </row>
    <row r="58" spans="1:54" ht="16.5" customHeight="1">
      <c r="B58" s="208"/>
      <c r="C58" s="209"/>
      <c r="D58" s="222"/>
      <c r="E58" s="208"/>
      <c r="F58" s="210"/>
      <c r="G58" s="210"/>
      <c r="H58" s="210"/>
      <c r="I58" s="210"/>
      <c r="M58" s="217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0"/>
    </row>
    <row r="59" spans="1:54" ht="16.5" customHeight="1">
      <c r="B59" s="208"/>
      <c r="C59" s="224"/>
      <c r="D59" s="225"/>
      <c r="E59" s="225"/>
      <c r="F59" s="225"/>
      <c r="G59" s="210"/>
      <c r="H59" s="210"/>
      <c r="I59" s="210"/>
      <c r="M59" s="217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7"/>
      <c r="AC59" s="207"/>
    </row>
    <row r="60" spans="1:54" ht="16.5" customHeight="1">
      <c r="M60" s="217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7"/>
      <c r="AC60" s="207"/>
    </row>
    <row r="61" spans="1:54" ht="16.5" customHeight="1">
      <c r="B61" s="223"/>
      <c r="C61" s="226"/>
      <c r="D61" s="217"/>
      <c r="E61" s="217"/>
      <c r="F61" s="217"/>
      <c r="G61" s="217"/>
      <c r="H61" s="217"/>
      <c r="I61" s="217"/>
      <c r="M61" s="217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7"/>
      <c r="AC61" s="207"/>
    </row>
    <row r="62" spans="1:54" ht="16.5" customHeight="1">
      <c r="B62" s="223"/>
      <c r="C62" s="226"/>
      <c r="D62" s="217"/>
      <c r="E62" s="217"/>
      <c r="F62" s="217"/>
      <c r="G62" s="217"/>
      <c r="H62" s="217"/>
      <c r="I62" s="217"/>
      <c r="M62" s="217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7"/>
    </row>
    <row r="63" spans="1:54" ht="16.5" customHeight="1">
      <c r="B63" s="223"/>
      <c r="C63" s="226"/>
      <c r="D63" s="217"/>
      <c r="E63" s="217"/>
      <c r="F63" s="217"/>
      <c r="G63" s="217"/>
      <c r="H63" s="217"/>
      <c r="I63" s="217"/>
      <c r="M63" s="217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54" ht="16.5" customHeight="1">
      <c r="B64" s="217"/>
      <c r="C64" s="226"/>
      <c r="D64" s="217"/>
      <c r="E64" s="217"/>
      <c r="F64" s="217"/>
      <c r="G64" s="217"/>
      <c r="H64" s="217"/>
      <c r="I64" s="217"/>
      <c r="M64" s="217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2:26" ht="16.5" customHeight="1">
      <c r="B65" s="217"/>
      <c r="C65" s="226"/>
      <c r="D65" s="217"/>
      <c r="E65" s="217"/>
      <c r="F65" s="217"/>
      <c r="G65" s="217"/>
      <c r="H65" s="217"/>
      <c r="I65" s="217"/>
      <c r="M65" s="217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2:26" ht="16.5" customHeight="1">
      <c r="B66" s="217"/>
      <c r="C66" s="226"/>
      <c r="D66" s="217"/>
      <c r="E66" s="217"/>
      <c r="F66" s="217"/>
      <c r="G66" s="217"/>
      <c r="H66" s="217"/>
      <c r="I66" s="217"/>
      <c r="M66" s="217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2:26" ht="16.5" customHeight="1">
      <c r="B67" s="217"/>
      <c r="C67" s="226"/>
      <c r="D67" s="217"/>
      <c r="E67" s="217"/>
      <c r="F67" s="217"/>
      <c r="G67" s="217"/>
      <c r="H67" s="217"/>
      <c r="I67" s="217"/>
      <c r="M67" s="217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2:26" ht="16.5" customHeight="1">
      <c r="B68" s="217"/>
      <c r="C68" s="226"/>
      <c r="D68" s="217"/>
      <c r="E68" s="217"/>
      <c r="F68" s="217"/>
      <c r="G68" s="217"/>
      <c r="H68" s="217"/>
      <c r="I68" s="217"/>
      <c r="M68" s="217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2:26" ht="16.5" customHeight="1">
      <c r="B69" s="217"/>
      <c r="C69" s="226"/>
      <c r="D69" s="217"/>
      <c r="E69" s="217"/>
      <c r="F69" s="217"/>
      <c r="G69" s="217"/>
      <c r="H69" s="217"/>
      <c r="I69" s="217"/>
      <c r="M69" s="217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2:26" ht="16.5" customHeight="1">
      <c r="B70" s="217"/>
      <c r="C70" s="226"/>
      <c r="D70" s="217"/>
      <c r="E70" s="217"/>
      <c r="F70" s="217"/>
      <c r="G70" s="217"/>
      <c r="H70" s="217"/>
      <c r="I70" s="217"/>
      <c r="M70" s="217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2:26" ht="16.5" customHeight="1">
      <c r="B71" s="217"/>
      <c r="C71" s="226"/>
      <c r="D71" s="217"/>
      <c r="E71" s="217"/>
      <c r="F71" s="217"/>
      <c r="G71" s="217"/>
      <c r="H71" s="217"/>
      <c r="I71" s="217"/>
      <c r="M71" s="217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2:26" ht="16.5" customHeight="1">
      <c r="B72" s="217"/>
      <c r="C72" s="226"/>
      <c r="D72" s="217"/>
      <c r="E72" s="217"/>
      <c r="F72" s="217"/>
      <c r="G72" s="217"/>
      <c r="H72" s="217"/>
      <c r="I72" s="217"/>
      <c r="M72" s="217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2:26" ht="16.5" customHeight="1">
      <c r="B73" s="217"/>
      <c r="C73" s="226"/>
      <c r="D73" s="217"/>
      <c r="E73" s="217"/>
      <c r="F73" s="217"/>
      <c r="G73" s="217"/>
      <c r="H73" s="217"/>
      <c r="I73" s="217"/>
      <c r="M73" s="217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2:26" ht="16.5" customHeight="1">
      <c r="B74" s="217"/>
      <c r="C74" s="226"/>
      <c r="D74" s="217"/>
      <c r="E74" s="217"/>
      <c r="F74" s="217"/>
      <c r="G74" s="217"/>
      <c r="H74" s="217"/>
      <c r="I74" s="217"/>
      <c r="M74" s="217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2:26" ht="16.5" customHeight="1">
      <c r="B75" s="217"/>
      <c r="C75" s="226"/>
      <c r="D75" s="217"/>
      <c r="E75" s="217"/>
      <c r="F75" s="217"/>
      <c r="G75" s="217"/>
      <c r="H75" s="217"/>
      <c r="I75" s="217"/>
      <c r="M75" s="217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2:26" ht="16.5" customHeight="1">
      <c r="B76" s="217"/>
      <c r="C76" s="226"/>
      <c r="D76" s="217"/>
      <c r="E76" s="217"/>
      <c r="F76" s="217"/>
      <c r="G76" s="217"/>
      <c r="H76" s="217"/>
      <c r="I76" s="217"/>
      <c r="M76" s="217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2:26" ht="16.5" customHeight="1">
      <c r="B77" s="217"/>
      <c r="C77" s="226"/>
      <c r="D77" s="217"/>
      <c r="E77" s="217"/>
      <c r="F77" s="217"/>
      <c r="G77" s="217"/>
      <c r="H77" s="217"/>
      <c r="I77" s="217"/>
      <c r="M77" s="217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2:26" ht="16.5" customHeight="1">
      <c r="B78" s="217"/>
      <c r="C78" s="226"/>
      <c r="D78" s="217"/>
      <c r="E78" s="217"/>
      <c r="F78" s="217"/>
      <c r="G78" s="217"/>
      <c r="H78" s="217"/>
      <c r="I78" s="217"/>
      <c r="M78" s="217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2:26" ht="16.5" customHeight="1">
      <c r="B79" s="217"/>
      <c r="C79" s="226"/>
      <c r="D79" s="217"/>
      <c r="E79" s="217"/>
      <c r="F79" s="217"/>
      <c r="G79" s="217"/>
      <c r="H79" s="217"/>
      <c r="I79" s="217"/>
      <c r="M79" s="217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2:26" ht="16.5" customHeight="1">
      <c r="B80" s="217"/>
      <c r="C80" s="226"/>
      <c r="D80" s="217"/>
      <c r="E80" s="217"/>
      <c r="F80" s="217"/>
      <c r="G80" s="217"/>
      <c r="H80" s="217"/>
      <c r="I80" s="217"/>
      <c r="M80" s="217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2:26" ht="16.5" customHeight="1">
      <c r="B81" s="217"/>
      <c r="C81" s="226"/>
      <c r="D81" s="217"/>
      <c r="E81" s="217"/>
      <c r="F81" s="217"/>
      <c r="G81" s="217"/>
      <c r="H81" s="217"/>
      <c r="I81" s="217"/>
      <c r="M81" s="217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2:26" ht="16.5" customHeight="1">
      <c r="B82" s="217"/>
      <c r="C82" s="226"/>
      <c r="D82" s="217"/>
      <c r="E82" s="217"/>
      <c r="F82" s="217"/>
      <c r="G82" s="217"/>
      <c r="H82" s="217"/>
      <c r="I82" s="217"/>
      <c r="M82" s="217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2:26" ht="16.5" customHeight="1">
      <c r="B83" s="217"/>
      <c r="C83" s="226"/>
      <c r="D83" s="217"/>
      <c r="E83" s="217"/>
      <c r="F83" s="217"/>
      <c r="G83" s="217"/>
      <c r="H83" s="217"/>
      <c r="I83" s="217"/>
      <c r="M83" s="217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2:26" ht="16.5" customHeight="1">
      <c r="B84" s="217"/>
      <c r="C84" s="226"/>
      <c r="D84" s="217"/>
      <c r="E84" s="217"/>
      <c r="F84" s="217"/>
      <c r="G84" s="217"/>
      <c r="H84" s="217"/>
      <c r="I84" s="217"/>
      <c r="M84" s="217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2:26" ht="16.5" customHeight="1">
      <c r="B85" s="217"/>
      <c r="C85" s="226"/>
      <c r="D85" s="217"/>
      <c r="E85" s="217"/>
      <c r="F85" s="217"/>
      <c r="G85" s="217"/>
      <c r="H85" s="217"/>
      <c r="I85" s="217"/>
      <c r="M85" s="217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2:26" ht="16.5" customHeight="1">
      <c r="B86" s="217"/>
      <c r="C86" s="226"/>
      <c r="D86" s="217"/>
      <c r="E86" s="217"/>
      <c r="F86" s="217"/>
      <c r="G86" s="217"/>
      <c r="H86" s="217"/>
      <c r="I86" s="217"/>
      <c r="M86" s="217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2:26" ht="16.5" customHeight="1">
      <c r="B87" s="217"/>
      <c r="C87" s="226"/>
      <c r="D87" s="217"/>
      <c r="E87" s="217"/>
      <c r="F87" s="217"/>
      <c r="G87" s="217"/>
      <c r="H87" s="217"/>
      <c r="I87" s="217"/>
      <c r="M87" s="217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2:26" ht="16.5" customHeight="1">
      <c r="B88" s="217"/>
      <c r="C88" s="226"/>
      <c r="D88" s="217"/>
      <c r="E88" s="217"/>
      <c r="F88" s="217"/>
      <c r="G88" s="217"/>
      <c r="H88" s="217"/>
      <c r="I88" s="217"/>
      <c r="M88" s="217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2:26" ht="16.5" customHeight="1">
      <c r="B89" s="217"/>
      <c r="C89" s="226"/>
      <c r="D89" s="217"/>
      <c r="E89" s="217"/>
      <c r="F89" s="217"/>
      <c r="G89" s="217"/>
      <c r="H89" s="217"/>
      <c r="I89" s="217"/>
      <c r="M89" s="217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2:26" ht="16.5" customHeight="1">
      <c r="B90" s="217"/>
      <c r="C90" s="226"/>
      <c r="D90" s="217"/>
      <c r="E90" s="217"/>
      <c r="F90" s="217"/>
      <c r="G90" s="217"/>
      <c r="H90" s="217"/>
      <c r="I90" s="217"/>
      <c r="M90" s="217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2:26" ht="16.5" customHeight="1">
      <c r="B91" s="217"/>
      <c r="C91" s="226"/>
      <c r="D91" s="217"/>
      <c r="E91" s="217"/>
      <c r="F91" s="217"/>
      <c r="G91" s="217"/>
      <c r="H91" s="217"/>
      <c r="I91" s="217"/>
      <c r="M91" s="217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2:26" ht="16.5" customHeight="1">
      <c r="B92" s="217"/>
      <c r="C92" s="226"/>
      <c r="D92" s="217"/>
      <c r="E92" s="217"/>
      <c r="F92" s="217"/>
      <c r="G92" s="217"/>
      <c r="H92" s="217"/>
      <c r="I92" s="217"/>
      <c r="M92" s="217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2:26" ht="16.5" customHeight="1">
      <c r="B93" s="217"/>
      <c r="C93" s="226"/>
      <c r="D93" s="217"/>
      <c r="E93" s="217"/>
      <c r="F93" s="217"/>
      <c r="G93" s="217"/>
      <c r="H93" s="217"/>
      <c r="I93" s="217"/>
      <c r="M93" s="217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2:26" ht="16.5" customHeight="1">
      <c r="B94" s="217"/>
      <c r="C94" s="226"/>
      <c r="D94" s="217"/>
      <c r="E94" s="217"/>
      <c r="F94" s="217"/>
      <c r="G94" s="217"/>
      <c r="H94" s="217"/>
      <c r="I94" s="217"/>
      <c r="M94" s="217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2:26" ht="16.5" customHeight="1">
      <c r="B95" s="217"/>
      <c r="C95" s="226"/>
      <c r="D95" s="217"/>
      <c r="E95" s="217"/>
      <c r="F95" s="217"/>
      <c r="G95" s="217"/>
      <c r="H95" s="217"/>
      <c r="I95" s="217"/>
      <c r="M95" s="217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2:26" ht="16.5" customHeight="1">
      <c r="B96" s="217"/>
      <c r="C96" s="226"/>
      <c r="D96" s="217"/>
      <c r="E96" s="217"/>
      <c r="F96" s="217"/>
      <c r="G96" s="217"/>
      <c r="H96" s="217"/>
      <c r="I96" s="217"/>
      <c r="M96" s="217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2:26" ht="16.5" customHeight="1">
      <c r="B97" s="217"/>
      <c r="C97" s="226"/>
      <c r="D97" s="217"/>
      <c r="E97" s="217"/>
      <c r="F97" s="217"/>
      <c r="G97" s="217"/>
      <c r="H97" s="217"/>
      <c r="I97" s="217"/>
      <c r="M97" s="217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2:26" ht="16.5" customHeight="1">
      <c r="B98" s="217"/>
      <c r="C98" s="226"/>
      <c r="D98" s="217"/>
      <c r="E98" s="217"/>
      <c r="F98" s="217"/>
      <c r="G98" s="217"/>
      <c r="H98" s="217"/>
      <c r="I98" s="217"/>
      <c r="M98" s="217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2:26" ht="16.5" customHeight="1">
      <c r="B99" s="217"/>
      <c r="C99" s="226"/>
      <c r="D99" s="217"/>
      <c r="E99" s="217"/>
      <c r="F99" s="217"/>
      <c r="G99" s="217"/>
      <c r="H99" s="217"/>
      <c r="I99" s="217"/>
      <c r="M99" s="217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2:26" ht="16.5" customHeight="1">
      <c r="B100" s="217"/>
      <c r="C100" s="226"/>
      <c r="D100" s="217"/>
      <c r="E100" s="217"/>
      <c r="F100" s="217"/>
      <c r="G100" s="217"/>
      <c r="H100" s="217"/>
      <c r="I100" s="217"/>
      <c r="M100" s="217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2:26" ht="16.5" customHeight="1">
      <c r="B101" s="217"/>
      <c r="C101" s="226"/>
      <c r="D101" s="217"/>
      <c r="E101" s="217"/>
      <c r="F101" s="217"/>
      <c r="G101" s="217"/>
      <c r="H101" s="217"/>
      <c r="I101" s="217"/>
      <c r="M101" s="217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2:26" ht="16.5" customHeight="1">
      <c r="B102" s="217"/>
      <c r="C102" s="226"/>
      <c r="D102" s="217"/>
      <c r="E102" s="217"/>
      <c r="F102" s="217"/>
      <c r="G102" s="217"/>
      <c r="H102" s="217"/>
      <c r="I102" s="217"/>
      <c r="M102" s="217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2:26" ht="16.5" customHeight="1">
      <c r="B103" s="217"/>
      <c r="C103" s="226"/>
      <c r="D103" s="217"/>
      <c r="E103" s="217"/>
      <c r="F103" s="217"/>
      <c r="G103" s="217"/>
      <c r="H103" s="217"/>
      <c r="I103" s="217"/>
      <c r="M103" s="217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2:26" ht="16.5" customHeight="1">
      <c r="B104" s="217"/>
      <c r="C104" s="226"/>
      <c r="D104" s="217"/>
      <c r="E104" s="217"/>
      <c r="F104" s="217"/>
      <c r="G104" s="217"/>
      <c r="H104" s="217"/>
      <c r="I104" s="217"/>
      <c r="M104" s="217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2:26" ht="16.5" customHeight="1">
      <c r="B105" s="217"/>
      <c r="C105" s="226"/>
      <c r="D105" s="217"/>
      <c r="E105" s="217"/>
      <c r="F105" s="217"/>
      <c r="G105" s="217"/>
      <c r="H105" s="217"/>
      <c r="I105" s="217"/>
      <c r="M105" s="217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2:26" ht="16.5" customHeight="1">
      <c r="B106" s="217"/>
      <c r="C106" s="226"/>
      <c r="D106" s="217"/>
      <c r="E106" s="217"/>
      <c r="F106" s="217"/>
      <c r="G106" s="217"/>
      <c r="H106" s="217"/>
      <c r="I106" s="217"/>
      <c r="M106" s="217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2:26" ht="16.5" customHeight="1">
      <c r="B107" s="217"/>
      <c r="C107" s="226"/>
      <c r="D107" s="217"/>
      <c r="E107" s="217"/>
      <c r="F107" s="217"/>
      <c r="G107" s="217"/>
      <c r="H107" s="217"/>
      <c r="I107" s="217"/>
      <c r="M107" s="217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2:26" ht="16.5" customHeight="1">
      <c r="B108" s="217"/>
      <c r="C108" s="226"/>
      <c r="D108" s="217"/>
      <c r="E108" s="217"/>
      <c r="F108" s="217"/>
      <c r="G108" s="217"/>
      <c r="H108" s="217"/>
      <c r="I108" s="217"/>
      <c r="M108" s="217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2:26" ht="16.5" customHeight="1">
      <c r="B109" s="217"/>
      <c r="C109" s="226"/>
      <c r="D109" s="217"/>
      <c r="E109" s="217"/>
      <c r="F109" s="217"/>
      <c r="G109" s="217"/>
      <c r="H109" s="217"/>
      <c r="I109" s="217"/>
      <c r="M109" s="217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2:26" ht="16.5" customHeight="1">
      <c r="B110" s="217"/>
      <c r="C110" s="226"/>
      <c r="D110" s="217"/>
      <c r="E110" s="217"/>
      <c r="F110" s="217"/>
      <c r="G110" s="217"/>
      <c r="H110" s="217"/>
      <c r="I110" s="217"/>
      <c r="M110" s="217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2:26" ht="16.5" customHeight="1">
      <c r="B111" s="217"/>
      <c r="C111" s="226"/>
      <c r="D111" s="217"/>
      <c r="E111" s="217"/>
      <c r="F111" s="217"/>
      <c r="G111" s="217"/>
      <c r="H111" s="217"/>
      <c r="I111" s="217"/>
      <c r="M111" s="217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2:26" ht="16.5" customHeight="1">
      <c r="B112" s="217"/>
      <c r="C112" s="226"/>
      <c r="D112" s="217"/>
      <c r="E112" s="217"/>
      <c r="F112" s="217"/>
      <c r="G112" s="217"/>
      <c r="H112" s="217"/>
      <c r="I112" s="217"/>
      <c r="M112" s="223"/>
      <c r="N112" s="211"/>
      <c r="O112" s="211"/>
      <c r="P112" s="211"/>
      <c r="Q112" s="211"/>
      <c r="R112" s="211"/>
      <c r="S112" s="211"/>
      <c r="T112" s="211"/>
      <c r="U112" s="217"/>
      <c r="V112" s="217"/>
      <c r="W112" s="217"/>
      <c r="X112" s="217"/>
      <c r="Y112" s="217"/>
      <c r="Z112" s="211"/>
    </row>
    <row r="113" spans="2:26" ht="16.5" customHeight="1">
      <c r="B113" s="217"/>
      <c r="C113" s="226"/>
      <c r="D113" s="217"/>
      <c r="E113" s="217"/>
      <c r="F113" s="217"/>
      <c r="G113" s="217"/>
      <c r="H113" s="217"/>
      <c r="I113" s="217"/>
      <c r="M113" s="223"/>
      <c r="N113" s="211"/>
      <c r="O113" s="211"/>
      <c r="P113" s="211"/>
      <c r="Q113" s="211"/>
      <c r="R113" s="211"/>
      <c r="S113" s="211"/>
      <c r="T113" s="211"/>
      <c r="U113" s="217"/>
      <c r="V113" s="217"/>
      <c r="W113" s="217"/>
      <c r="X113" s="217"/>
      <c r="Y113" s="217"/>
      <c r="Z113" s="211"/>
    </row>
    <row r="114" spans="2:26" ht="16.5" customHeight="1">
      <c r="B114" s="217"/>
      <c r="C114" s="226"/>
      <c r="D114" s="217"/>
      <c r="E114" s="217"/>
      <c r="F114" s="217"/>
      <c r="G114" s="217"/>
      <c r="H114" s="217"/>
      <c r="I114" s="217"/>
      <c r="M114" s="223"/>
      <c r="N114" s="211"/>
      <c r="O114" s="211"/>
      <c r="P114" s="211"/>
      <c r="Q114" s="211"/>
      <c r="R114" s="211"/>
      <c r="S114" s="211"/>
      <c r="T114" s="211"/>
      <c r="U114" s="217"/>
      <c r="V114" s="217"/>
      <c r="W114" s="217"/>
      <c r="X114" s="217"/>
      <c r="Y114" s="217"/>
      <c r="Z114" s="211"/>
    </row>
    <row r="115" spans="2:26" ht="16.5" customHeight="1">
      <c r="B115" s="217"/>
      <c r="C115" s="226"/>
      <c r="D115" s="217"/>
      <c r="E115" s="217"/>
      <c r="F115" s="217"/>
      <c r="G115" s="217"/>
      <c r="H115" s="217"/>
      <c r="I115" s="217"/>
      <c r="M115" s="223"/>
      <c r="N115" s="211"/>
      <c r="O115" s="211"/>
      <c r="P115" s="211"/>
      <c r="Q115" s="211"/>
      <c r="R115" s="211"/>
      <c r="S115" s="211"/>
      <c r="T115" s="211"/>
      <c r="U115" s="217"/>
      <c r="V115" s="217"/>
      <c r="W115" s="217"/>
      <c r="X115" s="217"/>
      <c r="Y115" s="217"/>
      <c r="Z115" s="211"/>
    </row>
    <row r="116" spans="2:26" ht="16.5" customHeight="1">
      <c r="B116" s="217"/>
      <c r="C116" s="226"/>
      <c r="D116" s="217"/>
      <c r="E116" s="217"/>
      <c r="F116" s="217"/>
      <c r="G116" s="217"/>
      <c r="H116" s="217"/>
      <c r="I116" s="217"/>
      <c r="M116" s="223"/>
      <c r="N116" s="211"/>
      <c r="O116" s="211"/>
      <c r="P116" s="211"/>
      <c r="Q116" s="211"/>
      <c r="R116" s="211"/>
      <c r="S116" s="211"/>
      <c r="T116" s="211"/>
      <c r="U116" s="217"/>
      <c r="V116" s="217"/>
      <c r="W116" s="217"/>
      <c r="X116" s="217"/>
      <c r="Y116" s="217"/>
      <c r="Z116" s="211"/>
    </row>
    <row r="117" spans="2:26" ht="16.5" customHeight="1">
      <c r="B117" s="217"/>
      <c r="C117" s="226"/>
      <c r="D117" s="217"/>
      <c r="E117" s="217"/>
      <c r="F117" s="217"/>
      <c r="G117" s="217"/>
      <c r="H117" s="217"/>
      <c r="I117" s="217"/>
      <c r="M117" s="223"/>
      <c r="N117" s="211"/>
      <c r="O117" s="211"/>
      <c r="P117" s="211"/>
      <c r="Q117" s="211"/>
      <c r="R117" s="211"/>
      <c r="S117" s="211"/>
      <c r="T117" s="211"/>
      <c r="U117" s="217"/>
      <c r="V117" s="217"/>
      <c r="W117" s="217"/>
      <c r="X117" s="217"/>
      <c r="Y117" s="217"/>
      <c r="Z117" s="217"/>
    </row>
    <row r="118" spans="2:26" ht="16.5" customHeight="1">
      <c r="B118" s="217"/>
      <c r="C118" s="226"/>
      <c r="D118" s="217"/>
      <c r="E118" s="217"/>
      <c r="F118" s="217"/>
      <c r="G118" s="217"/>
      <c r="H118" s="217"/>
      <c r="I118" s="217"/>
      <c r="M118" s="223"/>
      <c r="N118" s="211"/>
      <c r="O118" s="211"/>
      <c r="P118" s="211"/>
      <c r="Q118" s="211"/>
      <c r="R118" s="211"/>
      <c r="S118" s="211"/>
      <c r="T118" s="211"/>
      <c r="U118" s="217"/>
      <c r="V118" s="217"/>
      <c r="W118" s="217"/>
      <c r="X118" s="217"/>
      <c r="Y118" s="217"/>
      <c r="Z118" s="217"/>
    </row>
    <row r="119" spans="2:26" ht="16.5" customHeight="1">
      <c r="B119" s="217"/>
      <c r="C119" s="226"/>
      <c r="D119" s="217"/>
      <c r="E119" s="217"/>
      <c r="F119" s="217"/>
      <c r="G119" s="217"/>
      <c r="H119" s="217"/>
      <c r="I119" s="217"/>
      <c r="M119" s="223"/>
      <c r="N119" s="211"/>
      <c r="O119" s="211"/>
      <c r="P119" s="211"/>
      <c r="Q119" s="211"/>
      <c r="R119" s="211"/>
      <c r="S119" s="211"/>
      <c r="T119" s="211"/>
      <c r="U119" s="217"/>
      <c r="V119" s="217"/>
      <c r="W119" s="217"/>
      <c r="X119" s="217"/>
      <c r="Y119" s="217"/>
      <c r="Z119" s="217"/>
    </row>
    <row r="120" spans="2:26" ht="16.5" customHeight="1">
      <c r="B120" s="217"/>
      <c r="C120" s="226"/>
      <c r="D120" s="217"/>
      <c r="E120" s="217"/>
      <c r="F120" s="217"/>
      <c r="G120" s="217"/>
      <c r="H120" s="217"/>
      <c r="I120" s="217"/>
      <c r="M120" s="223"/>
      <c r="N120" s="211"/>
      <c r="O120" s="211"/>
      <c r="P120" s="211"/>
      <c r="Q120" s="211"/>
      <c r="R120" s="211"/>
      <c r="S120" s="211"/>
      <c r="T120" s="211"/>
      <c r="U120" s="217"/>
      <c r="V120" s="217"/>
      <c r="W120" s="217"/>
      <c r="X120" s="217"/>
      <c r="Y120" s="217"/>
      <c r="Z120" s="217"/>
    </row>
    <row r="121" spans="2:26" ht="16.5" customHeight="1">
      <c r="B121" s="217"/>
      <c r="C121" s="226"/>
      <c r="D121" s="217"/>
      <c r="E121" s="217"/>
      <c r="F121" s="217"/>
      <c r="G121" s="217"/>
      <c r="H121" s="217"/>
      <c r="I121" s="217"/>
      <c r="M121" s="223"/>
      <c r="N121" s="211"/>
      <c r="O121" s="211"/>
      <c r="P121" s="211"/>
      <c r="Q121" s="211"/>
      <c r="R121" s="211"/>
      <c r="S121" s="211"/>
      <c r="T121" s="211"/>
      <c r="U121" s="217"/>
      <c r="V121" s="217"/>
      <c r="W121" s="217"/>
      <c r="X121" s="217"/>
      <c r="Y121" s="217"/>
      <c r="Z121" s="217"/>
    </row>
    <row r="122" spans="2:26" ht="16.5" customHeight="1">
      <c r="B122" s="217"/>
      <c r="C122" s="226"/>
      <c r="D122" s="217"/>
      <c r="E122" s="217"/>
      <c r="F122" s="217"/>
      <c r="G122" s="217"/>
      <c r="H122" s="217"/>
      <c r="I122" s="217"/>
      <c r="M122" s="223"/>
      <c r="N122" s="211"/>
      <c r="O122" s="211"/>
      <c r="P122" s="211"/>
      <c r="Q122" s="211"/>
      <c r="R122" s="211"/>
      <c r="S122" s="211"/>
      <c r="T122" s="211"/>
      <c r="U122" s="217"/>
      <c r="V122" s="217"/>
      <c r="W122" s="217"/>
      <c r="X122" s="217"/>
      <c r="Y122" s="217"/>
      <c r="Z122" s="217"/>
    </row>
    <row r="123" spans="2:26" ht="16.5" customHeight="1">
      <c r="B123" s="217"/>
      <c r="C123" s="226"/>
      <c r="D123" s="217"/>
      <c r="E123" s="217"/>
      <c r="F123" s="217"/>
      <c r="G123" s="217"/>
      <c r="H123" s="217"/>
      <c r="I123" s="217"/>
      <c r="M123" s="223"/>
      <c r="N123" s="211"/>
      <c r="O123" s="211"/>
      <c r="P123" s="211"/>
      <c r="Q123" s="211"/>
      <c r="R123" s="211"/>
      <c r="S123" s="211"/>
      <c r="T123" s="211"/>
      <c r="U123" s="217"/>
      <c r="V123" s="217"/>
      <c r="W123" s="217"/>
      <c r="X123" s="217"/>
      <c r="Y123" s="217"/>
      <c r="Z123" s="217"/>
    </row>
    <row r="124" spans="2:26" ht="16.5" customHeight="1">
      <c r="B124" s="217"/>
      <c r="C124" s="226"/>
      <c r="D124" s="217"/>
      <c r="E124" s="217"/>
      <c r="F124" s="217"/>
      <c r="G124" s="217"/>
      <c r="H124" s="217"/>
      <c r="I124" s="217"/>
      <c r="M124" s="223"/>
      <c r="N124" s="211"/>
      <c r="O124" s="211"/>
      <c r="P124" s="211"/>
      <c r="Q124" s="211"/>
      <c r="R124" s="211"/>
      <c r="S124" s="211"/>
      <c r="T124" s="211"/>
      <c r="U124" s="217"/>
      <c r="V124" s="217"/>
      <c r="W124" s="217"/>
      <c r="X124" s="217"/>
      <c r="Y124" s="217"/>
      <c r="Z124" s="217"/>
    </row>
    <row r="125" spans="2:26" ht="16.5" customHeight="1">
      <c r="B125" s="217"/>
      <c r="C125" s="226"/>
      <c r="D125" s="217"/>
      <c r="E125" s="217"/>
      <c r="F125" s="217"/>
      <c r="G125" s="217"/>
      <c r="H125" s="217"/>
      <c r="I125" s="217"/>
      <c r="M125" s="223"/>
      <c r="N125" s="211"/>
      <c r="O125" s="211"/>
      <c r="P125" s="211"/>
      <c r="Q125" s="211"/>
      <c r="R125" s="211"/>
      <c r="S125" s="211"/>
      <c r="T125" s="211"/>
      <c r="U125" s="217"/>
      <c r="V125" s="217"/>
      <c r="W125" s="217"/>
      <c r="X125" s="217"/>
      <c r="Y125" s="217"/>
      <c r="Z125" s="217"/>
    </row>
    <row r="126" spans="2:26" ht="16.5" customHeight="1">
      <c r="B126" s="217"/>
      <c r="C126" s="226"/>
      <c r="D126" s="217"/>
      <c r="E126" s="217"/>
      <c r="F126" s="217"/>
      <c r="G126" s="217"/>
      <c r="H126" s="217"/>
      <c r="I126" s="217"/>
      <c r="M126" s="223"/>
      <c r="N126" s="211"/>
      <c r="O126" s="211"/>
      <c r="P126" s="211"/>
      <c r="Q126" s="211"/>
      <c r="R126" s="211"/>
      <c r="S126" s="211"/>
      <c r="T126" s="211"/>
      <c r="U126" s="217"/>
      <c r="V126" s="217"/>
      <c r="W126" s="217"/>
      <c r="X126" s="217"/>
      <c r="Y126" s="217"/>
      <c r="Z126" s="217"/>
    </row>
    <row r="127" spans="2:26" ht="16.5" customHeight="1">
      <c r="B127" s="217"/>
      <c r="C127" s="226"/>
      <c r="D127" s="217"/>
      <c r="E127" s="217"/>
      <c r="F127" s="217"/>
      <c r="G127" s="217"/>
      <c r="H127" s="217"/>
      <c r="I127" s="217"/>
      <c r="M127" s="223"/>
      <c r="N127" s="211"/>
      <c r="O127" s="211"/>
      <c r="P127" s="211"/>
      <c r="Q127" s="211"/>
      <c r="R127" s="211"/>
      <c r="S127" s="211"/>
      <c r="T127" s="211"/>
      <c r="U127" s="217"/>
      <c r="V127" s="217"/>
      <c r="W127" s="217"/>
      <c r="X127" s="217"/>
      <c r="Y127" s="217"/>
      <c r="Z127" s="217"/>
    </row>
    <row r="128" spans="2:26" ht="16.5" customHeight="1">
      <c r="B128" s="217"/>
      <c r="C128" s="226"/>
      <c r="D128" s="217"/>
      <c r="E128" s="217"/>
      <c r="F128" s="217"/>
      <c r="G128" s="217"/>
      <c r="H128" s="217"/>
      <c r="I128" s="217"/>
      <c r="M128" s="223"/>
      <c r="N128" s="211"/>
      <c r="O128" s="211"/>
      <c r="P128" s="211"/>
      <c r="Q128" s="211"/>
      <c r="R128" s="211"/>
      <c r="S128" s="211"/>
      <c r="T128" s="211"/>
      <c r="U128" s="217"/>
      <c r="V128" s="217"/>
      <c r="W128" s="217"/>
      <c r="X128" s="217"/>
      <c r="Y128" s="217"/>
      <c r="Z128" s="217"/>
    </row>
    <row r="129" spans="2:26" ht="16.5" customHeight="1">
      <c r="B129" s="217"/>
      <c r="C129" s="226"/>
      <c r="D129" s="217"/>
      <c r="E129" s="217"/>
      <c r="F129" s="217"/>
      <c r="G129" s="217"/>
      <c r="H129" s="217"/>
      <c r="I129" s="217"/>
      <c r="M129" s="223"/>
      <c r="N129" s="211"/>
      <c r="O129" s="211"/>
      <c r="P129" s="211"/>
      <c r="Q129" s="211"/>
      <c r="R129" s="211"/>
      <c r="S129" s="211"/>
      <c r="T129" s="211"/>
      <c r="U129" s="217"/>
      <c r="V129" s="217"/>
      <c r="W129" s="217"/>
      <c r="X129" s="217"/>
      <c r="Y129" s="217"/>
      <c r="Z129" s="217"/>
    </row>
    <row r="130" spans="2:26" ht="16.5" customHeight="1">
      <c r="B130" s="217"/>
      <c r="C130" s="226"/>
      <c r="D130" s="217"/>
      <c r="E130" s="217"/>
      <c r="F130" s="217"/>
      <c r="G130" s="217"/>
      <c r="H130" s="217"/>
      <c r="I130" s="217"/>
      <c r="M130" s="223"/>
      <c r="N130" s="211"/>
      <c r="O130" s="211"/>
      <c r="P130" s="211"/>
      <c r="Q130" s="211"/>
      <c r="R130" s="211"/>
      <c r="S130" s="211"/>
      <c r="T130" s="211"/>
      <c r="U130" s="217"/>
      <c r="V130" s="217"/>
      <c r="W130" s="217"/>
      <c r="X130" s="217"/>
      <c r="Y130" s="217"/>
      <c r="Z130" s="217"/>
    </row>
    <row r="131" spans="2:26" ht="16.5" customHeight="1">
      <c r="B131" s="217"/>
      <c r="C131" s="226"/>
      <c r="D131" s="217"/>
      <c r="E131" s="217"/>
      <c r="F131" s="217"/>
      <c r="G131" s="217"/>
      <c r="H131" s="217"/>
      <c r="I131" s="217"/>
      <c r="M131" s="223"/>
      <c r="N131" s="211"/>
      <c r="O131" s="211"/>
      <c r="P131" s="211"/>
      <c r="Q131" s="211"/>
      <c r="R131" s="211"/>
      <c r="S131" s="211"/>
      <c r="T131" s="211"/>
      <c r="U131" s="217"/>
      <c r="V131" s="217"/>
      <c r="W131" s="217"/>
      <c r="X131" s="217"/>
      <c r="Y131" s="217"/>
      <c r="Z131" s="217"/>
    </row>
    <row r="132" spans="2:26" ht="16.5" customHeight="1">
      <c r="B132" s="217"/>
      <c r="C132" s="226"/>
      <c r="D132" s="217"/>
      <c r="E132" s="217"/>
      <c r="F132" s="217"/>
      <c r="G132" s="217"/>
      <c r="H132" s="217"/>
      <c r="I132" s="217"/>
      <c r="M132" s="223"/>
      <c r="N132" s="211"/>
      <c r="O132" s="211"/>
      <c r="P132" s="211"/>
      <c r="Q132" s="211"/>
      <c r="R132" s="211"/>
      <c r="S132" s="211"/>
      <c r="T132" s="211"/>
      <c r="U132" s="217"/>
      <c r="V132" s="217"/>
      <c r="W132" s="217"/>
      <c r="X132" s="217"/>
      <c r="Y132" s="217"/>
      <c r="Z132" s="217"/>
    </row>
    <row r="133" spans="2:26" ht="16.5" customHeight="1">
      <c r="B133" s="217"/>
      <c r="C133" s="226"/>
      <c r="D133" s="217"/>
      <c r="E133" s="217"/>
      <c r="F133" s="217"/>
      <c r="G133" s="217"/>
      <c r="H133" s="217"/>
      <c r="I133" s="217"/>
      <c r="M133" s="227"/>
      <c r="U133" s="228"/>
      <c r="V133" s="228"/>
      <c r="W133" s="228"/>
      <c r="X133" s="228"/>
      <c r="Y133" s="228"/>
      <c r="Z133" s="217"/>
    </row>
    <row r="134" spans="2:26" ht="16.5" customHeight="1">
      <c r="B134" s="217"/>
      <c r="C134" s="226"/>
      <c r="D134" s="217"/>
      <c r="E134" s="217"/>
      <c r="F134" s="217"/>
      <c r="G134" s="217"/>
      <c r="H134" s="217"/>
      <c r="I134" s="217"/>
      <c r="M134" s="227"/>
      <c r="U134" s="228"/>
      <c r="V134" s="228"/>
      <c r="W134" s="228"/>
      <c r="X134" s="228"/>
      <c r="Y134" s="228"/>
      <c r="Z134" s="217"/>
    </row>
    <row r="135" spans="2:26" ht="16.5" customHeight="1">
      <c r="B135" s="217"/>
      <c r="C135" s="226"/>
      <c r="D135" s="217"/>
      <c r="E135" s="217"/>
      <c r="F135" s="217"/>
      <c r="G135" s="217"/>
      <c r="H135" s="217"/>
      <c r="I135" s="217"/>
      <c r="M135" s="227"/>
      <c r="U135" s="228"/>
      <c r="V135" s="228"/>
      <c r="W135" s="228"/>
      <c r="X135" s="228"/>
      <c r="Y135" s="228"/>
      <c r="Z135" s="217"/>
    </row>
    <row r="136" spans="2:26" ht="16.5" customHeight="1">
      <c r="B136" s="217"/>
      <c r="C136" s="226"/>
      <c r="D136" s="217"/>
      <c r="E136" s="217"/>
      <c r="F136" s="217"/>
      <c r="G136" s="217"/>
      <c r="H136" s="217"/>
      <c r="I136" s="217"/>
      <c r="U136" s="228"/>
      <c r="V136" s="228"/>
      <c r="W136" s="228"/>
      <c r="X136" s="228"/>
      <c r="Y136" s="228"/>
      <c r="Z136" s="217"/>
    </row>
    <row r="137" spans="2:26" ht="16.5" customHeight="1">
      <c r="B137" s="217"/>
      <c r="C137" s="226"/>
      <c r="D137" s="217"/>
      <c r="E137" s="217"/>
      <c r="F137" s="217"/>
      <c r="G137" s="217"/>
      <c r="H137" s="217"/>
      <c r="I137" s="217"/>
      <c r="U137" s="228"/>
      <c r="V137" s="228"/>
      <c r="W137" s="228"/>
      <c r="X137" s="228"/>
      <c r="Y137" s="228"/>
      <c r="Z137" s="217"/>
    </row>
    <row r="138" spans="2:26" ht="16.5" customHeight="1">
      <c r="B138" s="217"/>
      <c r="C138" s="226"/>
      <c r="D138" s="217"/>
      <c r="E138" s="217"/>
      <c r="F138" s="217"/>
      <c r="G138" s="217"/>
      <c r="H138" s="217"/>
      <c r="I138" s="217"/>
      <c r="U138" s="228"/>
      <c r="V138" s="228"/>
      <c r="W138" s="228"/>
      <c r="X138" s="228"/>
      <c r="Y138" s="228"/>
      <c r="Z138" s="228"/>
    </row>
    <row r="139" spans="2:26" ht="16.5" customHeight="1">
      <c r="B139" s="217"/>
      <c r="C139" s="226"/>
      <c r="D139" s="217"/>
      <c r="E139" s="217"/>
      <c r="F139" s="217"/>
      <c r="G139" s="217"/>
      <c r="H139" s="217"/>
      <c r="I139" s="217"/>
      <c r="U139" s="228"/>
      <c r="V139" s="228"/>
      <c r="W139" s="228"/>
      <c r="X139" s="228"/>
      <c r="Y139" s="228"/>
      <c r="Z139" s="228"/>
    </row>
    <row r="140" spans="2:26" ht="16.5" customHeight="1">
      <c r="B140" s="217"/>
      <c r="C140" s="226"/>
      <c r="D140" s="217"/>
      <c r="E140" s="217"/>
      <c r="F140" s="217"/>
      <c r="G140" s="217"/>
      <c r="H140" s="217"/>
      <c r="I140" s="217"/>
      <c r="U140" s="228"/>
      <c r="V140" s="228"/>
      <c r="W140" s="228"/>
      <c r="X140" s="228"/>
      <c r="Y140" s="228"/>
      <c r="Z140" s="228"/>
    </row>
    <row r="141" spans="2:26" ht="16.5" customHeight="1">
      <c r="B141" s="217"/>
      <c r="C141" s="226"/>
      <c r="D141" s="217"/>
      <c r="E141" s="217"/>
      <c r="F141" s="217"/>
      <c r="G141" s="217"/>
      <c r="H141" s="217"/>
      <c r="I141" s="217"/>
      <c r="U141" s="228"/>
      <c r="V141" s="228"/>
      <c r="W141" s="228"/>
      <c r="X141" s="228"/>
      <c r="Y141" s="228"/>
      <c r="Z141" s="228"/>
    </row>
    <row r="142" spans="2:26" ht="16.5" customHeight="1">
      <c r="B142" s="217"/>
      <c r="C142" s="226"/>
      <c r="D142" s="217"/>
      <c r="E142" s="217"/>
      <c r="F142" s="217"/>
      <c r="G142" s="217"/>
      <c r="H142" s="217"/>
      <c r="I142" s="217"/>
      <c r="U142" s="228"/>
      <c r="V142" s="228"/>
      <c r="W142" s="228"/>
      <c r="X142" s="228"/>
      <c r="Y142" s="228"/>
      <c r="Z142" s="228"/>
    </row>
    <row r="143" spans="2:26" ht="16.5" customHeight="1">
      <c r="B143" s="217"/>
      <c r="C143" s="226"/>
      <c r="D143" s="217"/>
      <c r="E143" s="217"/>
      <c r="F143" s="217"/>
      <c r="G143" s="217"/>
      <c r="H143" s="217"/>
      <c r="I143" s="217"/>
      <c r="U143" s="228"/>
      <c r="V143" s="228"/>
      <c r="W143" s="228"/>
      <c r="X143" s="228"/>
      <c r="Y143" s="228"/>
      <c r="Z143" s="228"/>
    </row>
    <row r="144" spans="2:26" ht="16.5" customHeight="1">
      <c r="U144" s="228"/>
      <c r="V144" s="228"/>
      <c r="W144" s="228"/>
      <c r="X144" s="228"/>
      <c r="Y144" s="228"/>
      <c r="Z144" s="228"/>
    </row>
    <row r="145" spans="21:26" ht="16.5" customHeight="1">
      <c r="U145" s="228"/>
      <c r="V145" s="228"/>
      <c r="W145" s="228"/>
      <c r="X145" s="228"/>
      <c r="Y145" s="228"/>
      <c r="Z145" s="228"/>
    </row>
    <row r="146" spans="21:26" ht="16.5" customHeight="1">
      <c r="U146" s="228"/>
      <c r="V146" s="228"/>
      <c r="W146" s="228"/>
      <c r="X146" s="228"/>
      <c r="Y146" s="228"/>
      <c r="Z146" s="228"/>
    </row>
    <row r="147" spans="21:26" ht="16.5" customHeight="1">
      <c r="U147" s="228"/>
      <c r="V147" s="228"/>
      <c r="W147" s="228"/>
      <c r="X147" s="228"/>
      <c r="Y147" s="228"/>
      <c r="Z147" s="228"/>
    </row>
    <row r="148" spans="21:26" ht="16.5" customHeight="1">
      <c r="U148" s="228"/>
      <c r="V148" s="228"/>
      <c r="W148" s="228"/>
      <c r="X148" s="228"/>
      <c r="Y148" s="228"/>
      <c r="Z148" s="228"/>
    </row>
    <row r="149" spans="21:26" ht="16.5" customHeight="1">
      <c r="U149" s="228"/>
      <c r="V149" s="228"/>
      <c r="W149" s="228"/>
      <c r="X149" s="228"/>
      <c r="Y149" s="228"/>
      <c r="Z149" s="228"/>
    </row>
    <row r="150" spans="21:26" ht="16.5" customHeight="1">
      <c r="U150" s="228"/>
      <c r="V150" s="228"/>
      <c r="W150" s="228"/>
      <c r="X150" s="228"/>
      <c r="Y150" s="228"/>
      <c r="Z150" s="228"/>
    </row>
    <row r="151" spans="21:26" ht="16.5" customHeight="1">
      <c r="U151" s="228"/>
      <c r="V151" s="228"/>
      <c r="W151" s="228"/>
      <c r="X151" s="228"/>
      <c r="Y151" s="228"/>
      <c r="Z151" s="228"/>
    </row>
    <row r="152" spans="21:26" ht="16.5" customHeight="1">
      <c r="U152" s="228"/>
      <c r="V152" s="228"/>
      <c r="W152" s="228"/>
      <c r="X152" s="228"/>
      <c r="Y152" s="228"/>
      <c r="Z152" s="228"/>
    </row>
    <row r="153" spans="21:26" ht="16.5" customHeight="1">
      <c r="U153" s="228"/>
      <c r="V153" s="228"/>
      <c r="W153" s="228"/>
      <c r="X153" s="228"/>
      <c r="Y153" s="228"/>
      <c r="Z153" s="228"/>
    </row>
    <row r="154" spans="21:26" ht="16.5" customHeight="1">
      <c r="U154" s="228"/>
      <c r="V154" s="228"/>
      <c r="W154" s="228"/>
      <c r="X154" s="228"/>
      <c r="Y154" s="228"/>
      <c r="Z154" s="228"/>
    </row>
    <row r="155" spans="21:26" ht="16.5" customHeight="1">
      <c r="U155" s="228"/>
      <c r="V155" s="228"/>
      <c r="W155" s="228"/>
      <c r="X155" s="228"/>
      <c r="Y155" s="228"/>
      <c r="Z155" s="228"/>
    </row>
    <row r="156" spans="21:26" ht="16.5" customHeight="1">
      <c r="U156" s="228"/>
      <c r="V156" s="228"/>
      <c r="W156" s="228"/>
      <c r="X156" s="228"/>
      <c r="Y156" s="228"/>
      <c r="Z156" s="228"/>
    </row>
    <row r="157" spans="21:26" ht="16.5" customHeight="1">
      <c r="U157" s="228"/>
      <c r="V157" s="228"/>
      <c r="W157" s="228"/>
      <c r="X157" s="228"/>
      <c r="Y157" s="228"/>
      <c r="Z157" s="228"/>
    </row>
    <row r="158" spans="21:26" ht="16.5" customHeight="1">
      <c r="U158" s="228"/>
      <c r="V158" s="228"/>
      <c r="W158" s="228"/>
      <c r="X158" s="228"/>
      <c r="Y158" s="228"/>
      <c r="Z158" s="228"/>
    </row>
    <row r="159" spans="21:26" ht="16.5" customHeight="1">
      <c r="U159" s="228"/>
      <c r="V159" s="228"/>
      <c r="W159" s="228"/>
      <c r="X159" s="228"/>
      <c r="Y159" s="228"/>
      <c r="Z159" s="228"/>
    </row>
    <row r="160" spans="21:26" ht="16.5" customHeight="1">
      <c r="U160" s="228"/>
      <c r="V160" s="228"/>
      <c r="W160" s="228"/>
      <c r="X160" s="228"/>
      <c r="Y160" s="228"/>
      <c r="Z160" s="228"/>
    </row>
    <row r="161" spans="21:26" ht="16.5" customHeight="1">
      <c r="U161" s="228"/>
      <c r="V161" s="228"/>
      <c r="W161" s="228"/>
      <c r="X161" s="228"/>
      <c r="Y161" s="228"/>
      <c r="Z161" s="228"/>
    </row>
    <row r="162" spans="21:26" ht="16.5" customHeight="1">
      <c r="U162" s="228"/>
      <c r="V162" s="228"/>
      <c r="W162" s="228"/>
      <c r="X162" s="228"/>
      <c r="Y162" s="228"/>
      <c r="Z162" s="228"/>
    </row>
    <row r="163" spans="21:26" ht="16.5" customHeight="1">
      <c r="U163" s="228"/>
      <c r="V163" s="228"/>
      <c r="W163" s="228"/>
      <c r="X163" s="228"/>
      <c r="Y163" s="228"/>
      <c r="Z163" s="228"/>
    </row>
    <row r="164" spans="21:26" ht="16.5" customHeight="1">
      <c r="U164" s="228"/>
      <c r="V164" s="228"/>
      <c r="W164" s="228"/>
      <c r="X164" s="228"/>
      <c r="Y164" s="228"/>
      <c r="Z164" s="228"/>
    </row>
    <row r="165" spans="21:26" ht="16.5" customHeight="1">
      <c r="U165" s="228"/>
      <c r="V165" s="228"/>
      <c r="W165" s="228"/>
      <c r="X165" s="228"/>
      <c r="Y165" s="228"/>
      <c r="Z165" s="228"/>
    </row>
    <row r="166" spans="21:26" ht="16.5" customHeight="1">
      <c r="U166" s="228"/>
      <c r="V166" s="228"/>
      <c r="W166" s="228"/>
      <c r="X166" s="228"/>
      <c r="Y166" s="228"/>
      <c r="Z166" s="228"/>
    </row>
    <row r="167" spans="21:26" ht="16.5" customHeight="1">
      <c r="U167" s="228"/>
      <c r="V167" s="228"/>
      <c r="W167" s="228"/>
      <c r="X167" s="228"/>
      <c r="Y167" s="228"/>
      <c r="Z167" s="228"/>
    </row>
    <row r="168" spans="21:26" ht="16.5" customHeight="1">
      <c r="U168" s="228"/>
      <c r="V168" s="228"/>
      <c r="W168" s="228"/>
      <c r="X168" s="228"/>
      <c r="Y168" s="228"/>
      <c r="Z168" s="228"/>
    </row>
    <row r="169" spans="21:26" ht="16.5" customHeight="1">
      <c r="U169" s="228"/>
      <c r="V169" s="228"/>
      <c r="W169" s="228"/>
      <c r="X169" s="228"/>
      <c r="Y169" s="228"/>
      <c r="Z169" s="228"/>
    </row>
    <row r="170" spans="21:26" ht="16.5" customHeight="1">
      <c r="U170" s="228"/>
      <c r="V170" s="228"/>
      <c r="W170" s="228"/>
      <c r="X170" s="228"/>
      <c r="Y170" s="228"/>
      <c r="Z170" s="228"/>
    </row>
    <row r="171" spans="21:26" ht="16.5" customHeight="1">
      <c r="U171" s="228"/>
      <c r="V171" s="228"/>
      <c r="W171" s="228"/>
      <c r="X171" s="228"/>
      <c r="Y171" s="228"/>
      <c r="Z171" s="228"/>
    </row>
    <row r="172" spans="21:26" ht="16.5" customHeight="1">
      <c r="U172" s="228"/>
      <c r="V172" s="228"/>
      <c r="W172" s="228"/>
      <c r="X172" s="228"/>
      <c r="Y172" s="228"/>
      <c r="Z172" s="228"/>
    </row>
    <row r="173" spans="21:26" ht="16.5" customHeight="1">
      <c r="U173" s="228"/>
      <c r="V173" s="228"/>
      <c r="W173" s="228"/>
      <c r="X173" s="228"/>
      <c r="Y173" s="228"/>
      <c r="Z173" s="228"/>
    </row>
    <row r="174" spans="21:26" ht="16.5" customHeight="1">
      <c r="U174" s="228"/>
      <c r="V174" s="228"/>
      <c r="W174" s="228"/>
      <c r="X174" s="228"/>
      <c r="Y174" s="228"/>
      <c r="Z174" s="228"/>
    </row>
    <row r="175" spans="21:26" ht="16.5" customHeight="1">
      <c r="U175" s="228"/>
      <c r="V175" s="228"/>
      <c r="W175" s="228"/>
      <c r="X175" s="228"/>
      <c r="Y175" s="228"/>
      <c r="Z175" s="228"/>
    </row>
    <row r="176" spans="21:26" ht="16.5" customHeight="1">
      <c r="U176" s="228"/>
      <c r="V176" s="228"/>
      <c r="W176" s="228"/>
      <c r="X176" s="228"/>
      <c r="Y176" s="228"/>
      <c r="Z176" s="228"/>
    </row>
    <row r="177" spans="21:26" ht="16.5" customHeight="1">
      <c r="U177" s="228"/>
      <c r="V177" s="228"/>
      <c r="W177" s="228"/>
      <c r="X177" s="228"/>
      <c r="Y177" s="228"/>
      <c r="Z177" s="228"/>
    </row>
    <row r="178" spans="21:26" ht="16.5" customHeight="1">
      <c r="U178" s="228"/>
      <c r="V178" s="228"/>
      <c r="W178" s="228"/>
      <c r="X178" s="228"/>
      <c r="Y178" s="228"/>
      <c r="Z178" s="228"/>
    </row>
    <row r="179" spans="21:26" ht="16.5" customHeight="1">
      <c r="U179" s="228"/>
      <c r="V179" s="228"/>
      <c r="W179" s="228"/>
      <c r="X179" s="228"/>
      <c r="Y179" s="228"/>
      <c r="Z179" s="228"/>
    </row>
    <row r="180" spans="21:26" ht="16.5" customHeight="1">
      <c r="U180" s="228"/>
      <c r="V180" s="228"/>
      <c r="W180" s="228"/>
      <c r="X180" s="228"/>
      <c r="Y180" s="228"/>
      <c r="Z180" s="228"/>
    </row>
    <row r="181" spans="21:26" ht="16.5" customHeight="1">
      <c r="U181" s="228"/>
      <c r="V181" s="228"/>
      <c r="W181" s="228"/>
      <c r="X181" s="228"/>
      <c r="Y181" s="228"/>
      <c r="Z181" s="228"/>
    </row>
    <row r="182" spans="21:26" ht="16.5" customHeight="1">
      <c r="U182" s="228"/>
      <c r="V182" s="228"/>
      <c r="W182" s="228"/>
      <c r="X182" s="228"/>
      <c r="Y182" s="228"/>
      <c r="Z182" s="228"/>
    </row>
    <row r="183" spans="21:26" ht="16.5" customHeight="1">
      <c r="U183" s="228"/>
      <c r="V183" s="228"/>
      <c r="W183" s="228"/>
      <c r="X183" s="228"/>
      <c r="Y183" s="228"/>
      <c r="Z183" s="228"/>
    </row>
    <row r="184" spans="21:26" ht="16.5" customHeight="1">
      <c r="U184" s="228"/>
      <c r="V184" s="228"/>
      <c r="W184" s="228"/>
      <c r="X184" s="228"/>
      <c r="Y184" s="228"/>
      <c r="Z184" s="228"/>
    </row>
    <row r="185" spans="21:26" ht="16.5" customHeight="1">
      <c r="U185" s="228"/>
      <c r="V185" s="228"/>
      <c r="W185" s="228"/>
      <c r="X185" s="228"/>
      <c r="Y185" s="228"/>
      <c r="Z185" s="228"/>
    </row>
    <row r="186" spans="21:26" ht="16.5" customHeight="1">
      <c r="U186" s="228"/>
      <c r="V186" s="228"/>
      <c r="W186" s="228"/>
      <c r="X186" s="228"/>
      <c r="Y186" s="228"/>
      <c r="Z186" s="228"/>
    </row>
    <row r="187" spans="21:26" ht="16.5" customHeight="1">
      <c r="U187" s="228"/>
      <c r="V187" s="228"/>
      <c r="W187" s="228"/>
      <c r="X187" s="228"/>
      <c r="Y187" s="228"/>
      <c r="Z187" s="228"/>
    </row>
    <row r="188" spans="21:26" ht="16.5" customHeight="1">
      <c r="U188" s="228"/>
      <c r="V188" s="228"/>
      <c r="W188" s="228"/>
      <c r="X188" s="228"/>
      <c r="Y188" s="228"/>
      <c r="Z188" s="228"/>
    </row>
    <row r="189" spans="21:26" ht="16.5" customHeight="1">
      <c r="U189" s="228"/>
      <c r="V189" s="228"/>
      <c r="W189" s="228"/>
      <c r="X189" s="228"/>
      <c r="Y189" s="228"/>
      <c r="Z189" s="228"/>
    </row>
    <row r="190" spans="21:26" ht="16.5" customHeight="1">
      <c r="U190" s="228"/>
      <c r="V190" s="228"/>
      <c r="W190" s="228"/>
      <c r="X190" s="228"/>
      <c r="Y190" s="228"/>
      <c r="Z190" s="228"/>
    </row>
    <row r="191" spans="21:26" ht="16.5" customHeight="1">
      <c r="U191" s="228"/>
      <c r="V191" s="228"/>
      <c r="W191" s="228"/>
      <c r="X191" s="228"/>
      <c r="Y191" s="228"/>
      <c r="Z191" s="228"/>
    </row>
    <row r="192" spans="21:26" ht="16.5" customHeight="1">
      <c r="U192" s="228"/>
      <c r="V192" s="228"/>
      <c r="W192" s="228"/>
      <c r="X192" s="228"/>
      <c r="Y192" s="228"/>
      <c r="Z192" s="228"/>
    </row>
    <row r="193" spans="21:26" ht="16.5" customHeight="1">
      <c r="U193" s="228"/>
      <c r="V193" s="228"/>
      <c r="W193" s="228"/>
      <c r="X193" s="228"/>
      <c r="Y193" s="228"/>
      <c r="Z193" s="228"/>
    </row>
    <row r="194" spans="21:26" ht="16.5" customHeight="1">
      <c r="U194" s="228"/>
      <c r="V194" s="228"/>
      <c r="W194" s="228"/>
      <c r="X194" s="228"/>
      <c r="Y194" s="228"/>
      <c r="Z194" s="228"/>
    </row>
    <row r="195" spans="21:26" ht="16.5" customHeight="1">
      <c r="U195" s="228"/>
      <c r="V195" s="228"/>
      <c r="W195" s="228"/>
      <c r="X195" s="228"/>
      <c r="Y195" s="228"/>
      <c r="Z195" s="228"/>
    </row>
    <row r="196" spans="21:26" ht="16.5" customHeight="1">
      <c r="U196" s="228"/>
      <c r="V196" s="228"/>
      <c r="W196" s="228"/>
      <c r="X196" s="228"/>
      <c r="Y196" s="228"/>
      <c r="Z196" s="228"/>
    </row>
    <row r="197" spans="21:26" ht="16.5" customHeight="1">
      <c r="U197" s="228"/>
      <c r="V197" s="228"/>
      <c r="W197" s="228"/>
      <c r="X197" s="228"/>
      <c r="Y197" s="228"/>
      <c r="Z197" s="228"/>
    </row>
    <row r="198" spans="21:26" ht="16.5" customHeight="1">
      <c r="U198" s="228"/>
      <c r="V198" s="228"/>
      <c r="W198" s="228"/>
      <c r="X198" s="228"/>
      <c r="Y198" s="228"/>
      <c r="Z198" s="228"/>
    </row>
    <row r="199" spans="21:26" ht="16.5" customHeight="1">
      <c r="U199" s="228"/>
      <c r="V199" s="228"/>
      <c r="W199" s="228"/>
      <c r="X199" s="228"/>
      <c r="Y199" s="228"/>
      <c r="Z199" s="228"/>
    </row>
    <row r="200" spans="21:26" ht="16.5" customHeight="1">
      <c r="U200" s="228"/>
      <c r="V200" s="228"/>
      <c r="W200" s="228"/>
      <c r="X200" s="228"/>
      <c r="Y200" s="228"/>
      <c r="Z200" s="228"/>
    </row>
    <row r="201" spans="21:26" ht="16.5" customHeight="1">
      <c r="U201" s="228"/>
      <c r="V201" s="228"/>
      <c r="W201" s="228"/>
      <c r="X201" s="228"/>
      <c r="Y201" s="228"/>
      <c r="Z201" s="228"/>
    </row>
    <row r="202" spans="21:26" ht="16.5" customHeight="1">
      <c r="U202" s="228"/>
      <c r="V202" s="228"/>
      <c r="W202" s="228"/>
      <c r="X202" s="228"/>
      <c r="Y202" s="228"/>
      <c r="Z202" s="228"/>
    </row>
    <row r="203" spans="21:26" ht="16.5" customHeight="1">
      <c r="U203" s="228"/>
      <c r="V203" s="228"/>
      <c r="W203" s="228"/>
      <c r="X203" s="228"/>
      <c r="Y203" s="228"/>
      <c r="Z203" s="228"/>
    </row>
    <row r="204" spans="21:26" ht="16.5" customHeight="1">
      <c r="U204" s="228"/>
      <c r="V204" s="228"/>
      <c r="W204" s="228"/>
      <c r="X204" s="228"/>
      <c r="Y204" s="228"/>
      <c r="Z204" s="228"/>
    </row>
    <row r="205" spans="21:26" ht="16.5" customHeight="1">
      <c r="U205" s="228"/>
      <c r="V205" s="228"/>
      <c r="W205" s="228"/>
      <c r="X205" s="228"/>
      <c r="Y205" s="228"/>
      <c r="Z205" s="228"/>
    </row>
    <row r="206" spans="21:26" ht="16.5" customHeight="1">
      <c r="U206" s="228"/>
      <c r="V206" s="228"/>
      <c r="W206" s="228"/>
      <c r="X206" s="228"/>
      <c r="Y206" s="228"/>
      <c r="Z206" s="228"/>
    </row>
    <row r="207" spans="21:26" ht="16.5" customHeight="1">
      <c r="U207" s="228"/>
      <c r="V207" s="228"/>
      <c r="W207" s="228"/>
      <c r="X207" s="228"/>
      <c r="Y207" s="228"/>
      <c r="Z207" s="228"/>
    </row>
    <row r="208" spans="21:26" ht="16.5" customHeight="1">
      <c r="U208" s="228"/>
      <c r="V208" s="228"/>
      <c r="W208" s="228"/>
      <c r="X208" s="228"/>
      <c r="Y208" s="228"/>
      <c r="Z208" s="228"/>
    </row>
    <row r="209" spans="13:26" ht="16.5" customHeight="1">
      <c r="U209" s="228"/>
      <c r="V209" s="228"/>
      <c r="W209" s="228"/>
      <c r="X209" s="228"/>
      <c r="Y209" s="228"/>
      <c r="Z209" s="228"/>
    </row>
    <row r="210" spans="13:26" ht="16.5" customHeight="1">
      <c r="U210" s="228"/>
      <c r="V210" s="228"/>
      <c r="W210" s="228"/>
      <c r="X210" s="228"/>
      <c r="Y210" s="228"/>
      <c r="Z210" s="228"/>
    </row>
    <row r="211" spans="13:26" ht="16.5" customHeight="1">
      <c r="U211" s="228"/>
      <c r="V211" s="228"/>
      <c r="W211" s="228"/>
      <c r="X211" s="228"/>
      <c r="Y211" s="228"/>
      <c r="Z211" s="228"/>
    </row>
    <row r="212" spans="13:26" ht="16.5" customHeight="1">
      <c r="U212" s="228"/>
      <c r="V212" s="228"/>
      <c r="W212" s="228"/>
      <c r="X212" s="228"/>
      <c r="Y212" s="228"/>
      <c r="Z212" s="228"/>
    </row>
    <row r="213" spans="13:26" ht="16.5" customHeight="1">
      <c r="U213" s="228"/>
      <c r="V213" s="228"/>
      <c r="W213" s="228"/>
      <c r="X213" s="228"/>
      <c r="Y213" s="228"/>
      <c r="Z213" s="228"/>
    </row>
    <row r="214" spans="13:26" ht="16.5" customHeight="1">
      <c r="U214" s="228"/>
      <c r="V214" s="228"/>
      <c r="W214" s="228"/>
      <c r="X214" s="228"/>
      <c r="Y214" s="228"/>
      <c r="Z214" s="228"/>
    </row>
    <row r="215" spans="13:26" ht="16.5" customHeight="1">
      <c r="U215" s="228"/>
      <c r="V215" s="228"/>
      <c r="W215" s="228"/>
      <c r="X215" s="228"/>
      <c r="Y215" s="228"/>
      <c r="Z215" s="228"/>
    </row>
    <row r="216" spans="13:26" ht="16.5" customHeight="1">
      <c r="U216" s="228"/>
      <c r="V216" s="228"/>
      <c r="W216" s="228"/>
      <c r="X216" s="228"/>
      <c r="Y216" s="228"/>
      <c r="Z216" s="228"/>
    </row>
    <row r="217" spans="13:26" ht="16.5" customHeight="1">
      <c r="U217" s="228"/>
      <c r="V217" s="228"/>
      <c r="W217" s="228"/>
      <c r="X217" s="228"/>
      <c r="Y217" s="228"/>
      <c r="Z217" s="228"/>
    </row>
    <row r="218" spans="13:26" ht="16.5" customHeight="1">
      <c r="U218" s="228"/>
      <c r="V218" s="228"/>
      <c r="W218" s="228"/>
      <c r="X218" s="228"/>
      <c r="Y218" s="228"/>
      <c r="Z218" s="228"/>
    </row>
    <row r="219" spans="13:26" ht="16.5" customHeight="1">
      <c r="M219" s="227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</row>
    <row r="220" spans="13:26" ht="16.5" customHeight="1"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8"/>
      <c r="Y220" s="228"/>
      <c r="Z220" s="228"/>
    </row>
    <row r="221" spans="13:26" ht="16.5" customHeight="1"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8"/>
      <c r="Y221" s="228"/>
      <c r="Z221" s="228"/>
    </row>
    <row r="222" spans="13:26" ht="16.5" customHeight="1"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8"/>
      <c r="Y222" s="228"/>
      <c r="Z222" s="228"/>
    </row>
    <row r="223" spans="13:26" ht="16.5" customHeight="1"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8"/>
      <c r="Y223" s="228"/>
      <c r="Z223" s="228"/>
    </row>
    <row r="224" spans="13:26" ht="16.5" customHeight="1"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8"/>
      <c r="Y224" s="228"/>
      <c r="Z224" s="228"/>
    </row>
    <row r="225" spans="2:26" ht="16.5" customHeight="1"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8"/>
      <c r="Y225" s="228"/>
      <c r="Z225" s="228"/>
    </row>
    <row r="226" spans="2:26" ht="16.5" customHeight="1">
      <c r="M226" s="229"/>
      <c r="N226" s="229"/>
      <c r="O226" s="229"/>
      <c r="P226" s="229"/>
      <c r="Q226" s="230"/>
      <c r="R226" s="230"/>
      <c r="S226" s="230"/>
      <c r="T226" s="230"/>
      <c r="U226" s="229"/>
      <c r="V226" s="229"/>
      <c r="W226" s="229"/>
      <c r="X226" s="228"/>
      <c r="Y226" s="228"/>
      <c r="Z226" s="228"/>
    </row>
    <row r="227" spans="2:26" ht="16.5" customHeight="1">
      <c r="B227" s="217"/>
      <c r="C227" s="226"/>
      <c r="D227" s="217"/>
      <c r="E227" s="217"/>
      <c r="F227" s="217"/>
      <c r="G227" s="217"/>
      <c r="H227" s="217"/>
      <c r="I227" s="217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8"/>
      <c r="Y227" s="228"/>
      <c r="Z227" s="228"/>
    </row>
    <row r="228" spans="2:26" ht="16.5" customHeight="1">
      <c r="B228" s="217"/>
      <c r="C228" s="226"/>
      <c r="D228" s="217"/>
      <c r="E228" s="217"/>
      <c r="F228" s="217"/>
      <c r="G228" s="217"/>
      <c r="H228" s="217"/>
      <c r="I228" s="217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8"/>
      <c r="Y228" s="228"/>
      <c r="Z228" s="228"/>
    </row>
    <row r="229" spans="2:26" ht="16.5" customHeight="1">
      <c r="B229" s="217"/>
      <c r="C229" s="226"/>
      <c r="D229" s="217"/>
      <c r="E229" s="217"/>
      <c r="F229" s="217"/>
      <c r="G229" s="217"/>
      <c r="H229" s="217"/>
      <c r="I229" s="217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8"/>
      <c r="Y229" s="228"/>
      <c r="Z229" s="228"/>
    </row>
    <row r="230" spans="2:26" ht="16.5" customHeight="1">
      <c r="B230" s="217"/>
      <c r="C230" s="226"/>
      <c r="D230" s="217"/>
      <c r="E230" s="217"/>
      <c r="F230" s="217"/>
      <c r="G230" s="217"/>
      <c r="H230" s="217"/>
      <c r="I230" s="217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8"/>
      <c r="Y230" s="228"/>
      <c r="Z230" s="228"/>
    </row>
    <row r="231" spans="2:26" ht="16.5" customHeight="1">
      <c r="B231" s="217"/>
      <c r="C231" s="226"/>
      <c r="D231" s="217"/>
      <c r="E231" s="217"/>
      <c r="F231" s="217"/>
      <c r="G231" s="217"/>
      <c r="H231" s="217"/>
      <c r="I231" s="217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8"/>
      <c r="Y231" s="228"/>
      <c r="Z231" s="228"/>
    </row>
    <row r="232" spans="2:26" ht="16.5" customHeight="1">
      <c r="B232" s="217"/>
      <c r="C232" s="226"/>
      <c r="D232" s="217"/>
      <c r="E232" s="217"/>
      <c r="F232" s="217"/>
      <c r="G232" s="217"/>
      <c r="H232" s="217"/>
      <c r="I232" s="217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8"/>
      <c r="Y232" s="228"/>
      <c r="Z232" s="228"/>
    </row>
    <row r="233" spans="2:26" ht="16.5" customHeight="1">
      <c r="B233" s="217"/>
      <c r="C233" s="226"/>
      <c r="D233" s="217"/>
      <c r="E233" s="217"/>
      <c r="F233" s="217"/>
      <c r="G233" s="217"/>
      <c r="H233" s="217"/>
      <c r="I233" s="217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8"/>
      <c r="Y233" s="228"/>
      <c r="Z233" s="228"/>
    </row>
    <row r="234" spans="2:26" ht="16.5" customHeight="1">
      <c r="B234" s="217"/>
      <c r="C234" s="226"/>
      <c r="D234" s="217"/>
      <c r="E234" s="217"/>
      <c r="F234" s="217"/>
      <c r="G234" s="217"/>
      <c r="H234" s="217"/>
      <c r="I234" s="217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8"/>
      <c r="Y234" s="228"/>
      <c r="Z234" s="228"/>
    </row>
    <row r="235" spans="2:26" ht="16.5" customHeight="1">
      <c r="B235" s="217"/>
      <c r="C235" s="226"/>
      <c r="D235" s="217"/>
      <c r="E235" s="217"/>
      <c r="F235" s="217"/>
      <c r="G235" s="217"/>
      <c r="H235" s="217"/>
      <c r="I235" s="217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8"/>
      <c r="Y235" s="228"/>
      <c r="Z235" s="228"/>
    </row>
    <row r="236" spans="2:26" ht="16.5" customHeight="1">
      <c r="B236" s="217"/>
      <c r="C236" s="226"/>
      <c r="D236" s="217"/>
      <c r="E236" s="217"/>
      <c r="F236" s="217"/>
      <c r="G236" s="217"/>
      <c r="H236" s="217"/>
      <c r="I236" s="217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8"/>
      <c r="Y236" s="228"/>
      <c r="Z236" s="228"/>
    </row>
    <row r="237" spans="2:26" ht="16.5" customHeight="1">
      <c r="B237" s="217"/>
      <c r="C237" s="226"/>
      <c r="D237" s="217"/>
      <c r="E237" s="217"/>
      <c r="F237" s="217"/>
      <c r="G237" s="217"/>
      <c r="H237" s="217"/>
      <c r="I237" s="217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8"/>
      <c r="Y237" s="228"/>
      <c r="Z237" s="228"/>
    </row>
    <row r="238" spans="2:26" ht="16.5" customHeight="1">
      <c r="B238" s="217"/>
      <c r="C238" s="226"/>
      <c r="D238" s="217"/>
      <c r="E238" s="217"/>
      <c r="F238" s="217"/>
      <c r="G238" s="217"/>
      <c r="H238" s="217"/>
      <c r="I238" s="217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8"/>
      <c r="Y238" s="228"/>
      <c r="Z238" s="228"/>
    </row>
    <row r="239" spans="2:26" ht="16.5" customHeight="1">
      <c r="B239" s="217"/>
      <c r="C239" s="226"/>
      <c r="D239" s="217"/>
      <c r="E239" s="217"/>
      <c r="F239" s="217"/>
      <c r="G239" s="217"/>
      <c r="H239" s="217"/>
      <c r="I239" s="217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8"/>
      <c r="Y239" s="228"/>
      <c r="Z239" s="228"/>
    </row>
    <row r="240" spans="2:26" ht="16.5" customHeight="1">
      <c r="B240" s="217"/>
      <c r="C240" s="226"/>
      <c r="D240" s="217"/>
      <c r="E240" s="217"/>
      <c r="F240" s="217"/>
      <c r="G240" s="217"/>
      <c r="H240" s="217"/>
      <c r="I240" s="217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8"/>
      <c r="Y240" s="228"/>
      <c r="Z240" s="228"/>
    </row>
    <row r="241" spans="2:26" ht="16.5" customHeight="1">
      <c r="B241" s="217"/>
      <c r="C241" s="226"/>
      <c r="D241" s="217"/>
      <c r="E241" s="217"/>
      <c r="F241" s="217"/>
      <c r="G241" s="217"/>
      <c r="H241" s="217"/>
      <c r="I241" s="217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8"/>
      <c r="Y241" s="228"/>
      <c r="Z241" s="228"/>
    </row>
    <row r="242" spans="2:26" ht="16.5" customHeight="1">
      <c r="B242" s="217"/>
      <c r="C242" s="226"/>
      <c r="D242" s="217"/>
      <c r="E242" s="217"/>
      <c r="F242" s="217"/>
      <c r="G242" s="217"/>
      <c r="H242" s="217"/>
      <c r="I242" s="217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8"/>
      <c r="Y242" s="228"/>
      <c r="Z242" s="228"/>
    </row>
    <row r="243" spans="2:26" ht="16.5" customHeight="1">
      <c r="B243" s="217"/>
      <c r="C243" s="226"/>
      <c r="D243" s="217"/>
      <c r="E243" s="217"/>
      <c r="F243" s="217"/>
      <c r="G243" s="217"/>
      <c r="H243" s="217"/>
      <c r="I243" s="217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8"/>
      <c r="Y243" s="228"/>
      <c r="Z243" s="228"/>
    </row>
    <row r="244" spans="2:26" ht="16.5" customHeight="1">
      <c r="B244" s="217"/>
      <c r="C244" s="226"/>
      <c r="D244" s="217"/>
      <c r="E244" s="217"/>
      <c r="F244" s="217"/>
      <c r="G244" s="217"/>
      <c r="H244" s="217"/>
      <c r="I244" s="217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8"/>
      <c r="Y244" s="228"/>
      <c r="Z244" s="228"/>
    </row>
    <row r="245" spans="2:26" ht="16.5" customHeight="1">
      <c r="B245" s="217"/>
      <c r="C245" s="226"/>
      <c r="D245" s="217"/>
      <c r="E245" s="217"/>
      <c r="F245" s="217"/>
      <c r="G245" s="217"/>
      <c r="H245" s="217"/>
      <c r="I245" s="217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8"/>
      <c r="Y245" s="228"/>
      <c r="Z245" s="228"/>
    </row>
    <row r="246" spans="2:26" ht="16.5" customHeight="1">
      <c r="B246" s="217"/>
      <c r="C246" s="226"/>
      <c r="D246" s="217"/>
      <c r="E246" s="217"/>
      <c r="F246" s="217"/>
      <c r="G246" s="217"/>
      <c r="H246" s="217"/>
      <c r="I246" s="217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8"/>
      <c r="Y246" s="228"/>
      <c r="Z246" s="228"/>
    </row>
    <row r="247" spans="2:26" ht="16.5" customHeight="1">
      <c r="B247" s="217"/>
      <c r="C247" s="226"/>
      <c r="D247" s="217"/>
      <c r="E247" s="217"/>
      <c r="F247" s="217"/>
      <c r="G247" s="217"/>
      <c r="H247" s="217"/>
      <c r="I247" s="217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8"/>
      <c r="Y247" s="228"/>
      <c r="Z247" s="228"/>
    </row>
    <row r="248" spans="2:26" ht="16.5" customHeight="1">
      <c r="B248" s="217"/>
      <c r="C248" s="226"/>
      <c r="D248" s="217"/>
      <c r="E248" s="217"/>
      <c r="F248" s="217"/>
      <c r="G248" s="217"/>
      <c r="H248" s="217"/>
      <c r="I248" s="217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8"/>
      <c r="Y248" s="228"/>
      <c r="Z248" s="228"/>
    </row>
    <row r="249" spans="2:26" ht="16.5" customHeight="1">
      <c r="B249" s="217"/>
      <c r="C249" s="226"/>
      <c r="D249" s="217"/>
      <c r="E249" s="217"/>
      <c r="F249" s="217"/>
      <c r="G249" s="217"/>
      <c r="H249" s="217"/>
      <c r="I249" s="217"/>
      <c r="M249" s="227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</row>
    <row r="250" spans="2:26" ht="16.5" customHeight="1">
      <c r="B250" s="217"/>
      <c r="C250" s="226"/>
      <c r="D250" s="217"/>
      <c r="E250" s="217"/>
      <c r="F250" s="217"/>
      <c r="G250" s="217"/>
      <c r="H250" s="217"/>
      <c r="I250" s="217"/>
      <c r="M250" s="227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</row>
    <row r="251" spans="2:26" ht="16.5" customHeight="1">
      <c r="B251" s="217"/>
      <c r="C251" s="226"/>
      <c r="D251" s="217"/>
      <c r="E251" s="217"/>
      <c r="F251" s="217"/>
      <c r="G251" s="217"/>
      <c r="H251" s="217"/>
      <c r="I251" s="217"/>
      <c r="U251" s="228"/>
      <c r="V251" s="228"/>
      <c r="W251" s="228"/>
      <c r="X251" s="228"/>
      <c r="Y251" s="228"/>
      <c r="Z251" s="228"/>
    </row>
    <row r="252" spans="2:26" ht="16.5" customHeight="1">
      <c r="B252" s="217"/>
      <c r="C252" s="226"/>
      <c r="D252" s="217"/>
      <c r="E252" s="217"/>
      <c r="F252" s="217"/>
      <c r="G252" s="217"/>
      <c r="H252" s="217"/>
      <c r="I252" s="217"/>
      <c r="U252" s="228"/>
      <c r="V252" s="228"/>
      <c r="W252" s="228"/>
      <c r="X252" s="228"/>
      <c r="Y252" s="228"/>
      <c r="Z252" s="228"/>
    </row>
    <row r="253" spans="2:26" ht="16.5" customHeight="1">
      <c r="B253" s="217"/>
      <c r="C253" s="226"/>
      <c r="D253" s="217"/>
      <c r="E253" s="217"/>
      <c r="F253" s="217"/>
      <c r="G253" s="217"/>
      <c r="H253" s="217"/>
      <c r="I253" s="217"/>
      <c r="U253" s="228"/>
      <c r="V253" s="228"/>
      <c r="W253" s="228"/>
      <c r="X253" s="228"/>
      <c r="Y253" s="228"/>
      <c r="Z253" s="228"/>
    </row>
    <row r="254" spans="2:26" ht="16.5" customHeight="1">
      <c r="B254" s="217"/>
      <c r="C254" s="226"/>
      <c r="D254" s="217"/>
      <c r="E254" s="217"/>
      <c r="F254" s="217"/>
      <c r="G254" s="217"/>
      <c r="H254" s="217"/>
      <c r="I254" s="217"/>
      <c r="U254" s="228"/>
      <c r="V254" s="228"/>
      <c r="W254" s="228"/>
      <c r="X254" s="228"/>
      <c r="Y254" s="228"/>
      <c r="Z254" s="228"/>
    </row>
    <row r="255" spans="2:26" ht="16.5" customHeight="1">
      <c r="B255" s="217"/>
      <c r="C255" s="226"/>
      <c r="D255" s="217"/>
      <c r="E255" s="217"/>
      <c r="F255" s="217"/>
      <c r="G255" s="217"/>
      <c r="H255" s="217"/>
      <c r="I255" s="217"/>
      <c r="U255" s="228"/>
      <c r="V255" s="228"/>
      <c r="W255" s="228"/>
      <c r="X255" s="228"/>
      <c r="Y255" s="228"/>
      <c r="Z255" s="228"/>
    </row>
    <row r="256" spans="2:26" ht="16.5" customHeight="1">
      <c r="B256" s="217"/>
      <c r="C256" s="226"/>
      <c r="D256" s="217"/>
      <c r="E256" s="217"/>
      <c r="F256" s="217"/>
      <c r="G256" s="217"/>
      <c r="H256" s="217"/>
      <c r="I256" s="217"/>
      <c r="U256" s="228"/>
      <c r="V256" s="228"/>
      <c r="W256" s="228"/>
      <c r="X256" s="228"/>
      <c r="Y256" s="228"/>
      <c r="Z256" s="228"/>
    </row>
    <row r="257" spans="2:26" ht="16.5" customHeight="1">
      <c r="B257" s="217"/>
      <c r="C257" s="226"/>
      <c r="D257" s="217"/>
      <c r="E257" s="217"/>
      <c r="F257" s="217"/>
      <c r="G257" s="217"/>
      <c r="H257" s="217"/>
      <c r="I257" s="217"/>
      <c r="U257" s="228"/>
      <c r="V257" s="228"/>
      <c r="W257" s="228"/>
      <c r="X257" s="228"/>
      <c r="Y257" s="228"/>
      <c r="Z257" s="228"/>
    </row>
    <row r="258" spans="2:26" ht="16.5" customHeight="1">
      <c r="B258" s="217"/>
      <c r="C258" s="226"/>
      <c r="D258" s="217"/>
      <c r="E258" s="217"/>
      <c r="F258" s="217"/>
      <c r="G258" s="217"/>
      <c r="H258" s="217"/>
      <c r="I258" s="217"/>
      <c r="U258" s="228"/>
      <c r="V258" s="228"/>
      <c r="W258" s="228"/>
      <c r="X258" s="228"/>
      <c r="Y258" s="228"/>
      <c r="Z258" s="228"/>
    </row>
    <row r="259" spans="2:26" ht="16.5" customHeight="1">
      <c r="U259" s="228"/>
      <c r="V259" s="228"/>
      <c r="W259" s="228"/>
      <c r="X259" s="228"/>
      <c r="Y259" s="228"/>
      <c r="Z259" s="228"/>
    </row>
    <row r="260" spans="2:26" ht="16.5" customHeight="1">
      <c r="U260" s="228"/>
      <c r="V260" s="228"/>
      <c r="W260" s="228"/>
      <c r="X260" s="228"/>
      <c r="Y260" s="228"/>
      <c r="Z260" s="228"/>
    </row>
    <row r="261" spans="2:26" ht="16.5" customHeight="1">
      <c r="U261" s="228"/>
      <c r="V261" s="228"/>
      <c r="W261" s="228"/>
      <c r="X261" s="228"/>
      <c r="Y261" s="228"/>
      <c r="Z261" s="228"/>
    </row>
    <row r="262" spans="2:26" ht="16.5" customHeight="1">
      <c r="U262" s="228"/>
      <c r="V262" s="228"/>
      <c r="W262" s="228"/>
      <c r="X262" s="228"/>
      <c r="Y262" s="228"/>
      <c r="Z262" s="228"/>
    </row>
    <row r="263" spans="2:26" ht="16.5" customHeight="1">
      <c r="U263" s="228"/>
      <c r="V263" s="228"/>
      <c r="W263" s="228"/>
      <c r="X263" s="228"/>
      <c r="Y263" s="228"/>
      <c r="Z263" s="228"/>
    </row>
    <row r="264" spans="2:26" ht="16.5" customHeight="1">
      <c r="U264" s="228"/>
      <c r="V264" s="228"/>
      <c r="W264" s="228"/>
      <c r="X264" s="228"/>
      <c r="Y264" s="228"/>
      <c r="Z264" s="228"/>
    </row>
    <row r="265" spans="2:26" ht="16.5" customHeight="1">
      <c r="U265" s="228"/>
      <c r="V265" s="228"/>
      <c r="W265" s="228"/>
      <c r="X265" s="228"/>
      <c r="Y265" s="228"/>
      <c r="Z265" s="228"/>
    </row>
    <row r="266" spans="2:26" ht="16.5" customHeight="1">
      <c r="Q266" s="230"/>
      <c r="R266" s="230"/>
      <c r="S266" s="230"/>
      <c r="T266" s="230"/>
      <c r="U266" s="228"/>
      <c r="V266" s="228"/>
      <c r="W266" s="228"/>
      <c r="X266" s="228"/>
      <c r="Y266" s="228"/>
      <c r="Z266" s="228"/>
    </row>
    <row r="267" spans="2:26" ht="16.5" customHeight="1">
      <c r="U267" s="228"/>
      <c r="V267" s="228"/>
      <c r="W267" s="228"/>
      <c r="X267" s="228"/>
      <c r="Y267" s="228"/>
      <c r="Z267" s="228"/>
    </row>
    <row r="268" spans="2:26" ht="16.5" customHeight="1">
      <c r="U268" s="228"/>
      <c r="V268" s="228"/>
      <c r="W268" s="228"/>
      <c r="X268" s="228"/>
      <c r="Y268" s="228"/>
      <c r="Z268" s="228"/>
    </row>
    <row r="269" spans="2:26" ht="16.5" customHeight="1">
      <c r="U269" s="228"/>
      <c r="V269" s="228"/>
      <c r="W269" s="228"/>
      <c r="X269" s="228"/>
      <c r="Y269" s="228"/>
      <c r="Z269" s="228"/>
    </row>
    <row r="270" spans="2:26" ht="16.5" customHeight="1">
      <c r="U270" s="228"/>
      <c r="V270" s="228"/>
      <c r="W270" s="228"/>
      <c r="X270" s="228"/>
      <c r="Y270" s="228"/>
      <c r="Z270" s="228"/>
    </row>
    <row r="271" spans="2:26" ht="16.5" customHeight="1">
      <c r="U271" s="228"/>
      <c r="V271" s="228"/>
      <c r="W271" s="228"/>
      <c r="X271" s="228"/>
      <c r="Y271" s="228"/>
      <c r="Z271" s="228"/>
    </row>
    <row r="272" spans="2:26" ht="16.5" customHeight="1">
      <c r="U272" s="228"/>
      <c r="V272" s="228"/>
      <c r="W272" s="228"/>
      <c r="X272" s="228"/>
      <c r="Y272" s="228"/>
      <c r="Z272" s="228"/>
    </row>
    <row r="273" spans="21:26" ht="16.5" customHeight="1">
      <c r="U273" s="228"/>
      <c r="V273" s="228"/>
      <c r="W273" s="228"/>
      <c r="X273" s="228"/>
      <c r="Y273" s="228"/>
      <c r="Z273" s="228"/>
    </row>
    <row r="274" spans="21:26" ht="16.5" customHeight="1">
      <c r="U274" s="228"/>
      <c r="V274" s="228"/>
      <c r="W274" s="228"/>
      <c r="X274" s="228"/>
      <c r="Y274" s="228"/>
      <c r="Z274" s="228"/>
    </row>
    <row r="275" spans="21:26" ht="16.5" customHeight="1">
      <c r="U275" s="228"/>
      <c r="V275" s="228"/>
      <c r="W275" s="228"/>
      <c r="X275" s="228"/>
      <c r="Y275" s="228"/>
      <c r="Z275" s="228"/>
    </row>
    <row r="276" spans="21:26" ht="16.5" customHeight="1">
      <c r="U276" s="228"/>
      <c r="V276" s="228"/>
      <c r="W276" s="228"/>
      <c r="X276" s="228"/>
      <c r="Y276" s="228"/>
      <c r="Z276" s="228"/>
    </row>
    <row r="277" spans="21:26" ht="16.5" customHeight="1">
      <c r="U277" s="228"/>
      <c r="V277" s="228"/>
      <c r="W277" s="228"/>
      <c r="X277" s="228"/>
      <c r="Y277" s="228"/>
      <c r="Z277" s="228"/>
    </row>
    <row r="278" spans="21:26" ht="16.5" customHeight="1">
      <c r="U278" s="228"/>
      <c r="V278" s="228"/>
      <c r="W278" s="228"/>
      <c r="X278" s="228"/>
      <c r="Y278" s="228"/>
      <c r="Z278" s="228"/>
    </row>
    <row r="279" spans="21:26" ht="16.5" customHeight="1">
      <c r="U279" s="228"/>
      <c r="V279" s="228"/>
      <c r="W279" s="228"/>
      <c r="X279" s="228"/>
      <c r="Y279" s="228"/>
      <c r="Z279" s="228"/>
    </row>
    <row r="280" spans="21:26" ht="16.5" customHeight="1">
      <c r="U280" s="228"/>
      <c r="V280" s="228"/>
      <c r="W280" s="228"/>
      <c r="X280" s="228"/>
      <c r="Y280" s="228"/>
      <c r="Z280" s="228"/>
    </row>
    <row r="281" spans="21:26" ht="16.5" customHeight="1">
      <c r="U281" s="228"/>
      <c r="V281" s="228"/>
      <c r="W281" s="228"/>
      <c r="X281" s="228"/>
      <c r="Y281" s="228"/>
      <c r="Z281" s="228"/>
    </row>
    <row r="282" spans="21:26" ht="16.5" customHeight="1">
      <c r="U282" s="228"/>
      <c r="V282" s="228"/>
      <c r="W282" s="228"/>
      <c r="X282" s="228"/>
      <c r="Y282" s="228"/>
      <c r="Z282" s="228"/>
    </row>
    <row r="283" spans="21:26" ht="16.5" customHeight="1">
      <c r="U283" s="228"/>
      <c r="V283" s="228"/>
      <c r="W283" s="228"/>
      <c r="X283" s="228"/>
      <c r="Y283" s="228"/>
      <c r="Z283" s="228"/>
    </row>
    <row r="284" spans="21:26" ht="16.5" customHeight="1">
      <c r="U284" s="228"/>
      <c r="V284" s="228"/>
      <c r="W284" s="228"/>
      <c r="X284" s="228"/>
      <c r="Y284" s="228"/>
      <c r="Z284" s="228"/>
    </row>
    <row r="285" spans="21:26" ht="16.5" customHeight="1">
      <c r="U285" s="228"/>
      <c r="V285" s="228"/>
      <c r="W285" s="228"/>
      <c r="X285" s="228"/>
      <c r="Y285" s="228"/>
      <c r="Z285" s="228"/>
    </row>
    <row r="286" spans="21:26" ht="16.5" customHeight="1">
      <c r="U286" s="228"/>
      <c r="V286" s="228"/>
      <c r="W286" s="228"/>
      <c r="X286" s="228"/>
      <c r="Y286" s="228"/>
      <c r="Z286" s="228"/>
    </row>
    <row r="287" spans="21:26" ht="16.5" customHeight="1">
      <c r="U287" s="228"/>
      <c r="V287" s="228"/>
      <c r="W287" s="228"/>
      <c r="X287" s="228"/>
      <c r="Y287" s="228"/>
      <c r="Z287" s="228"/>
    </row>
    <row r="288" spans="21:26" ht="16.5" customHeight="1">
      <c r="U288" s="228"/>
      <c r="V288" s="228"/>
      <c r="W288" s="228"/>
      <c r="X288" s="228"/>
      <c r="Y288" s="228"/>
      <c r="Z288" s="228"/>
    </row>
    <row r="289" spans="21:26" ht="16.5" customHeight="1">
      <c r="U289" s="228"/>
      <c r="V289" s="228"/>
      <c r="W289" s="228"/>
      <c r="X289" s="228"/>
      <c r="Y289" s="228"/>
      <c r="Z289" s="228"/>
    </row>
    <row r="290" spans="21:26" ht="16.5" customHeight="1">
      <c r="U290" s="228"/>
      <c r="V290" s="228"/>
      <c r="W290" s="228"/>
      <c r="X290" s="228"/>
      <c r="Y290" s="228"/>
      <c r="Z290" s="228"/>
    </row>
    <row r="291" spans="21:26" ht="16.5" customHeight="1">
      <c r="U291" s="228"/>
      <c r="V291" s="228"/>
      <c r="W291" s="228"/>
      <c r="X291" s="228"/>
      <c r="Y291" s="228"/>
      <c r="Z291" s="228"/>
    </row>
    <row r="292" spans="21:26" ht="16.5" customHeight="1">
      <c r="U292" s="228"/>
      <c r="V292" s="228"/>
      <c r="W292" s="228"/>
      <c r="X292" s="228"/>
      <c r="Y292" s="228"/>
      <c r="Z292" s="228"/>
    </row>
    <row r="293" spans="21:26" ht="16.5" customHeight="1">
      <c r="U293" s="228"/>
      <c r="V293" s="228"/>
      <c r="W293" s="228"/>
      <c r="X293" s="228"/>
      <c r="Y293" s="228"/>
      <c r="Z293" s="228"/>
    </row>
    <row r="294" spans="21:26" ht="16.5" customHeight="1">
      <c r="U294" s="228"/>
      <c r="V294" s="228"/>
      <c r="W294" s="228"/>
      <c r="X294" s="228"/>
      <c r="Y294" s="228"/>
      <c r="Z294" s="228"/>
    </row>
    <row r="295" spans="21:26" ht="16.5" customHeight="1">
      <c r="U295" s="228"/>
      <c r="V295" s="228"/>
      <c r="W295" s="228"/>
      <c r="X295" s="228"/>
      <c r="Y295" s="228"/>
      <c r="Z295" s="228"/>
    </row>
    <row r="296" spans="21:26" ht="16.5" customHeight="1">
      <c r="U296" s="228"/>
      <c r="V296" s="228"/>
      <c r="W296" s="228"/>
      <c r="X296" s="228"/>
      <c r="Y296" s="228"/>
      <c r="Z296" s="228"/>
    </row>
    <row r="297" spans="21:26" ht="16.5" customHeight="1">
      <c r="U297" s="228"/>
      <c r="V297" s="228"/>
      <c r="W297" s="228"/>
      <c r="X297" s="228"/>
      <c r="Y297" s="228"/>
      <c r="Z297" s="228"/>
    </row>
    <row r="298" spans="21:26" ht="16.5" customHeight="1">
      <c r="U298" s="228"/>
      <c r="V298" s="228"/>
      <c r="W298" s="228"/>
      <c r="X298" s="228"/>
      <c r="Y298" s="228"/>
      <c r="Z298" s="228"/>
    </row>
    <row r="299" spans="21:26" ht="16.5" customHeight="1">
      <c r="U299" s="228"/>
      <c r="V299" s="228"/>
      <c r="W299" s="228"/>
      <c r="X299" s="228"/>
      <c r="Y299" s="228"/>
      <c r="Z299" s="228"/>
    </row>
    <row r="300" spans="21:26" ht="16.5" customHeight="1">
      <c r="U300" s="228"/>
      <c r="V300" s="228"/>
      <c r="W300" s="228"/>
      <c r="X300" s="228"/>
      <c r="Y300" s="228"/>
      <c r="Z300" s="228"/>
    </row>
    <row r="301" spans="21:26" ht="16.5" customHeight="1">
      <c r="U301" s="228"/>
      <c r="V301" s="228"/>
      <c r="W301" s="228"/>
      <c r="X301" s="228"/>
      <c r="Y301" s="228"/>
      <c r="Z301" s="228"/>
    </row>
    <row r="302" spans="21:26" ht="16.5" customHeight="1">
      <c r="U302" s="228"/>
      <c r="V302" s="228"/>
      <c r="W302" s="228"/>
      <c r="X302" s="228"/>
      <c r="Y302" s="228"/>
      <c r="Z302" s="228"/>
    </row>
    <row r="303" spans="21:26" ht="16.5" customHeight="1">
      <c r="U303" s="228"/>
      <c r="V303" s="228"/>
      <c r="W303" s="228"/>
      <c r="X303" s="228"/>
      <c r="Y303" s="228"/>
      <c r="Z303" s="228"/>
    </row>
    <row r="304" spans="21:26" ht="16.5" customHeight="1">
      <c r="U304" s="228"/>
      <c r="V304" s="228"/>
      <c r="W304" s="228"/>
      <c r="X304" s="228"/>
      <c r="Y304" s="228"/>
      <c r="Z304" s="228"/>
    </row>
    <row r="305" spans="21:26" ht="16.5" customHeight="1">
      <c r="U305" s="228"/>
      <c r="V305" s="228"/>
      <c r="W305" s="228"/>
      <c r="X305" s="228"/>
      <c r="Y305" s="228"/>
      <c r="Z305" s="228"/>
    </row>
    <row r="306" spans="21:26" ht="16.5" customHeight="1">
      <c r="U306" s="228"/>
      <c r="V306" s="228"/>
      <c r="W306" s="228"/>
      <c r="X306" s="228"/>
      <c r="Y306" s="228"/>
      <c r="Z306" s="228"/>
    </row>
    <row r="307" spans="21:26" ht="16.5" customHeight="1">
      <c r="U307" s="228"/>
      <c r="V307" s="228"/>
      <c r="W307" s="228"/>
      <c r="X307" s="228"/>
      <c r="Y307" s="228"/>
      <c r="Z307" s="228"/>
    </row>
    <row r="308" spans="21:26" ht="16.5" customHeight="1">
      <c r="U308" s="228"/>
      <c r="V308" s="228"/>
      <c r="W308" s="228"/>
      <c r="X308" s="228"/>
      <c r="Y308" s="228"/>
      <c r="Z308" s="228"/>
    </row>
    <row r="309" spans="21:26" ht="16.5" customHeight="1">
      <c r="U309" s="228"/>
      <c r="V309" s="228"/>
      <c r="W309" s="228"/>
      <c r="X309" s="228"/>
      <c r="Y309" s="228"/>
      <c r="Z309" s="228"/>
    </row>
    <row r="310" spans="21:26" ht="16.5" customHeight="1">
      <c r="U310" s="228"/>
      <c r="V310" s="228"/>
      <c r="W310" s="228"/>
      <c r="X310" s="228"/>
      <c r="Y310" s="228"/>
      <c r="Z310" s="228"/>
    </row>
    <row r="311" spans="21:26" ht="16.5" customHeight="1">
      <c r="U311" s="228"/>
      <c r="V311" s="228"/>
      <c r="W311" s="228"/>
      <c r="X311" s="228"/>
      <c r="Y311" s="228"/>
      <c r="Z311" s="228"/>
    </row>
    <row r="312" spans="21:26" ht="16.5" customHeight="1">
      <c r="U312" s="228"/>
      <c r="V312" s="228"/>
      <c r="W312" s="228"/>
      <c r="X312" s="228"/>
      <c r="Y312" s="228"/>
      <c r="Z312" s="228"/>
    </row>
    <row r="313" spans="21:26" ht="16.5" customHeight="1">
      <c r="U313" s="228"/>
      <c r="V313" s="228"/>
      <c r="W313" s="228"/>
      <c r="X313" s="228"/>
      <c r="Y313" s="228"/>
      <c r="Z313" s="228"/>
    </row>
    <row r="314" spans="21:26" ht="16.5" customHeight="1">
      <c r="U314" s="228"/>
      <c r="V314" s="228"/>
      <c r="W314" s="228"/>
      <c r="X314" s="228"/>
      <c r="Y314" s="228"/>
      <c r="Z314" s="228"/>
    </row>
    <row r="315" spans="21:26" ht="16.5" customHeight="1">
      <c r="U315" s="228"/>
      <c r="V315" s="228"/>
      <c r="W315" s="228"/>
      <c r="X315" s="228"/>
      <c r="Y315" s="228"/>
      <c r="Z315" s="228"/>
    </row>
    <row r="316" spans="21:26" ht="16.5" customHeight="1">
      <c r="U316" s="228"/>
      <c r="V316" s="228"/>
      <c r="W316" s="228"/>
      <c r="X316" s="228"/>
      <c r="Y316" s="228"/>
      <c r="Z316" s="228"/>
    </row>
    <row r="317" spans="21:26" ht="16.5" customHeight="1">
      <c r="U317" s="228"/>
      <c r="V317" s="228"/>
      <c r="W317" s="228"/>
      <c r="X317" s="228"/>
      <c r="Y317" s="228"/>
      <c r="Z317" s="228"/>
    </row>
    <row r="318" spans="21:26" ht="16.5" customHeight="1">
      <c r="U318" s="228"/>
      <c r="V318" s="228"/>
      <c r="W318" s="228"/>
      <c r="X318" s="228"/>
      <c r="Y318" s="228"/>
      <c r="Z318" s="228"/>
    </row>
    <row r="319" spans="21:26" ht="16.5" customHeight="1">
      <c r="U319" s="228"/>
      <c r="V319" s="228"/>
      <c r="W319" s="228"/>
      <c r="X319" s="228"/>
      <c r="Y319" s="228"/>
      <c r="Z319" s="228"/>
    </row>
    <row r="320" spans="21:26" ht="16.5" customHeight="1">
      <c r="U320" s="228"/>
      <c r="V320" s="228"/>
      <c r="W320" s="228"/>
      <c r="X320" s="228"/>
      <c r="Y320" s="228"/>
      <c r="Z320" s="228"/>
    </row>
    <row r="321" spans="21:26" ht="16.5" customHeight="1">
      <c r="U321" s="228"/>
      <c r="V321" s="228"/>
      <c r="W321" s="228"/>
      <c r="X321" s="228"/>
      <c r="Y321" s="228"/>
      <c r="Z321" s="228"/>
    </row>
    <row r="322" spans="21:26" ht="16.5" customHeight="1">
      <c r="U322" s="228"/>
      <c r="V322" s="228"/>
      <c r="W322" s="228"/>
      <c r="X322" s="228"/>
      <c r="Y322" s="228"/>
      <c r="Z322" s="228"/>
    </row>
    <row r="323" spans="21:26" ht="16.5" customHeight="1">
      <c r="U323" s="228"/>
      <c r="V323" s="228"/>
      <c r="W323" s="228"/>
      <c r="X323" s="228"/>
      <c r="Y323" s="228"/>
      <c r="Z323" s="228"/>
    </row>
    <row r="324" spans="21:26" ht="16.5" customHeight="1">
      <c r="U324" s="228"/>
      <c r="V324" s="228"/>
      <c r="W324" s="228"/>
      <c r="X324" s="228"/>
      <c r="Y324" s="228"/>
      <c r="Z324" s="228"/>
    </row>
    <row r="325" spans="21:26" ht="16.5" customHeight="1">
      <c r="U325" s="228"/>
      <c r="V325" s="228"/>
      <c r="W325" s="228"/>
      <c r="X325" s="228"/>
      <c r="Y325" s="228"/>
      <c r="Z325" s="228"/>
    </row>
    <row r="326" spans="21:26" ht="16.5" customHeight="1">
      <c r="U326" s="228"/>
      <c r="V326" s="228"/>
      <c r="W326" s="228"/>
      <c r="X326" s="228"/>
      <c r="Y326" s="228"/>
      <c r="Z326" s="228"/>
    </row>
    <row r="327" spans="21:26" ht="16.5" customHeight="1">
      <c r="U327" s="228"/>
      <c r="V327" s="228"/>
      <c r="W327" s="228"/>
      <c r="X327" s="228"/>
      <c r="Y327" s="228"/>
      <c r="Z327" s="228"/>
    </row>
    <row r="328" spans="21:26" ht="16.5" customHeight="1">
      <c r="U328" s="228"/>
      <c r="V328" s="228"/>
      <c r="W328" s="228"/>
      <c r="X328" s="228"/>
      <c r="Y328" s="228"/>
      <c r="Z328" s="228"/>
    </row>
    <row r="329" spans="21:26" ht="16.5" customHeight="1">
      <c r="U329" s="228"/>
      <c r="V329" s="228"/>
      <c r="W329" s="228"/>
      <c r="X329" s="228"/>
      <c r="Y329" s="228"/>
      <c r="Z329" s="228"/>
    </row>
    <row r="330" spans="21:26" ht="16.5" customHeight="1">
      <c r="U330" s="228"/>
      <c r="V330" s="228"/>
      <c r="W330" s="228"/>
      <c r="X330" s="228"/>
      <c r="Y330" s="228"/>
      <c r="Z330" s="228"/>
    </row>
    <row r="331" spans="21:26" ht="16.5" customHeight="1">
      <c r="U331" s="228"/>
      <c r="V331" s="228"/>
      <c r="W331" s="228"/>
      <c r="X331" s="228"/>
      <c r="Y331" s="228"/>
      <c r="Z331" s="228"/>
    </row>
    <row r="332" spans="21:26" ht="16.5" customHeight="1">
      <c r="U332" s="228"/>
      <c r="V332" s="228"/>
      <c r="W332" s="228"/>
      <c r="X332" s="228"/>
      <c r="Y332" s="228"/>
      <c r="Z332" s="228"/>
    </row>
    <row r="333" spans="21:26" ht="16.5" customHeight="1">
      <c r="U333" s="228"/>
      <c r="V333" s="228"/>
      <c r="W333" s="228"/>
      <c r="X333" s="228"/>
      <c r="Y333" s="228"/>
      <c r="Z333" s="228"/>
    </row>
    <row r="334" spans="21:26" ht="16.5" customHeight="1">
      <c r="U334" s="228"/>
      <c r="V334" s="228"/>
      <c r="W334" s="228"/>
      <c r="X334" s="228"/>
      <c r="Y334" s="228"/>
      <c r="Z334" s="228"/>
    </row>
    <row r="335" spans="21:26" ht="16.5" customHeight="1">
      <c r="U335" s="228"/>
      <c r="V335" s="228"/>
      <c r="W335" s="228"/>
      <c r="X335" s="228"/>
      <c r="Y335" s="228"/>
      <c r="Z335" s="228"/>
    </row>
    <row r="336" spans="21:26" ht="16.5" customHeight="1">
      <c r="U336" s="228"/>
      <c r="V336" s="228"/>
      <c r="W336" s="228"/>
      <c r="X336" s="228"/>
      <c r="Y336" s="228"/>
      <c r="Z336" s="228"/>
    </row>
    <row r="337" spans="21:26" ht="16.5" customHeight="1">
      <c r="U337" s="228"/>
      <c r="V337" s="228"/>
      <c r="W337" s="228"/>
      <c r="X337" s="228"/>
      <c r="Y337" s="228"/>
      <c r="Z337" s="228"/>
    </row>
    <row r="338" spans="21:26" ht="16.5" customHeight="1">
      <c r="U338" s="228"/>
      <c r="V338" s="228"/>
      <c r="W338" s="228"/>
      <c r="X338" s="228"/>
      <c r="Y338" s="228"/>
      <c r="Z338" s="228"/>
    </row>
    <row r="339" spans="21:26" ht="16.5" customHeight="1">
      <c r="U339" s="228"/>
      <c r="V339" s="228"/>
      <c r="W339" s="228"/>
      <c r="X339" s="228"/>
      <c r="Y339" s="228"/>
      <c r="Z339" s="228"/>
    </row>
    <row r="340" spans="21:26" ht="16.5" customHeight="1">
      <c r="U340" s="228"/>
      <c r="V340" s="228"/>
      <c r="W340" s="228"/>
      <c r="X340" s="228"/>
      <c r="Y340" s="228"/>
      <c r="Z340" s="228"/>
    </row>
    <row r="341" spans="21:26" ht="16.5" customHeight="1">
      <c r="U341" s="228"/>
      <c r="V341" s="228"/>
      <c r="W341" s="228"/>
      <c r="X341" s="228"/>
      <c r="Y341" s="228"/>
      <c r="Z341" s="228"/>
    </row>
    <row r="342" spans="21:26" ht="16.5" customHeight="1">
      <c r="U342" s="228"/>
      <c r="V342" s="228"/>
      <c r="W342" s="228"/>
      <c r="X342" s="228"/>
      <c r="Y342" s="228"/>
      <c r="Z342" s="228"/>
    </row>
    <row r="343" spans="21:26" ht="16.5" customHeight="1">
      <c r="U343" s="228"/>
      <c r="V343" s="228"/>
      <c r="W343" s="228"/>
      <c r="X343" s="228"/>
      <c r="Y343" s="228"/>
      <c r="Z343" s="228"/>
    </row>
    <row r="344" spans="21:26" ht="16.5" customHeight="1">
      <c r="U344" s="228"/>
      <c r="V344" s="228"/>
      <c r="W344" s="228"/>
      <c r="X344" s="228"/>
      <c r="Y344" s="228"/>
      <c r="Z344" s="228"/>
    </row>
    <row r="345" spans="21:26" ht="16.5" customHeight="1">
      <c r="U345" s="228"/>
      <c r="V345" s="228"/>
      <c r="W345" s="228"/>
      <c r="X345" s="228"/>
      <c r="Y345" s="228"/>
      <c r="Z345" s="228"/>
    </row>
    <row r="346" spans="21:26" ht="16.5" customHeight="1">
      <c r="U346" s="228"/>
      <c r="V346" s="228"/>
      <c r="W346" s="228"/>
      <c r="X346" s="228"/>
      <c r="Y346" s="228"/>
      <c r="Z346" s="228"/>
    </row>
    <row r="347" spans="21:26" ht="16.5" customHeight="1">
      <c r="U347" s="228"/>
      <c r="V347" s="228"/>
      <c r="W347" s="228"/>
      <c r="X347" s="228"/>
      <c r="Y347" s="228"/>
      <c r="Z347" s="228"/>
    </row>
    <row r="348" spans="21:26" ht="16.5" customHeight="1">
      <c r="U348" s="228"/>
      <c r="V348" s="228"/>
      <c r="W348" s="228"/>
      <c r="X348" s="228"/>
      <c r="Y348" s="228"/>
      <c r="Z348" s="228"/>
    </row>
    <row r="349" spans="21:26" ht="16.5" customHeight="1">
      <c r="U349" s="228"/>
      <c r="V349" s="228"/>
      <c r="W349" s="228"/>
      <c r="X349" s="228"/>
      <c r="Y349" s="228"/>
      <c r="Z349" s="228"/>
    </row>
    <row r="350" spans="21:26" ht="16.5" customHeight="1">
      <c r="U350" s="228"/>
      <c r="V350" s="228"/>
      <c r="W350" s="228"/>
      <c r="X350" s="228"/>
      <c r="Y350" s="228"/>
      <c r="Z350" s="228"/>
    </row>
    <row r="351" spans="21:26" ht="16.5" customHeight="1">
      <c r="U351" s="228"/>
      <c r="V351" s="228"/>
      <c r="W351" s="228"/>
      <c r="X351" s="228"/>
      <c r="Y351" s="228"/>
      <c r="Z351" s="228"/>
    </row>
    <row r="352" spans="21:26" ht="16.5" customHeight="1">
      <c r="U352" s="228"/>
      <c r="V352" s="228"/>
      <c r="W352" s="228"/>
      <c r="X352" s="228"/>
      <c r="Y352" s="228"/>
      <c r="Z352" s="228"/>
    </row>
    <row r="353" spans="21:26" ht="16.5" customHeight="1">
      <c r="U353" s="228"/>
      <c r="V353" s="228"/>
      <c r="W353" s="228"/>
      <c r="X353" s="228"/>
      <c r="Y353" s="228"/>
      <c r="Z353" s="228"/>
    </row>
    <row r="354" spans="21:26" ht="16.5" customHeight="1">
      <c r="U354" s="228"/>
      <c r="V354" s="228"/>
      <c r="W354" s="228"/>
      <c r="X354" s="228"/>
      <c r="Y354" s="228"/>
      <c r="Z354" s="228"/>
    </row>
    <row r="355" spans="21:26" ht="16.5" customHeight="1">
      <c r="U355" s="228"/>
      <c r="V355" s="228"/>
      <c r="W355" s="228"/>
      <c r="X355" s="228"/>
      <c r="Y355" s="228"/>
      <c r="Z355" s="228"/>
    </row>
    <row r="356" spans="21:26" ht="16.5" customHeight="1">
      <c r="U356" s="228"/>
      <c r="V356" s="228"/>
      <c r="W356" s="228"/>
      <c r="X356" s="228"/>
      <c r="Y356" s="228"/>
      <c r="Z356" s="228"/>
    </row>
    <row r="357" spans="21:26" ht="16.5" customHeight="1">
      <c r="U357" s="228"/>
      <c r="V357" s="228"/>
      <c r="W357" s="228"/>
      <c r="X357" s="228"/>
      <c r="Y357" s="228"/>
      <c r="Z357" s="228"/>
    </row>
    <row r="358" spans="21:26" ht="16.5" customHeight="1">
      <c r="U358" s="228"/>
      <c r="V358" s="228"/>
      <c r="W358" s="228"/>
      <c r="X358" s="228"/>
      <c r="Y358" s="228"/>
      <c r="Z358" s="228"/>
    </row>
    <row r="359" spans="21:26" ht="16.5" customHeight="1">
      <c r="U359" s="228"/>
      <c r="V359" s="228"/>
      <c r="W359" s="228"/>
      <c r="X359" s="228"/>
      <c r="Y359" s="228"/>
      <c r="Z359" s="228"/>
    </row>
    <row r="360" spans="21:26" ht="16.5" customHeight="1">
      <c r="U360" s="228"/>
      <c r="V360" s="228"/>
      <c r="W360" s="228"/>
      <c r="X360" s="228"/>
      <c r="Y360" s="228"/>
      <c r="Z360" s="228"/>
    </row>
    <row r="361" spans="21:26" ht="16.5" customHeight="1">
      <c r="U361" s="228"/>
      <c r="V361" s="228"/>
      <c r="W361" s="228"/>
      <c r="X361" s="228"/>
      <c r="Y361" s="228"/>
      <c r="Z361" s="228"/>
    </row>
    <row r="362" spans="21:26" ht="16.5" customHeight="1">
      <c r="U362" s="228"/>
      <c r="V362" s="228"/>
      <c r="W362" s="228"/>
      <c r="X362" s="228"/>
      <c r="Y362" s="228"/>
      <c r="Z362" s="228"/>
    </row>
    <row r="363" spans="21:26" ht="16.5" customHeight="1">
      <c r="U363" s="228"/>
      <c r="V363" s="228"/>
      <c r="W363" s="228"/>
      <c r="X363" s="228"/>
      <c r="Y363" s="228"/>
      <c r="Z363" s="228"/>
    </row>
    <row r="364" spans="21:26" ht="16.5" customHeight="1">
      <c r="U364" s="228"/>
      <c r="V364" s="228"/>
      <c r="W364" s="228"/>
      <c r="X364" s="228"/>
      <c r="Y364" s="228"/>
      <c r="Z364" s="228"/>
    </row>
    <row r="365" spans="21:26" ht="16.5" customHeight="1">
      <c r="U365" s="228"/>
      <c r="V365" s="228"/>
      <c r="W365" s="228"/>
      <c r="X365" s="228"/>
      <c r="Y365" s="228"/>
      <c r="Z365" s="228"/>
    </row>
    <row r="366" spans="21:26" ht="16.5" customHeight="1">
      <c r="U366" s="228"/>
      <c r="V366" s="228"/>
      <c r="W366" s="228"/>
      <c r="X366" s="228"/>
      <c r="Y366" s="228"/>
      <c r="Z366" s="228"/>
    </row>
    <row r="367" spans="21:26" ht="16.5" customHeight="1">
      <c r="U367" s="228"/>
      <c r="V367" s="228"/>
      <c r="W367" s="228"/>
      <c r="X367" s="228"/>
      <c r="Y367" s="228"/>
      <c r="Z367" s="228"/>
    </row>
    <row r="368" spans="21:26" ht="16.5" customHeight="1">
      <c r="U368" s="228"/>
      <c r="V368" s="228"/>
      <c r="W368" s="228"/>
      <c r="X368" s="228"/>
      <c r="Y368" s="228"/>
      <c r="Z368" s="228"/>
    </row>
    <row r="369" spans="21:26" ht="16.5" customHeight="1">
      <c r="U369" s="228"/>
      <c r="V369" s="228"/>
      <c r="W369" s="228"/>
      <c r="X369" s="228"/>
      <c r="Y369" s="228"/>
      <c r="Z369" s="228"/>
    </row>
    <row r="370" spans="21:26" ht="16.5" customHeight="1">
      <c r="U370" s="228"/>
      <c r="V370" s="228"/>
      <c r="W370" s="228"/>
      <c r="X370" s="228"/>
      <c r="Y370" s="228"/>
      <c r="Z370" s="228"/>
    </row>
    <row r="371" spans="21:26" ht="16.5" customHeight="1">
      <c r="U371" s="228"/>
      <c r="V371" s="228"/>
      <c r="W371" s="228"/>
      <c r="X371" s="228"/>
      <c r="Y371" s="228"/>
      <c r="Z371" s="228"/>
    </row>
    <row r="372" spans="21:26" ht="16.5" customHeight="1">
      <c r="U372" s="228"/>
      <c r="V372" s="228"/>
      <c r="W372" s="228"/>
      <c r="X372" s="228"/>
      <c r="Y372" s="228"/>
      <c r="Z372" s="228"/>
    </row>
    <row r="373" spans="21:26" ht="16.5" customHeight="1">
      <c r="U373" s="228"/>
      <c r="V373" s="228"/>
      <c r="W373" s="228"/>
      <c r="X373" s="228"/>
      <c r="Y373" s="228"/>
      <c r="Z373" s="228"/>
    </row>
    <row r="374" spans="21:26" ht="16.5" customHeight="1">
      <c r="U374" s="228"/>
      <c r="V374" s="228"/>
      <c r="W374" s="228"/>
      <c r="X374" s="228"/>
      <c r="Y374" s="228"/>
      <c r="Z374" s="228"/>
    </row>
    <row r="375" spans="21:26" ht="16.5" customHeight="1">
      <c r="U375" s="228"/>
      <c r="V375" s="228"/>
      <c r="W375" s="228"/>
      <c r="X375" s="228"/>
      <c r="Y375" s="228"/>
      <c r="Z375" s="228"/>
    </row>
    <row r="376" spans="21:26" ht="16.5" customHeight="1">
      <c r="U376" s="228"/>
      <c r="V376" s="228"/>
      <c r="W376" s="228"/>
      <c r="X376" s="228"/>
      <c r="Y376" s="228"/>
      <c r="Z376" s="228"/>
    </row>
    <row r="377" spans="21:26" ht="16.5" customHeight="1">
      <c r="U377" s="228"/>
      <c r="V377" s="228"/>
      <c r="W377" s="228"/>
      <c r="X377" s="228"/>
      <c r="Y377" s="228"/>
      <c r="Z377" s="228"/>
    </row>
    <row r="378" spans="21:26" ht="16.5" customHeight="1">
      <c r="U378" s="228"/>
      <c r="V378" s="228"/>
      <c r="W378" s="228"/>
      <c r="X378" s="228"/>
      <c r="Y378" s="228"/>
      <c r="Z378" s="228"/>
    </row>
    <row r="379" spans="21:26" ht="16.5" customHeight="1">
      <c r="U379" s="228"/>
      <c r="V379" s="228"/>
      <c r="W379" s="228"/>
      <c r="X379" s="228"/>
      <c r="Y379" s="228"/>
      <c r="Z379" s="228"/>
    </row>
    <row r="380" spans="21:26" ht="16.5" customHeight="1">
      <c r="U380" s="228"/>
      <c r="V380" s="228"/>
      <c r="W380" s="228"/>
      <c r="X380" s="228"/>
      <c r="Y380" s="228"/>
      <c r="Z380" s="228"/>
    </row>
    <row r="381" spans="21:26" ht="16.5" customHeight="1">
      <c r="U381" s="228"/>
      <c r="V381" s="228"/>
      <c r="W381" s="228"/>
      <c r="X381" s="228"/>
      <c r="Y381" s="228"/>
      <c r="Z381" s="228"/>
    </row>
    <row r="382" spans="21:26" ht="16.5" customHeight="1">
      <c r="U382" s="228"/>
      <c r="V382" s="228"/>
      <c r="W382" s="228"/>
      <c r="X382" s="228"/>
      <c r="Y382" s="228"/>
      <c r="Z382" s="228"/>
    </row>
    <row r="383" spans="21:26" ht="16.5" customHeight="1">
      <c r="U383" s="228"/>
      <c r="V383" s="228"/>
      <c r="W383" s="228"/>
      <c r="X383" s="228"/>
      <c r="Y383" s="228"/>
      <c r="Z383" s="228"/>
    </row>
    <row r="384" spans="21:26" ht="16.5" customHeight="1">
      <c r="U384" s="228"/>
      <c r="V384" s="228"/>
      <c r="W384" s="228"/>
      <c r="X384" s="228"/>
      <c r="Y384" s="228"/>
      <c r="Z384" s="228"/>
    </row>
    <row r="385" spans="21:26" ht="16.5" customHeight="1">
      <c r="U385" s="228"/>
      <c r="V385" s="228"/>
      <c r="W385" s="228"/>
      <c r="X385" s="228"/>
      <c r="Y385" s="228"/>
      <c r="Z385" s="228"/>
    </row>
    <row r="386" spans="21:26" ht="16.5" customHeight="1">
      <c r="U386" s="228"/>
      <c r="V386" s="228"/>
      <c r="W386" s="228"/>
      <c r="X386" s="228"/>
      <c r="Y386" s="228"/>
      <c r="Z386" s="228"/>
    </row>
    <row r="387" spans="21:26" ht="16.5" customHeight="1">
      <c r="U387" s="228"/>
      <c r="V387" s="228"/>
      <c r="W387" s="228"/>
      <c r="X387" s="228"/>
      <c r="Y387" s="228"/>
      <c r="Z387" s="228"/>
    </row>
    <row r="388" spans="21:26" ht="16.5" customHeight="1">
      <c r="U388" s="228"/>
      <c r="V388" s="228"/>
      <c r="W388" s="228"/>
      <c r="X388" s="228"/>
      <c r="Y388" s="228"/>
      <c r="Z388" s="228"/>
    </row>
    <row r="389" spans="21:26" ht="16.5" customHeight="1">
      <c r="U389" s="228"/>
      <c r="V389" s="228"/>
      <c r="W389" s="228"/>
      <c r="X389" s="228"/>
      <c r="Y389" s="228"/>
      <c r="Z389" s="228"/>
    </row>
    <row r="390" spans="21:26" ht="16.5" customHeight="1">
      <c r="U390" s="228"/>
      <c r="V390" s="228"/>
      <c r="W390" s="228"/>
      <c r="X390" s="228"/>
      <c r="Y390" s="228"/>
      <c r="Z390" s="228"/>
    </row>
    <row r="391" spans="21:26" ht="16.5" customHeight="1">
      <c r="U391" s="228"/>
      <c r="V391" s="228"/>
      <c r="W391" s="228"/>
      <c r="X391" s="228"/>
      <c r="Y391" s="228"/>
      <c r="Z391" s="228"/>
    </row>
    <row r="392" spans="21:26" ht="16.5" customHeight="1">
      <c r="U392" s="228"/>
      <c r="V392" s="228"/>
      <c r="W392" s="228"/>
      <c r="X392" s="228"/>
      <c r="Y392" s="228"/>
      <c r="Z392" s="228"/>
    </row>
    <row r="393" spans="21:26" ht="16.5" customHeight="1">
      <c r="U393" s="228"/>
      <c r="V393" s="228"/>
      <c r="W393" s="228"/>
      <c r="X393" s="228"/>
      <c r="Y393" s="228"/>
      <c r="Z393" s="228"/>
    </row>
    <row r="394" spans="21:26" ht="16.5" customHeight="1">
      <c r="U394" s="228"/>
      <c r="V394" s="228"/>
      <c r="W394" s="228"/>
      <c r="X394" s="228"/>
      <c r="Y394" s="228"/>
      <c r="Z394" s="228"/>
    </row>
    <row r="395" spans="21:26" ht="16.5" customHeight="1">
      <c r="U395" s="228"/>
      <c r="V395" s="228"/>
      <c r="W395" s="228"/>
      <c r="X395" s="228"/>
      <c r="Y395" s="228"/>
      <c r="Z395" s="228"/>
    </row>
    <row r="396" spans="21:26" ht="16.5" customHeight="1">
      <c r="U396" s="228"/>
      <c r="V396" s="228"/>
      <c r="W396" s="228"/>
      <c r="X396" s="228"/>
      <c r="Y396" s="228"/>
      <c r="Z396" s="228"/>
    </row>
    <row r="397" spans="21:26" ht="16.5" customHeight="1">
      <c r="U397" s="228"/>
      <c r="V397" s="228"/>
      <c r="W397" s="228"/>
      <c r="X397" s="228"/>
      <c r="Y397" s="228"/>
      <c r="Z397" s="228"/>
    </row>
    <row r="398" spans="21:26" ht="16.5" customHeight="1">
      <c r="U398" s="228"/>
      <c r="V398" s="228"/>
      <c r="W398" s="228"/>
      <c r="X398" s="228"/>
      <c r="Y398" s="228"/>
      <c r="Z398" s="228"/>
    </row>
    <row r="399" spans="21:26" ht="16.5" customHeight="1">
      <c r="U399" s="228"/>
      <c r="V399" s="228"/>
      <c r="W399" s="228"/>
      <c r="X399" s="228"/>
      <c r="Y399" s="228"/>
      <c r="Z399" s="228"/>
    </row>
    <row r="400" spans="21:26" ht="16.5" customHeight="1">
      <c r="U400" s="228"/>
      <c r="V400" s="228"/>
      <c r="W400" s="228"/>
      <c r="X400" s="228"/>
      <c r="Y400" s="228"/>
      <c r="Z400" s="228"/>
    </row>
    <row r="401" spans="21:26" ht="16.5" customHeight="1">
      <c r="U401" s="228"/>
      <c r="V401" s="228"/>
      <c r="W401" s="228"/>
      <c r="X401" s="228"/>
      <c r="Y401" s="228"/>
      <c r="Z401" s="228"/>
    </row>
    <row r="402" spans="21:26" ht="16.5" customHeight="1">
      <c r="U402" s="228"/>
      <c r="V402" s="228"/>
      <c r="W402" s="228"/>
      <c r="X402" s="228"/>
      <c r="Y402" s="228"/>
      <c r="Z402" s="228"/>
    </row>
    <row r="403" spans="21:26" ht="16.5" customHeight="1">
      <c r="U403" s="228"/>
      <c r="V403" s="228"/>
      <c r="W403" s="228"/>
      <c r="X403" s="228"/>
      <c r="Y403" s="228"/>
      <c r="Z403" s="228"/>
    </row>
    <row r="404" spans="21:26" ht="16.5" customHeight="1">
      <c r="U404" s="228"/>
      <c r="V404" s="228"/>
      <c r="W404" s="228"/>
      <c r="X404" s="228"/>
      <c r="Y404" s="228"/>
      <c r="Z404" s="228"/>
    </row>
    <row r="405" spans="21:26" ht="16.5" customHeight="1">
      <c r="U405" s="228"/>
      <c r="V405" s="228"/>
      <c r="W405" s="228"/>
      <c r="X405" s="228"/>
      <c r="Y405" s="228"/>
      <c r="Z405" s="228"/>
    </row>
    <row r="406" spans="21:26" ht="16.5" customHeight="1">
      <c r="U406" s="228"/>
      <c r="V406" s="228"/>
      <c r="W406" s="228"/>
      <c r="X406" s="228"/>
      <c r="Y406" s="228"/>
      <c r="Z406" s="228"/>
    </row>
    <row r="407" spans="21:26" ht="16.5" customHeight="1">
      <c r="U407" s="228"/>
      <c r="V407" s="228"/>
      <c r="W407" s="228"/>
      <c r="X407" s="228"/>
      <c r="Y407" s="228"/>
      <c r="Z407" s="228"/>
    </row>
    <row r="408" spans="21:26" ht="16.5" customHeight="1">
      <c r="U408" s="228"/>
      <c r="V408" s="228"/>
      <c r="W408" s="228"/>
      <c r="X408" s="228"/>
      <c r="Y408" s="228"/>
      <c r="Z408" s="228"/>
    </row>
    <row r="409" spans="21:26" ht="16.5" customHeight="1">
      <c r="U409" s="228"/>
      <c r="V409" s="228"/>
      <c r="W409" s="228"/>
      <c r="X409" s="228"/>
      <c r="Y409" s="228"/>
      <c r="Z409" s="228"/>
    </row>
    <row r="410" spans="21:26" ht="16.5" customHeight="1">
      <c r="U410" s="228"/>
      <c r="V410" s="228"/>
      <c r="W410" s="228"/>
      <c r="X410" s="228"/>
      <c r="Y410" s="228"/>
      <c r="Z410" s="228"/>
    </row>
    <row r="411" spans="21:26" ht="16.5" customHeight="1">
      <c r="U411" s="228"/>
      <c r="V411" s="228"/>
      <c r="W411" s="228"/>
      <c r="X411" s="228"/>
      <c r="Y411" s="228"/>
      <c r="Z411" s="228"/>
    </row>
    <row r="412" spans="21:26" ht="16.5" customHeight="1">
      <c r="U412" s="228"/>
      <c r="V412" s="228"/>
      <c r="W412" s="228"/>
      <c r="X412" s="228"/>
      <c r="Y412" s="228"/>
      <c r="Z412" s="228"/>
    </row>
    <row r="413" spans="21:26" ht="16.5" customHeight="1">
      <c r="U413" s="228"/>
      <c r="V413" s="228"/>
      <c r="W413" s="228"/>
      <c r="X413" s="228"/>
      <c r="Y413" s="228"/>
      <c r="Z413" s="228"/>
    </row>
    <row r="414" spans="21:26" ht="16.5" customHeight="1">
      <c r="U414" s="228"/>
      <c r="V414" s="228"/>
      <c r="W414" s="228"/>
      <c r="X414" s="228"/>
      <c r="Y414" s="228"/>
      <c r="Z414" s="228"/>
    </row>
    <row r="415" spans="21:26" ht="16.5" customHeight="1">
      <c r="U415" s="228"/>
      <c r="V415" s="228"/>
      <c r="W415" s="228"/>
      <c r="X415" s="228"/>
      <c r="Y415" s="228"/>
      <c r="Z415" s="228"/>
    </row>
    <row r="416" spans="21:26" ht="16.5" customHeight="1">
      <c r="U416" s="228"/>
      <c r="V416" s="228"/>
      <c r="W416" s="228"/>
      <c r="X416" s="228"/>
      <c r="Y416" s="228"/>
      <c r="Z416" s="228"/>
    </row>
    <row r="417" spans="21:26" ht="16.5" customHeight="1">
      <c r="U417" s="228"/>
      <c r="V417" s="228"/>
      <c r="W417" s="228"/>
      <c r="X417" s="228"/>
      <c r="Y417" s="228"/>
      <c r="Z417" s="228"/>
    </row>
    <row r="418" spans="21:26" ht="16.5" customHeight="1">
      <c r="U418" s="228"/>
      <c r="V418" s="228"/>
      <c r="W418" s="228"/>
      <c r="X418" s="228"/>
      <c r="Y418" s="228"/>
      <c r="Z418" s="228"/>
    </row>
    <row r="419" spans="21:26" ht="16.5" customHeight="1">
      <c r="U419" s="228"/>
      <c r="V419" s="228"/>
      <c r="W419" s="228"/>
      <c r="X419" s="228"/>
      <c r="Y419" s="228"/>
      <c r="Z419" s="228"/>
    </row>
    <row r="420" spans="21:26" ht="16.5" customHeight="1">
      <c r="U420" s="228"/>
      <c r="V420" s="228"/>
      <c r="W420" s="228"/>
      <c r="X420" s="228"/>
      <c r="Y420" s="228"/>
      <c r="Z420" s="228"/>
    </row>
    <row r="421" spans="21:26" ht="16.5" customHeight="1">
      <c r="U421" s="228"/>
      <c r="V421" s="228"/>
      <c r="W421" s="228"/>
      <c r="X421" s="228"/>
      <c r="Y421" s="228"/>
      <c r="Z421" s="228"/>
    </row>
    <row r="422" spans="21:26" ht="16.5" customHeight="1">
      <c r="U422" s="228"/>
      <c r="V422" s="228"/>
      <c r="W422" s="228"/>
      <c r="X422" s="228"/>
      <c r="Y422" s="228"/>
      <c r="Z422" s="228"/>
    </row>
    <row r="423" spans="21:26" ht="16.5" customHeight="1">
      <c r="U423" s="228"/>
      <c r="V423" s="228"/>
      <c r="W423" s="228"/>
      <c r="X423" s="228"/>
      <c r="Y423" s="228"/>
      <c r="Z423" s="228"/>
    </row>
    <row r="424" spans="21:26" ht="16.5" customHeight="1">
      <c r="U424" s="228"/>
      <c r="V424" s="228"/>
      <c r="W424" s="228"/>
      <c r="X424" s="228"/>
      <c r="Y424" s="228"/>
      <c r="Z424" s="228"/>
    </row>
    <row r="425" spans="21:26" ht="16.5" customHeight="1">
      <c r="U425" s="228"/>
      <c r="V425" s="228"/>
      <c r="W425" s="228"/>
      <c r="X425" s="228"/>
      <c r="Y425" s="228"/>
      <c r="Z425" s="228"/>
    </row>
    <row r="426" spans="21:26" ht="16.5" customHeight="1">
      <c r="U426" s="228"/>
      <c r="V426" s="228"/>
      <c r="W426" s="228"/>
      <c r="X426" s="228"/>
      <c r="Y426" s="228"/>
      <c r="Z426" s="228"/>
    </row>
    <row r="427" spans="21:26" ht="16.5" customHeight="1">
      <c r="U427" s="228"/>
      <c r="V427" s="228"/>
      <c r="W427" s="228"/>
      <c r="X427" s="228"/>
      <c r="Y427" s="228"/>
      <c r="Z427" s="228"/>
    </row>
    <row r="428" spans="21:26" ht="16.5" customHeight="1">
      <c r="U428" s="228"/>
      <c r="V428" s="228"/>
      <c r="W428" s="228"/>
      <c r="X428" s="228"/>
      <c r="Y428" s="228"/>
      <c r="Z428" s="228"/>
    </row>
    <row r="429" spans="21:26" ht="16.5" customHeight="1">
      <c r="U429" s="228"/>
      <c r="V429" s="228"/>
      <c r="W429" s="228"/>
      <c r="X429" s="228"/>
      <c r="Y429" s="228"/>
      <c r="Z429" s="228"/>
    </row>
    <row r="430" spans="21:26" ht="16.5" customHeight="1">
      <c r="U430" s="228"/>
      <c r="V430" s="228"/>
      <c r="W430" s="228"/>
      <c r="X430" s="228"/>
      <c r="Y430" s="228"/>
      <c r="Z430" s="228"/>
    </row>
    <row r="431" spans="21:26" ht="16.5" customHeight="1">
      <c r="U431" s="228"/>
      <c r="V431" s="228"/>
      <c r="W431" s="228"/>
      <c r="X431" s="228"/>
      <c r="Y431" s="228"/>
      <c r="Z431" s="228"/>
    </row>
    <row r="432" spans="21:26" ht="16.5" customHeight="1">
      <c r="U432" s="228"/>
      <c r="V432" s="228"/>
      <c r="W432" s="228"/>
      <c r="X432" s="228"/>
      <c r="Y432" s="228"/>
      <c r="Z432" s="228"/>
    </row>
    <row r="433" spans="21:26" ht="16.5" customHeight="1">
      <c r="U433" s="228"/>
      <c r="V433" s="228"/>
      <c r="W433" s="228"/>
      <c r="X433" s="228"/>
      <c r="Y433" s="228"/>
      <c r="Z433" s="228"/>
    </row>
    <row r="434" spans="21:26" ht="16.5" customHeight="1">
      <c r="U434" s="228"/>
      <c r="V434" s="228"/>
      <c r="W434" s="228"/>
      <c r="X434" s="228"/>
      <c r="Y434" s="228"/>
      <c r="Z434" s="228"/>
    </row>
    <row r="435" spans="21:26" ht="16.5" customHeight="1">
      <c r="U435" s="228"/>
      <c r="V435" s="228"/>
      <c r="W435" s="228"/>
      <c r="X435" s="228"/>
      <c r="Y435" s="228"/>
      <c r="Z435" s="228"/>
    </row>
    <row r="436" spans="21:26" ht="16.5" customHeight="1">
      <c r="U436" s="228"/>
      <c r="V436" s="228"/>
      <c r="W436" s="228"/>
      <c r="X436" s="228"/>
      <c r="Y436" s="228"/>
      <c r="Z436" s="228"/>
    </row>
    <row r="437" spans="21:26" ht="16.5" customHeight="1">
      <c r="U437" s="228"/>
      <c r="V437" s="228"/>
      <c r="W437" s="228"/>
      <c r="X437" s="228"/>
      <c r="Y437" s="228"/>
      <c r="Z437" s="228"/>
    </row>
    <row r="438" spans="21:26" ht="16.5" customHeight="1">
      <c r="U438" s="228"/>
      <c r="V438" s="228"/>
      <c r="W438" s="228"/>
      <c r="X438" s="228"/>
      <c r="Y438" s="228"/>
      <c r="Z438" s="228"/>
    </row>
    <row r="439" spans="21:26" ht="16.5" customHeight="1">
      <c r="U439" s="228"/>
      <c r="V439" s="228"/>
      <c r="W439" s="228"/>
      <c r="X439" s="228"/>
      <c r="Y439" s="228"/>
      <c r="Z439" s="228"/>
    </row>
    <row r="440" spans="21:26" ht="16.5" customHeight="1">
      <c r="U440" s="228"/>
      <c r="V440" s="228"/>
      <c r="W440" s="228"/>
      <c r="X440" s="228"/>
      <c r="Y440" s="228"/>
      <c r="Z440" s="228"/>
    </row>
    <row r="441" spans="21:26" ht="16.5" customHeight="1">
      <c r="U441" s="228"/>
      <c r="V441" s="228"/>
      <c r="W441" s="228"/>
      <c r="X441" s="228"/>
      <c r="Y441" s="228"/>
      <c r="Z441" s="228"/>
    </row>
    <row r="442" spans="21:26" ht="16.5" customHeight="1">
      <c r="U442" s="228"/>
      <c r="V442" s="228"/>
      <c r="W442" s="228"/>
      <c r="X442" s="228"/>
      <c r="Y442" s="228"/>
      <c r="Z442" s="228"/>
    </row>
    <row r="443" spans="21:26" ht="16.5" customHeight="1">
      <c r="U443" s="228"/>
      <c r="V443" s="228"/>
      <c r="W443" s="228"/>
      <c r="X443" s="228"/>
      <c r="Y443" s="228"/>
      <c r="Z443" s="228"/>
    </row>
    <row r="444" spans="21:26" ht="16.5" customHeight="1">
      <c r="U444" s="228"/>
      <c r="V444" s="228"/>
      <c r="W444" s="228"/>
      <c r="X444" s="228"/>
      <c r="Y444" s="228"/>
      <c r="Z444" s="228"/>
    </row>
    <row r="445" spans="21:26" ht="16.5" customHeight="1">
      <c r="U445" s="228"/>
      <c r="V445" s="228"/>
      <c r="W445" s="228"/>
      <c r="X445" s="228"/>
      <c r="Y445" s="228"/>
      <c r="Z445" s="228"/>
    </row>
    <row r="446" spans="21:26" ht="16.5" customHeight="1">
      <c r="U446" s="228"/>
      <c r="V446" s="228"/>
      <c r="W446" s="228"/>
      <c r="X446" s="228"/>
      <c r="Y446" s="228"/>
      <c r="Z446" s="228"/>
    </row>
    <row r="447" spans="21:26" ht="16.5" customHeight="1">
      <c r="U447" s="228"/>
      <c r="V447" s="228"/>
      <c r="W447" s="228"/>
      <c r="X447" s="228"/>
      <c r="Y447" s="228"/>
      <c r="Z447" s="228"/>
    </row>
    <row r="448" spans="21:26" ht="16.5" customHeight="1">
      <c r="U448" s="228"/>
      <c r="V448" s="228"/>
      <c r="W448" s="228"/>
      <c r="X448" s="228"/>
      <c r="Y448" s="228"/>
      <c r="Z448" s="228"/>
    </row>
    <row r="449" spans="21:26" ht="16.5" customHeight="1">
      <c r="U449" s="228"/>
      <c r="V449" s="228"/>
      <c r="W449" s="228"/>
      <c r="X449" s="228"/>
      <c r="Y449" s="228"/>
      <c r="Z449" s="228"/>
    </row>
    <row r="450" spans="21:26" ht="16.5" customHeight="1">
      <c r="U450" s="228"/>
      <c r="V450" s="228"/>
      <c r="W450" s="228"/>
      <c r="X450" s="228"/>
      <c r="Y450" s="228"/>
      <c r="Z450" s="228"/>
    </row>
    <row r="451" spans="21:26" ht="16.5" customHeight="1">
      <c r="U451" s="228"/>
      <c r="V451" s="228"/>
      <c r="W451" s="228"/>
      <c r="X451" s="228"/>
      <c r="Y451" s="228"/>
      <c r="Z451" s="228"/>
    </row>
    <row r="452" spans="21:26" ht="16.5" customHeight="1">
      <c r="U452" s="228"/>
      <c r="V452" s="228"/>
      <c r="W452" s="228"/>
      <c r="X452" s="228"/>
      <c r="Y452" s="228"/>
      <c r="Z452" s="228"/>
    </row>
    <row r="453" spans="21:26" ht="16.5" customHeight="1">
      <c r="U453" s="228"/>
      <c r="V453" s="228"/>
      <c r="W453" s="228"/>
      <c r="X453" s="228"/>
      <c r="Y453" s="228"/>
      <c r="Z453" s="228"/>
    </row>
    <row r="454" spans="21:26" ht="16.5" customHeight="1">
      <c r="U454" s="228"/>
      <c r="V454" s="228"/>
      <c r="W454" s="228"/>
      <c r="X454" s="228"/>
      <c r="Y454" s="228"/>
      <c r="Z454" s="228"/>
    </row>
    <row r="455" spans="21:26" ht="16.5" customHeight="1">
      <c r="U455" s="228"/>
      <c r="V455" s="228"/>
      <c r="W455" s="228"/>
      <c r="X455" s="228"/>
      <c r="Y455" s="228"/>
      <c r="Z455" s="228"/>
    </row>
    <row r="456" spans="21:26" ht="16.5" customHeight="1">
      <c r="U456" s="228"/>
      <c r="V456" s="228"/>
      <c r="W456" s="228"/>
      <c r="X456" s="228"/>
      <c r="Y456" s="228"/>
      <c r="Z456" s="228"/>
    </row>
    <row r="457" spans="21:26" ht="16.5" customHeight="1">
      <c r="U457" s="228"/>
      <c r="V457" s="228"/>
      <c r="W457" s="228"/>
      <c r="X457" s="228"/>
      <c r="Y457" s="228"/>
      <c r="Z457" s="228"/>
    </row>
    <row r="458" spans="21:26" ht="16.5" customHeight="1">
      <c r="U458" s="228"/>
      <c r="V458" s="228"/>
      <c r="W458" s="228"/>
      <c r="X458" s="228"/>
      <c r="Y458" s="228"/>
      <c r="Z458" s="228"/>
    </row>
    <row r="459" spans="21:26" ht="16.5" customHeight="1">
      <c r="U459" s="228"/>
      <c r="V459" s="228"/>
      <c r="W459" s="228"/>
      <c r="X459" s="228"/>
      <c r="Y459" s="228"/>
      <c r="Z459" s="228"/>
    </row>
    <row r="460" spans="21:26" ht="16.5" customHeight="1">
      <c r="U460" s="228"/>
      <c r="V460" s="228"/>
      <c r="W460" s="228"/>
      <c r="X460" s="228"/>
      <c r="Y460" s="228"/>
      <c r="Z460" s="228"/>
    </row>
    <row r="461" spans="21:26" ht="16.5" customHeight="1">
      <c r="U461" s="228"/>
      <c r="V461" s="228"/>
      <c r="W461" s="228"/>
      <c r="X461" s="228"/>
      <c r="Y461" s="228"/>
      <c r="Z461" s="228"/>
    </row>
    <row r="462" spans="21:26" ht="16.5" customHeight="1">
      <c r="U462" s="228"/>
      <c r="V462" s="228"/>
      <c r="W462" s="228"/>
      <c r="X462" s="228"/>
      <c r="Y462" s="228"/>
      <c r="Z462" s="228"/>
    </row>
    <row r="463" spans="21:26" ht="16.5" customHeight="1">
      <c r="U463" s="228"/>
      <c r="V463" s="228"/>
      <c r="W463" s="228"/>
      <c r="X463" s="228"/>
      <c r="Y463" s="228"/>
      <c r="Z463" s="228"/>
    </row>
    <row r="464" spans="21:26" ht="16.5" customHeight="1">
      <c r="U464" s="228"/>
      <c r="V464" s="228"/>
      <c r="W464" s="228"/>
      <c r="X464" s="228"/>
      <c r="Y464" s="228"/>
      <c r="Z464" s="228"/>
    </row>
    <row r="465" spans="21:26" ht="16.5" customHeight="1">
      <c r="U465" s="228"/>
      <c r="V465" s="228"/>
      <c r="W465" s="228"/>
      <c r="X465" s="228"/>
      <c r="Y465" s="228"/>
      <c r="Z465" s="228"/>
    </row>
    <row r="466" spans="21:26" ht="16.5" customHeight="1">
      <c r="U466" s="228"/>
      <c r="V466" s="228"/>
      <c r="W466" s="228"/>
      <c r="X466" s="228"/>
      <c r="Y466" s="228"/>
      <c r="Z466" s="228"/>
    </row>
    <row r="467" spans="21:26" ht="16.5" customHeight="1">
      <c r="U467" s="228"/>
      <c r="V467" s="228"/>
      <c r="W467" s="228"/>
      <c r="X467" s="228"/>
      <c r="Y467" s="228"/>
      <c r="Z467" s="228"/>
    </row>
    <row r="468" spans="21:26" ht="16.5" customHeight="1">
      <c r="U468" s="228"/>
      <c r="V468" s="228"/>
      <c r="W468" s="228"/>
      <c r="X468" s="228"/>
      <c r="Y468" s="228"/>
      <c r="Z468" s="228"/>
    </row>
    <row r="469" spans="21:26" ht="16.5" customHeight="1">
      <c r="U469" s="228"/>
      <c r="V469" s="228"/>
      <c r="W469" s="228"/>
      <c r="X469" s="228"/>
      <c r="Y469" s="228"/>
      <c r="Z469" s="228"/>
    </row>
    <row r="470" spans="21:26" ht="16.5" customHeight="1">
      <c r="U470" s="228"/>
      <c r="V470" s="228"/>
      <c r="W470" s="228"/>
      <c r="X470" s="228"/>
      <c r="Y470" s="228"/>
      <c r="Z470" s="228"/>
    </row>
    <row r="471" spans="21:26" ht="16.5" customHeight="1">
      <c r="U471" s="228"/>
      <c r="V471" s="228"/>
      <c r="W471" s="228"/>
      <c r="X471" s="228"/>
      <c r="Y471" s="228"/>
      <c r="Z471" s="228"/>
    </row>
    <row r="472" spans="21:26" ht="16.5" customHeight="1">
      <c r="U472" s="228"/>
      <c r="V472" s="228"/>
      <c r="W472" s="228"/>
      <c r="X472" s="228"/>
      <c r="Y472" s="228"/>
      <c r="Z472" s="228"/>
    </row>
    <row r="473" spans="21:26" ht="16.5" customHeight="1">
      <c r="U473" s="228"/>
      <c r="V473" s="228"/>
      <c r="W473" s="228"/>
      <c r="X473" s="228"/>
      <c r="Y473" s="228"/>
      <c r="Z473" s="228"/>
    </row>
    <row r="474" spans="21:26" ht="16.5" customHeight="1">
      <c r="U474" s="228"/>
      <c r="V474" s="228"/>
      <c r="W474" s="228"/>
      <c r="X474" s="228"/>
      <c r="Y474" s="228"/>
      <c r="Z474" s="228"/>
    </row>
    <row r="475" spans="21:26" ht="16.5" customHeight="1">
      <c r="U475" s="228"/>
      <c r="V475" s="228"/>
      <c r="W475" s="228"/>
      <c r="X475" s="228"/>
      <c r="Y475" s="228"/>
      <c r="Z475" s="228"/>
    </row>
    <row r="476" spans="21:26" ht="16.5" customHeight="1">
      <c r="U476" s="228"/>
      <c r="V476" s="228"/>
      <c r="W476" s="228"/>
      <c r="X476" s="228"/>
      <c r="Y476" s="228"/>
      <c r="Z476" s="228"/>
    </row>
    <row r="477" spans="21:26" ht="16.5" customHeight="1">
      <c r="U477" s="228"/>
      <c r="V477" s="228"/>
      <c r="W477" s="228"/>
      <c r="X477" s="228"/>
      <c r="Y477" s="228"/>
      <c r="Z477" s="228"/>
    </row>
    <row r="478" spans="21:26" ht="16.5" customHeight="1">
      <c r="U478" s="228"/>
      <c r="V478" s="228"/>
      <c r="W478" s="228"/>
      <c r="X478" s="228"/>
      <c r="Y478" s="228"/>
      <c r="Z478" s="228"/>
    </row>
    <row r="479" spans="21:26" ht="16.5" customHeight="1">
      <c r="U479" s="228"/>
      <c r="V479" s="228"/>
      <c r="W479" s="228"/>
      <c r="X479" s="228"/>
      <c r="Y479" s="228"/>
      <c r="Z479" s="228"/>
    </row>
    <row r="480" spans="21:26" ht="16.5" customHeight="1">
      <c r="U480" s="228"/>
      <c r="V480" s="228"/>
      <c r="W480" s="228"/>
      <c r="X480" s="228"/>
      <c r="Y480" s="228"/>
      <c r="Z480" s="228"/>
    </row>
    <row r="481" spans="21:26" ht="16.5" customHeight="1">
      <c r="U481" s="228"/>
      <c r="V481" s="228"/>
      <c r="W481" s="228"/>
      <c r="X481" s="228"/>
      <c r="Y481" s="228"/>
      <c r="Z481" s="228"/>
    </row>
    <row r="482" spans="21:26" ht="16.5" customHeight="1">
      <c r="U482" s="228"/>
      <c r="V482" s="228"/>
      <c r="W482" s="228"/>
      <c r="X482" s="228"/>
      <c r="Y482" s="228"/>
      <c r="Z482" s="228"/>
    </row>
    <row r="483" spans="21:26" ht="16.5" customHeight="1">
      <c r="U483" s="228"/>
      <c r="V483" s="228"/>
      <c r="W483" s="228"/>
      <c r="X483" s="228"/>
      <c r="Y483" s="228"/>
      <c r="Z483" s="228"/>
    </row>
    <row r="484" spans="21:26" ht="16.5" customHeight="1">
      <c r="U484" s="228"/>
      <c r="V484" s="228"/>
      <c r="W484" s="228"/>
      <c r="X484" s="228"/>
      <c r="Y484" s="228"/>
      <c r="Z484" s="228"/>
    </row>
    <row r="485" spans="21:26" ht="16.5" customHeight="1">
      <c r="U485" s="228"/>
      <c r="V485" s="228"/>
      <c r="W485" s="228"/>
      <c r="X485" s="228"/>
      <c r="Y485" s="228"/>
      <c r="Z485" s="228"/>
    </row>
    <row r="486" spans="21:26" ht="16.5" customHeight="1">
      <c r="U486" s="228"/>
      <c r="V486" s="228"/>
      <c r="W486" s="228"/>
      <c r="X486" s="228"/>
      <c r="Y486" s="228"/>
      <c r="Z486" s="228"/>
    </row>
    <row r="487" spans="21:26" ht="16.5" customHeight="1">
      <c r="U487" s="228"/>
      <c r="V487" s="228"/>
      <c r="W487" s="228"/>
      <c r="X487" s="228"/>
      <c r="Y487" s="228"/>
      <c r="Z487" s="228"/>
    </row>
    <row r="488" spans="21:26" ht="16.5" customHeight="1">
      <c r="U488" s="228"/>
      <c r="V488" s="228"/>
      <c r="W488" s="228"/>
      <c r="X488" s="228"/>
      <c r="Y488" s="228"/>
      <c r="Z488" s="228"/>
    </row>
    <row r="489" spans="21:26" ht="16.5" customHeight="1">
      <c r="U489" s="228"/>
      <c r="V489" s="228"/>
      <c r="W489" s="228"/>
      <c r="X489" s="228"/>
      <c r="Y489" s="228"/>
      <c r="Z489" s="228"/>
    </row>
    <row r="490" spans="21:26" ht="16.5" customHeight="1">
      <c r="U490" s="228"/>
      <c r="V490" s="228"/>
      <c r="W490" s="228"/>
      <c r="X490" s="228"/>
      <c r="Y490" s="228"/>
      <c r="Z490" s="228"/>
    </row>
    <row r="491" spans="21:26" ht="16.5" customHeight="1">
      <c r="U491" s="228"/>
      <c r="V491" s="228"/>
      <c r="W491" s="228"/>
      <c r="X491" s="228"/>
      <c r="Y491" s="228"/>
      <c r="Z491" s="228"/>
    </row>
    <row r="492" spans="21:26" ht="16.5" customHeight="1">
      <c r="U492" s="228"/>
      <c r="V492" s="228"/>
      <c r="W492" s="228"/>
      <c r="X492" s="228"/>
      <c r="Y492" s="228"/>
      <c r="Z492" s="228"/>
    </row>
    <row r="493" spans="21:26" ht="16.5" customHeight="1">
      <c r="U493" s="228"/>
      <c r="V493" s="228"/>
      <c r="W493" s="228"/>
      <c r="X493" s="228"/>
      <c r="Y493" s="228"/>
      <c r="Z493" s="228"/>
    </row>
    <row r="494" spans="21:26" ht="16.5" customHeight="1">
      <c r="U494" s="228"/>
      <c r="V494" s="228"/>
      <c r="W494" s="228"/>
      <c r="X494" s="228"/>
      <c r="Y494" s="228"/>
      <c r="Z494" s="228"/>
    </row>
    <row r="495" spans="21:26" ht="16.5" customHeight="1">
      <c r="U495" s="228"/>
      <c r="V495" s="228"/>
      <c r="W495" s="228"/>
      <c r="X495" s="228"/>
      <c r="Y495" s="228"/>
      <c r="Z495" s="228"/>
    </row>
    <row r="496" spans="21:26" ht="16.5" customHeight="1">
      <c r="U496" s="228"/>
      <c r="V496" s="228"/>
      <c r="W496" s="228"/>
      <c r="X496" s="228"/>
      <c r="Y496" s="228"/>
      <c r="Z496" s="228"/>
    </row>
    <row r="497" spans="21:26" ht="16.5" customHeight="1">
      <c r="U497" s="228"/>
      <c r="V497" s="228"/>
      <c r="W497" s="228"/>
      <c r="X497" s="228"/>
      <c r="Y497" s="228"/>
      <c r="Z497" s="228"/>
    </row>
    <row r="498" spans="21:26" ht="16.5" customHeight="1">
      <c r="U498" s="228"/>
      <c r="V498" s="228"/>
      <c r="W498" s="228"/>
      <c r="X498" s="228"/>
      <c r="Y498" s="228"/>
      <c r="Z498" s="228"/>
    </row>
    <row r="499" spans="21:26" ht="16.5" customHeight="1">
      <c r="U499" s="228"/>
      <c r="V499" s="228"/>
      <c r="W499" s="228"/>
      <c r="X499" s="228"/>
      <c r="Y499" s="228"/>
      <c r="Z499" s="228"/>
    </row>
    <row r="500" spans="21:26" ht="16.5" customHeight="1">
      <c r="U500" s="228"/>
      <c r="V500" s="228"/>
      <c r="W500" s="228"/>
      <c r="X500" s="228"/>
      <c r="Y500" s="228"/>
      <c r="Z500" s="228"/>
    </row>
    <row r="501" spans="21:26" ht="16.5" customHeight="1">
      <c r="U501" s="228"/>
      <c r="V501" s="228"/>
      <c r="W501" s="228"/>
      <c r="X501" s="228"/>
      <c r="Y501" s="228"/>
      <c r="Z501" s="228"/>
    </row>
    <row r="502" spans="21:26" ht="16.5" customHeight="1">
      <c r="U502" s="228"/>
      <c r="V502" s="228"/>
      <c r="W502" s="228"/>
      <c r="X502" s="228"/>
      <c r="Y502" s="228"/>
      <c r="Z502" s="228"/>
    </row>
    <row r="503" spans="21:26" ht="16.5" customHeight="1">
      <c r="U503" s="228"/>
      <c r="V503" s="228"/>
      <c r="W503" s="228"/>
      <c r="X503" s="228"/>
      <c r="Y503" s="228"/>
      <c r="Z503" s="228"/>
    </row>
    <row r="504" spans="21:26" ht="16.5" customHeight="1">
      <c r="U504" s="228"/>
      <c r="V504" s="228"/>
      <c r="W504" s="228"/>
      <c r="X504" s="228"/>
      <c r="Y504" s="228"/>
      <c r="Z504" s="228"/>
    </row>
    <row r="505" spans="21:26" ht="16.5" customHeight="1">
      <c r="U505" s="228"/>
      <c r="V505" s="228"/>
      <c r="W505" s="228"/>
      <c r="X505" s="228"/>
      <c r="Y505" s="228"/>
      <c r="Z505" s="228"/>
    </row>
    <row r="506" spans="21:26" ht="16.5" customHeight="1">
      <c r="U506" s="228"/>
      <c r="V506" s="228"/>
      <c r="W506" s="228"/>
      <c r="X506" s="228"/>
      <c r="Y506" s="228"/>
      <c r="Z506" s="228"/>
    </row>
    <row r="507" spans="21:26" ht="16.5" customHeight="1">
      <c r="U507" s="228"/>
      <c r="V507" s="228"/>
      <c r="W507" s="228"/>
      <c r="X507" s="228"/>
      <c r="Y507" s="228"/>
      <c r="Z507" s="228"/>
    </row>
    <row r="508" spans="21:26" ht="16.5" customHeight="1">
      <c r="U508" s="228"/>
      <c r="V508" s="228"/>
      <c r="W508" s="228"/>
      <c r="X508" s="228"/>
      <c r="Y508" s="228"/>
      <c r="Z508" s="228"/>
    </row>
    <row r="509" spans="21:26" ht="16.5" customHeight="1">
      <c r="U509" s="228"/>
      <c r="V509" s="228"/>
      <c r="W509" s="228"/>
      <c r="X509" s="228"/>
      <c r="Y509" s="228"/>
      <c r="Z509" s="228"/>
    </row>
    <row r="510" spans="21:26" ht="16.5" customHeight="1">
      <c r="U510" s="228"/>
      <c r="V510" s="228"/>
      <c r="W510" s="228"/>
      <c r="X510" s="228"/>
      <c r="Y510" s="228"/>
      <c r="Z510" s="228"/>
    </row>
    <row r="511" spans="21:26" ht="16.5" customHeight="1">
      <c r="U511" s="228"/>
      <c r="V511" s="228"/>
      <c r="W511" s="228"/>
      <c r="X511" s="228"/>
      <c r="Y511" s="228"/>
      <c r="Z511" s="228"/>
    </row>
    <row r="512" spans="21:26" ht="16.5" customHeight="1">
      <c r="U512" s="228"/>
      <c r="V512" s="228"/>
      <c r="W512" s="228"/>
      <c r="X512" s="228"/>
      <c r="Y512" s="228"/>
      <c r="Z512" s="228"/>
    </row>
    <row r="513" spans="21:26" ht="16.5" customHeight="1">
      <c r="U513" s="228"/>
      <c r="V513" s="228"/>
      <c r="W513" s="228"/>
      <c r="X513" s="228"/>
      <c r="Y513" s="228"/>
      <c r="Z513" s="228"/>
    </row>
    <row r="514" spans="21:26" ht="16.5" customHeight="1">
      <c r="U514" s="228"/>
      <c r="V514" s="228"/>
      <c r="W514" s="228"/>
      <c r="X514" s="228"/>
      <c r="Y514" s="228"/>
      <c r="Z514" s="228"/>
    </row>
    <row r="515" spans="21:26" ht="16.5" customHeight="1">
      <c r="U515" s="228"/>
      <c r="V515" s="228"/>
      <c r="W515" s="228"/>
      <c r="X515" s="228"/>
      <c r="Y515" s="228"/>
      <c r="Z515" s="228"/>
    </row>
    <row r="516" spans="21:26" ht="16.5" customHeight="1">
      <c r="U516" s="228"/>
      <c r="V516" s="228"/>
      <c r="W516" s="228"/>
      <c r="X516" s="228"/>
      <c r="Y516" s="228"/>
      <c r="Z516" s="228"/>
    </row>
    <row r="517" spans="21:26" ht="16.5" customHeight="1">
      <c r="U517" s="228"/>
      <c r="V517" s="228"/>
      <c r="W517" s="228"/>
      <c r="X517" s="228"/>
      <c r="Y517" s="228"/>
      <c r="Z517" s="228"/>
    </row>
    <row r="518" spans="21:26" ht="16.5" customHeight="1">
      <c r="U518" s="228"/>
      <c r="V518" s="228"/>
      <c r="W518" s="228"/>
      <c r="X518" s="228"/>
      <c r="Y518" s="228"/>
      <c r="Z518" s="228"/>
    </row>
    <row r="519" spans="21:26" ht="16.5" customHeight="1">
      <c r="U519" s="228"/>
      <c r="V519" s="228"/>
      <c r="W519" s="228"/>
      <c r="X519" s="228"/>
      <c r="Y519" s="228"/>
      <c r="Z519" s="228"/>
    </row>
    <row r="520" spans="21:26" ht="16.5" customHeight="1">
      <c r="U520" s="228"/>
      <c r="V520" s="228"/>
      <c r="W520" s="228"/>
      <c r="X520" s="228"/>
      <c r="Y520" s="228"/>
      <c r="Z520" s="228"/>
    </row>
    <row r="521" spans="21:26" ht="16.5" customHeight="1">
      <c r="U521" s="228"/>
      <c r="V521" s="228"/>
      <c r="W521" s="228"/>
      <c r="X521" s="228"/>
      <c r="Y521" s="228"/>
      <c r="Z521" s="228"/>
    </row>
    <row r="522" spans="21:26" ht="16.5" customHeight="1">
      <c r="U522" s="228"/>
      <c r="V522" s="228"/>
      <c r="W522" s="228"/>
      <c r="X522" s="228"/>
      <c r="Y522" s="228"/>
      <c r="Z522" s="228"/>
    </row>
    <row r="523" spans="21:26" ht="16.5" customHeight="1">
      <c r="U523" s="228"/>
      <c r="V523" s="228"/>
      <c r="W523" s="228"/>
      <c r="X523" s="228"/>
      <c r="Y523" s="228"/>
      <c r="Z523" s="228"/>
    </row>
    <row r="524" spans="21:26" ht="16.5" customHeight="1">
      <c r="U524" s="228"/>
      <c r="V524" s="228"/>
      <c r="W524" s="228"/>
      <c r="X524" s="228"/>
      <c r="Y524" s="228"/>
      <c r="Z524" s="228"/>
    </row>
    <row r="525" spans="21:26" ht="16.5" customHeight="1">
      <c r="U525" s="228"/>
      <c r="V525" s="228"/>
      <c r="W525" s="228"/>
      <c r="X525" s="228"/>
      <c r="Y525" s="228"/>
      <c r="Z525" s="228"/>
    </row>
    <row r="526" spans="21:26" ht="16.5" customHeight="1">
      <c r="U526" s="228"/>
      <c r="V526" s="228"/>
      <c r="W526" s="228"/>
      <c r="X526" s="228"/>
      <c r="Y526" s="228"/>
      <c r="Z526" s="228"/>
    </row>
    <row r="527" spans="21:26" ht="16.5" customHeight="1">
      <c r="U527" s="228"/>
      <c r="V527" s="228"/>
      <c r="W527" s="228"/>
      <c r="X527" s="228"/>
      <c r="Y527" s="228"/>
      <c r="Z527" s="228"/>
    </row>
    <row r="528" spans="21:26" ht="16.5" customHeight="1">
      <c r="U528" s="228"/>
      <c r="V528" s="228"/>
      <c r="W528" s="228"/>
      <c r="X528" s="228"/>
      <c r="Y528" s="228"/>
      <c r="Z528" s="228"/>
    </row>
    <row r="529" spans="21:26" ht="16.5" customHeight="1">
      <c r="U529" s="228"/>
      <c r="V529" s="228"/>
      <c r="W529" s="228"/>
      <c r="X529" s="228"/>
      <c r="Y529" s="228"/>
      <c r="Z529" s="228"/>
    </row>
    <row r="530" spans="21:26" ht="16.5" customHeight="1">
      <c r="U530" s="228"/>
      <c r="V530" s="228"/>
      <c r="W530" s="228"/>
      <c r="X530" s="228"/>
      <c r="Y530" s="228"/>
      <c r="Z530" s="228"/>
    </row>
    <row r="531" spans="21:26" ht="16.5" customHeight="1">
      <c r="U531" s="228"/>
      <c r="V531" s="228"/>
      <c r="W531" s="228"/>
      <c r="X531" s="228"/>
      <c r="Y531" s="228"/>
      <c r="Z531" s="228"/>
    </row>
    <row r="532" spans="21:26" ht="16.5" customHeight="1">
      <c r="U532" s="228"/>
      <c r="V532" s="228"/>
      <c r="W532" s="228"/>
      <c r="X532" s="228"/>
      <c r="Y532" s="228"/>
      <c r="Z532" s="228"/>
    </row>
    <row r="533" spans="21:26" ht="16.5" customHeight="1">
      <c r="U533" s="228"/>
      <c r="V533" s="228"/>
      <c r="W533" s="228"/>
      <c r="X533" s="228"/>
      <c r="Y533" s="228"/>
      <c r="Z533" s="228"/>
    </row>
    <row r="534" spans="21:26" ht="16.5" customHeight="1">
      <c r="U534" s="228"/>
      <c r="V534" s="228"/>
      <c r="W534" s="228"/>
      <c r="X534" s="228"/>
      <c r="Y534" s="228"/>
      <c r="Z534" s="228"/>
    </row>
    <row r="535" spans="21:26" ht="16.5" customHeight="1">
      <c r="U535" s="228"/>
      <c r="V535" s="228"/>
      <c r="W535" s="228"/>
      <c r="X535" s="228"/>
      <c r="Y535" s="228"/>
      <c r="Z535" s="228"/>
    </row>
    <row r="536" spans="21:26" ht="16.5" customHeight="1">
      <c r="U536" s="228"/>
      <c r="V536" s="228"/>
      <c r="W536" s="228"/>
      <c r="X536" s="228"/>
      <c r="Y536" s="228"/>
      <c r="Z536" s="228"/>
    </row>
    <row r="537" spans="21:26" ht="16.5" customHeight="1">
      <c r="U537" s="228"/>
      <c r="V537" s="228"/>
      <c r="W537" s="228"/>
      <c r="X537" s="228"/>
      <c r="Y537" s="228"/>
      <c r="Z537" s="228"/>
    </row>
    <row r="538" spans="21:26" ht="16.5" customHeight="1">
      <c r="U538" s="228"/>
      <c r="V538" s="228"/>
      <c r="W538" s="228"/>
      <c r="X538" s="228"/>
      <c r="Y538" s="228"/>
      <c r="Z538" s="228"/>
    </row>
    <row r="539" spans="21:26" ht="16.5" customHeight="1">
      <c r="U539" s="228"/>
      <c r="V539" s="228"/>
      <c r="W539" s="228"/>
      <c r="X539" s="228"/>
      <c r="Y539" s="228"/>
      <c r="Z539" s="228"/>
    </row>
    <row r="540" spans="21:26" ht="16.5" customHeight="1">
      <c r="U540" s="228"/>
      <c r="V540" s="228"/>
      <c r="W540" s="228"/>
      <c r="X540" s="228"/>
      <c r="Y540" s="228"/>
      <c r="Z540" s="228"/>
    </row>
    <row r="541" spans="21:26" ht="16.5" customHeight="1">
      <c r="U541" s="228"/>
      <c r="V541" s="228"/>
      <c r="W541" s="228"/>
      <c r="X541" s="228"/>
      <c r="Y541" s="228"/>
      <c r="Z541" s="228"/>
    </row>
    <row r="542" spans="21:26" ht="16.5" customHeight="1">
      <c r="U542" s="228"/>
      <c r="V542" s="228"/>
      <c r="W542" s="228"/>
      <c r="X542" s="228"/>
      <c r="Y542" s="228"/>
      <c r="Z542" s="228"/>
    </row>
    <row r="543" spans="21:26" ht="16.5" customHeight="1">
      <c r="U543" s="228"/>
      <c r="V543" s="228"/>
      <c r="W543" s="228"/>
      <c r="X543" s="228"/>
      <c r="Y543" s="228"/>
      <c r="Z543" s="228"/>
    </row>
    <row r="544" spans="21:26" ht="16.5" customHeight="1">
      <c r="U544" s="228"/>
      <c r="V544" s="228"/>
      <c r="W544" s="228"/>
      <c r="X544" s="228"/>
      <c r="Y544" s="228"/>
      <c r="Z544" s="228"/>
    </row>
    <row r="545" spans="21:26" ht="16.5" customHeight="1">
      <c r="U545" s="228"/>
      <c r="V545" s="228"/>
      <c r="W545" s="228"/>
      <c r="X545" s="228"/>
      <c r="Y545" s="228"/>
      <c r="Z545" s="228"/>
    </row>
    <row r="546" spans="21:26" ht="16.5" customHeight="1">
      <c r="U546" s="228"/>
      <c r="V546" s="228"/>
      <c r="W546" s="228"/>
      <c r="X546" s="228"/>
      <c r="Y546" s="228"/>
      <c r="Z546" s="228"/>
    </row>
    <row r="547" spans="21:26" ht="16.5" customHeight="1">
      <c r="U547" s="228"/>
      <c r="V547" s="228"/>
      <c r="W547" s="228"/>
      <c r="X547" s="228"/>
      <c r="Y547" s="228"/>
      <c r="Z547" s="228"/>
    </row>
    <row r="548" spans="21:26" ht="16.5" customHeight="1">
      <c r="U548" s="228"/>
      <c r="V548" s="228"/>
      <c r="W548" s="228"/>
      <c r="X548" s="228"/>
      <c r="Y548" s="228"/>
      <c r="Z548" s="228"/>
    </row>
    <row r="549" spans="21:26" ht="16.5" customHeight="1">
      <c r="U549" s="228"/>
      <c r="V549" s="228"/>
      <c r="W549" s="228"/>
      <c r="X549" s="228"/>
      <c r="Y549" s="228"/>
      <c r="Z549" s="228"/>
    </row>
    <row r="550" spans="21:26" ht="16.5" customHeight="1">
      <c r="U550" s="228"/>
      <c r="V550" s="228"/>
      <c r="W550" s="228"/>
      <c r="X550" s="228"/>
      <c r="Y550" s="228"/>
      <c r="Z550" s="228"/>
    </row>
    <row r="551" spans="21:26" ht="16.5" customHeight="1">
      <c r="U551" s="228"/>
      <c r="V551" s="228"/>
      <c r="W551" s="228"/>
      <c r="X551" s="228"/>
      <c r="Y551" s="228"/>
      <c r="Z551" s="228"/>
    </row>
    <row r="552" spans="21:26" ht="16.5" customHeight="1">
      <c r="U552" s="228"/>
      <c r="V552" s="228"/>
      <c r="W552" s="228"/>
      <c r="X552" s="228"/>
      <c r="Y552" s="228"/>
      <c r="Z552" s="228"/>
    </row>
    <row r="553" spans="21:26" ht="16.5" customHeight="1">
      <c r="U553" s="228"/>
      <c r="V553" s="228"/>
      <c r="W553" s="228"/>
      <c r="X553" s="228"/>
      <c r="Y553" s="228"/>
      <c r="Z553" s="228"/>
    </row>
    <row r="554" spans="21:26" ht="16.5" customHeight="1">
      <c r="U554" s="228"/>
      <c r="V554" s="228"/>
      <c r="W554" s="228"/>
      <c r="X554" s="228"/>
      <c r="Y554" s="228"/>
      <c r="Z554" s="228"/>
    </row>
    <row r="555" spans="21:26" ht="16.5" customHeight="1">
      <c r="U555" s="228"/>
      <c r="V555" s="228"/>
      <c r="W555" s="228"/>
      <c r="X555" s="228"/>
      <c r="Y555" s="228"/>
      <c r="Z555" s="228"/>
    </row>
    <row r="556" spans="21:26" ht="16.5" customHeight="1">
      <c r="U556" s="228"/>
      <c r="V556" s="228"/>
      <c r="W556" s="228"/>
      <c r="X556" s="228"/>
      <c r="Y556" s="228"/>
      <c r="Z556" s="228"/>
    </row>
    <row r="557" spans="21:26" ht="16.5" customHeight="1">
      <c r="U557" s="228"/>
      <c r="V557" s="228"/>
      <c r="W557" s="228"/>
      <c r="X557" s="228"/>
      <c r="Y557" s="228"/>
      <c r="Z557" s="228"/>
    </row>
    <row r="558" spans="21:26" ht="16.5" customHeight="1">
      <c r="U558" s="228"/>
      <c r="V558" s="228"/>
      <c r="W558" s="228"/>
      <c r="X558" s="228"/>
      <c r="Y558" s="228"/>
      <c r="Z558" s="228"/>
    </row>
    <row r="559" spans="21:26" ht="16.5" customHeight="1">
      <c r="U559" s="228"/>
      <c r="V559" s="228"/>
      <c r="W559" s="228"/>
      <c r="X559" s="228"/>
      <c r="Y559" s="228"/>
      <c r="Z559" s="228"/>
    </row>
    <row r="560" spans="21:26" ht="16.5" customHeight="1">
      <c r="U560" s="228"/>
      <c r="V560" s="228"/>
      <c r="W560" s="228"/>
      <c r="X560" s="228"/>
      <c r="Y560" s="228"/>
      <c r="Z560" s="228"/>
    </row>
    <row r="561" spans="21:26" ht="16.5" customHeight="1">
      <c r="U561" s="228"/>
      <c r="V561" s="228"/>
      <c r="W561" s="228"/>
      <c r="X561" s="228"/>
      <c r="Y561" s="228"/>
      <c r="Z561" s="228"/>
    </row>
    <row r="562" spans="21:26" ht="16.5" customHeight="1">
      <c r="U562" s="228"/>
      <c r="V562" s="228"/>
      <c r="W562" s="228"/>
      <c r="X562" s="228"/>
      <c r="Y562" s="228"/>
      <c r="Z562" s="228"/>
    </row>
    <row r="563" spans="21:26" ht="16.5" customHeight="1">
      <c r="U563" s="228"/>
      <c r="V563" s="228"/>
      <c r="W563" s="228"/>
      <c r="X563" s="228"/>
      <c r="Y563" s="228"/>
      <c r="Z563" s="228"/>
    </row>
    <row r="564" spans="21:26" ht="16.5" customHeight="1">
      <c r="U564" s="228"/>
      <c r="V564" s="228"/>
      <c r="W564" s="228"/>
      <c r="X564" s="228"/>
      <c r="Y564" s="228"/>
      <c r="Z564" s="228"/>
    </row>
    <row r="565" spans="21:26" ht="16.5" customHeight="1">
      <c r="U565" s="228"/>
      <c r="V565" s="228"/>
      <c r="W565" s="228"/>
      <c r="X565" s="228"/>
      <c r="Y565" s="228"/>
      <c r="Z565" s="228"/>
    </row>
    <row r="566" spans="21:26" ht="16.5" customHeight="1">
      <c r="U566" s="228"/>
      <c r="V566" s="228"/>
      <c r="W566" s="228"/>
      <c r="X566" s="228"/>
      <c r="Y566" s="228"/>
      <c r="Z566" s="228"/>
    </row>
    <row r="567" spans="21:26" ht="16.5" customHeight="1">
      <c r="U567" s="228"/>
      <c r="V567" s="228"/>
      <c r="W567" s="228"/>
      <c r="X567" s="228"/>
      <c r="Y567" s="228"/>
      <c r="Z567" s="228"/>
    </row>
    <row r="568" spans="21:26" ht="16.5" customHeight="1">
      <c r="U568" s="228"/>
      <c r="V568" s="228"/>
      <c r="W568" s="228"/>
      <c r="X568" s="228"/>
      <c r="Y568" s="228"/>
      <c r="Z568" s="228"/>
    </row>
    <row r="569" spans="21:26" ht="16.5" customHeight="1">
      <c r="U569" s="228"/>
      <c r="V569" s="228"/>
      <c r="W569" s="228"/>
      <c r="X569" s="228"/>
      <c r="Y569" s="228"/>
      <c r="Z569" s="228"/>
    </row>
    <row r="570" spans="21:26" ht="16.5" customHeight="1">
      <c r="U570" s="228"/>
      <c r="V570" s="228"/>
      <c r="W570" s="228"/>
      <c r="X570" s="228"/>
      <c r="Y570" s="228"/>
      <c r="Z570" s="228"/>
    </row>
    <row r="571" spans="21:26" ht="16.5" customHeight="1">
      <c r="U571" s="228"/>
      <c r="V571" s="228"/>
      <c r="W571" s="228"/>
      <c r="X571" s="228"/>
      <c r="Y571" s="228"/>
      <c r="Z571" s="228"/>
    </row>
    <row r="572" spans="21:26" ht="16.5" customHeight="1">
      <c r="U572" s="228"/>
      <c r="V572" s="228"/>
      <c r="W572" s="228"/>
      <c r="X572" s="228"/>
      <c r="Y572" s="228"/>
      <c r="Z572" s="228"/>
    </row>
    <row r="573" spans="21:26" ht="16.5" customHeight="1">
      <c r="U573" s="228"/>
      <c r="V573" s="228"/>
      <c r="W573" s="228"/>
      <c r="X573" s="228"/>
      <c r="Y573" s="228"/>
      <c r="Z573" s="228"/>
    </row>
    <row r="574" spans="21:26" ht="16.5" customHeight="1">
      <c r="U574" s="228"/>
      <c r="V574" s="228"/>
      <c r="W574" s="228"/>
      <c r="X574" s="228"/>
      <c r="Y574" s="228"/>
      <c r="Z574" s="228"/>
    </row>
    <row r="575" spans="21:26" ht="16.5" customHeight="1">
      <c r="U575" s="228"/>
      <c r="V575" s="228"/>
      <c r="W575" s="228"/>
      <c r="X575" s="228"/>
      <c r="Y575" s="228"/>
      <c r="Z575" s="228"/>
    </row>
    <row r="576" spans="21:26" ht="16.5" customHeight="1">
      <c r="U576" s="228"/>
      <c r="V576" s="228"/>
      <c r="W576" s="228"/>
      <c r="X576" s="228"/>
      <c r="Y576" s="228"/>
      <c r="Z576" s="228"/>
    </row>
    <row r="577" spans="21:26" ht="16.5" customHeight="1">
      <c r="U577" s="228"/>
      <c r="V577" s="228"/>
      <c r="W577" s="228"/>
      <c r="X577" s="228"/>
      <c r="Y577" s="228"/>
      <c r="Z577" s="228"/>
    </row>
    <row r="578" spans="21:26" ht="16.5" customHeight="1">
      <c r="U578" s="228"/>
      <c r="V578" s="228"/>
      <c r="W578" s="228"/>
      <c r="X578" s="228"/>
      <c r="Y578" s="228"/>
      <c r="Z578" s="228"/>
    </row>
    <row r="579" spans="21:26" ht="16.5" customHeight="1">
      <c r="U579" s="228"/>
      <c r="V579" s="228"/>
      <c r="W579" s="228"/>
      <c r="X579" s="228"/>
      <c r="Y579" s="228"/>
      <c r="Z579" s="228"/>
    </row>
    <row r="580" spans="21:26" ht="16.5" customHeight="1">
      <c r="U580" s="228"/>
      <c r="V580" s="228"/>
      <c r="W580" s="228"/>
      <c r="X580" s="228"/>
      <c r="Y580" s="228"/>
      <c r="Z580" s="228"/>
    </row>
    <row r="581" spans="21:26" ht="16.5" customHeight="1">
      <c r="U581" s="228"/>
      <c r="V581" s="228"/>
      <c r="W581" s="228"/>
      <c r="X581" s="228"/>
      <c r="Y581" s="228"/>
      <c r="Z581" s="228"/>
    </row>
    <row r="582" spans="21:26" ht="16.5" customHeight="1">
      <c r="U582" s="228"/>
      <c r="V582" s="228"/>
      <c r="W582" s="228"/>
      <c r="X582" s="228"/>
      <c r="Y582" s="228"/>
      <c r="Z582" s="228"/>
    </row>
    <row r="583" spans="21:26" ht="16.5" customHeight="1">
      <c r="U583" s="228"/>
      <c r="V583" s="228"/>
      <c r="W583" s="228"/>
      <c r="X583" s="228"/>
      <c r="Y583" s="228"/>
      <c r="Z583" s="228"/>
    </row>
    <row r="584" spans="21:26" ht="16.5" customHeight="1">
      <c r="U584" s="228"/>
      <c r="V584" s="228"/>
      <c r="W584" s="228"/>
      <c r="X584" s="228"/>
      <c r="Y584" s="228"/>
      <c r="Z584" s="228"/>
    </row>
    <row r="585" spans="21:26" ht="16.5" customHeight="1">
      <c r="U585" s="228"/>
      <c r="V585" s="228"/>
      <c r="W585" s="228"/>
      <c r="X585" s="228"/>
      <c r="Y585" s="228"/>
      <c r="Z585" s="228"/>
    </row>
    <row r="586" spans="21:26" ht="16.5" customHeight="1">
      <c r="U586" s="228"/>
      <c r="V586" s="228"/>
      <c r="W586" s="228"/>
      <c r="X586" s="228"/>
      <c r="Y586" s="228"/>
      <c r="Z586" s="228"/>
    </row>
    <row r="587" spans="21:26" ht="16.5" customHeight="1">
      <c r="U587" s="228"/>
      <c r="V587" s="228"/>
      <c r="W587" s="228"/>
      <c r="X587" s="228"/>
      <c r="Y587" s="228"/>
      <c r="Z587" s="228"/>
    </row>
    <row r="588" spans="21:26" ht="16.5" customHeight="1">
      <c r="U588" s="228"/>
      <c r="V588" s="228"/>
      <c r="W588" s="228"/>
      <c r="X588" s="228"/>
      <c r="Y588" s="228"/>
      <c r="Z588" s="228"/>
    </row>
    <row r="589" spans="21:26" ht="16.5" customHeight="1">
      <c r="U589" s="228"/>
      <c r="V589" s="228"/>
      <c r="W589" s="228"/>
      <c r="X589" s="228"/>
      <c r="Y589" s="228"/>
      <c r="Z589" s="228"/>
    </row>
    <row r="590" spans="21:26" ht="16.5" customHeight="1">
      <c r="U590" s="228"/>
      <c r="V590" s="228"/>
      <c r="W590" s="228"/>
      <c r="X590" s="228"/>
      <c r="Y590" s="228"/>
      <c r="Z590" s="228"/>
    </row>
    <row r="591" spans="21:26" ht="16.5" customHeight="1">
      <c r="U591" s="228"/>
      <c r="V591" s="228"/>
      <c r="W591" s="228"/>
      <c r="X591" s="228"/>
      <c r="Y591" s="228"/>
      <c r="Z591" s="228"/>
    </row>
    <row r="592" spans="21:26" ht="16.5" customHeight="1">
      <c r="U592" s="228"/>
      <c r="V592" s="228"/>
      <c r="W592" s="228"/>
      <c r="X592" s="228"/>
      <c r="Y592" s="228"/>
      <c r="Z592" s="228"/>
    </row>
    <row r="593" spans="21:26" ht="16.5" customHeight="1">
      <c r="U593" s="228"/>
      <c r="V593" s="228"/>
      <c r="W593" s="228"/>
      <c r="X593" s="228"/>
      <c r="Y593" s="228"/>
      <c r="Z593" s="228"/>
    </row>
    <row r="594" spans="21:26" ht="16.5" customHeight="1">
      <c r="U594" s="228"/>
      <c r="V594" s="228"/>
      <c r="W594" s="228"/>
      <c r="X594" s="228"/>
      <c r="Y594" s="228"/>
      <c r="Z594" s="228"/>
    </row>
    <row r="595" spans="21:26" ht="16.5" customHeight="1">
      <c r="U595" s="228"/>
      <c r="V595" s="228"/>
      <c r="W595" s="228"/>
      <c r="X595" s="228"/>
      <c r="Y595" s="228"/>
      <c r="Z595" s="228"/>
    </row>
    <row r="596" spans="21:26" ht="16.5" customHeight="1">
      <c r="U596" s="228"/>
      <c r="V596" s="228"/>
      <c r="W596" s="228"/>
      <c r="X596" s="228"/>
      <c r="Y596" s="228"/>
      <c r="Z596" s="228"/>
    </row>
    <row r="597" spans="21:26" ht="16.5" customHeight="1">
      <c r="U597" s="228"/>
      <c r="V597" s="228"/>
      <c r="W597" s="228"/>
      <c r="X597" s="228"/>
      <c r="Y597" s="228"/>
      <c r="Z597" s="228"/>
    </row>
    <row r="598" spans="21:26" ht="16.5" customHeight="1">
      <c r="U598" s="228"/>
      <c r="V598" s="228"/>
      <c r="W598" s="228"/>
      <c r="X598" s="228"/>
      <c r="Y598" s="228"/>
      <c r="Z598" s="228"/>
    </row>
    <row r="599" spans="21:26" ht="16.5" customHeight="1">
      <c r="U599" s="228"/>
      <c r="V599" s="228"/>
      <c r="W599" s="228"/>
      <c r="X599" s="228"/>
      <c r="Y599" s="228"/>
      <c r="Z599" s="228"/>
    </row>
    <row r="600" spans="21:26" ht="16.5" customHeight="1">
      <c r="U600" s="228"/>
      <c r="V600" s="228"/>
      <c r="W600" s="228"/>
      <c r="X600" s="228"/>
      <c r="Y600" s="228"/>
      <c r="Z600" s="228"/>
    </row>
    <row r="601" spans="21:26" ht="16.5" customHeight="1">
      <c r="U601" s="228"/>
      <c r="V601" s="228"/>
      <c r="W601" s="228"/>
      <c r="X601" s="228"/>
      <c r="Y601" s="228"/>
      <c r="Z601" s="228"/>
    </row>
    <row r="602" spans="21:26" ht="16.5" customHeight="1">
      <c r="U602" s="228"/>
      <c r="V602" s="228"/>
      <c r="W602" s="228"/>
      <c r="X602" s="228"/>
      <c r="Y602" s="228"/>
      <c r="Z602" s="228"/>
    </row>
    <row r="603" spans="21:26" ht="16.5" customHeight="1">
      <c r="U603" s="228"/>
      <c r="V603" s="228"/>
      <c r="W603" s="228"/>
      <c r="X603" s="228"/>
      <c r="Y603" s="228"/>
      <c r="Z603" s="228"/>
    </row>
    <row r="604" spans="21:26" ht="16.5" customHeight="1">
      <c r="U604" s="228"/>
      <c r="V604" s="228"/>
      <c r="W604" s="228"/>
      <c r="X604" s="228"/>
      <c r="Y604" s="228"/>
      <c r="Z604" s="228"/>
    </row>
    <row r="605" spans="21:26" ht="16.5" customHeight="1">
      <c r="U605" s="228"/>
      <c r="V605" s="228"/>
      <c r="W605" s="228"/>
      <c r="X605" s="228"/>
      <c r="Y605" s="228"/>
      <c r="Z605" s="228"/>
    </row>
    <row r="606" spans="21:26" ht="16.5" customHeight="1">
      <c r="U606" s="228"/>
      <c r="V606" s="228"/>
      <c r="W606" s="228"/>
      <c r="X606" s="228"/>
      <c r="Y606" s="228"/>
      <c r="Z606" s="228"/>
    </row>
    <row r="607" spans="21:26" ht="16.5" customHeight="1">
      <c r="U607" s="228"/>
      <c r="V607" s="228"/>
      <c r="W607" s="228"/>
      <c r="X607" s="228"/>
      <c r="Y607" s="228"/>
      <c r="Z607" s="228"/>
    </row>
    <row r="608" spans="21:26" ht="16.5" customHeight="1">
      <c r="U608" s="228"/>
      <c r="V608" s="228"/>
      <c r="W608" s="228"/>
      <c r="X608" s="228"/>
      <c r="Y608" s="228"/>
      <c r="Z608" s="228"/>
    </row>
    <row r="609" spans="21:26" ht="16.5" customHeight="1">
      <c r="U609" s="228"/>
      <c r="V609" s="228"/>
      <c r="W609" s="228"/>
      <c r="X609" s="228"/>
      <c r="Y609" s="228"/>
      <c r="Z609" s="228"/>
    </row>
    <row r="610" spans="21:26" ht="16.5" customHeight="1">
      <c r="U610" s="228"/>
      <c r="V610" s="228"/>
      <c r="W610" s="228"/>
      <c r="X610" s="228"/>
      <c r="Y610" s="228"/>
      <c r="Z610" s="228"/>
    </row>
    <row r="611" spans="21:26" ht="16.5" customHeight="1">
      <c r="U611" s="228"/>
      <c r="V611" s="228"/>
      <c r="W611" s="228"/>
      <c r="X611" s="228"/>
      <c r="Y611" s="228"/>
      <c r="Z611" s="228"/>
    </row>
    <row r="612" spans="21:26" ht="16.5" customHeight="1">
      <c r="U612" s="228"/>
      <c r="V612" s="228"/>
      <c r="W612" s="228"/>
      <c r="X612" s="228"/>
      <c r="Y612" s="228"/>
      <c r="Z612" s="228"/>
    </row>
    <row r="613" spans="21:26" ht="16.5" customHeight="1">
      <c r="U613" s="228"/>
      <c r="V613" s="228"/>
      <c r="W613" s="228"/>
      <c r="X613" s="228"/>
      <c r="Y613" s="228"/>
      <c r="Z613" s="228"/>
    </row>
    <row r="614" spans="21:26" ht="16.5" customHeight="1">
      <c r="U614" s="228"/>
      <c r="V614" s="228"/>
      <c r="W614" s="228"/>
      <c r="X614" s="228"/>
      <c r="Y614" s="228"/>
      <c r="Z614" s="228"/>
    </row>
    <row r="615" spans="21:26" ht="16.5" customHeight="1">
      <c r="U615" s="228"/>
      <c r="V615" s="228"/>
      <c r="W615" s="228"/>
      <c r="X615" s="228"/>
      <c r="Y615" s="228"/>
      <c r="Z615" s="228"/>
    </row>
    <row r="616" spans="21:26" ht="16.5" customHeight="1">
      <c r="U616" s="228"/>
      <c r="V616" s="228"/>
      <c r="W616" s="228"/>
      <c r="X616" s="228"/>
      <c r="Y616" s="228"/>
      <c r="Z616" s="228"/>
    </row>
    <row r="617" spans="21:26" ht="16.5" customHeight="1">
      <c r="U617" s="228"/>
      <c r="V617" s="228"/>
      <c r="W617" s="228"/>
      <c r="X617" s="228"/>
      <c r="Y617" s="228"/>
      <c r="Z617" s="228"/>
    </row>
    <row r="618" spans="21:26" ht="16.5" customHeight="1">
      <c r="U618" s="228"/>
      <c r="V618" s="228"/>
      <c r="W618" s="228"/>
      <c r="X618" s="228"/>
      <c r="Y618" s="228"/>
      <c r="Z618" s="228"/>
    </row>
    <row r="619" spans="21:26" ht="16.5" customHeight="1">
      <c r="U619" s="228"/>
      <c r="V619" s="228"/>
      <c r="W619" s="228"/>
      <c r="X619" s="228"/>
      <c r="Y619" s="228"/>
      <c r="Z619" s="228"/>
    </row>
    <row r="620" spans="21:26" ht="16.5" customHeight="1">
      <c r="U620" s="228"/>
      <c r="V620" s="228"/>
      <c r="W620" s="228"/>
      <c r="X620" s="228"/>
      <c r="Y620" s="228"/>
      <c r="Z620" s="228"/>
    </row>
    <row r="621" spans="21:26" ht="16.5" customHeight="1">
      <c r="U621" s="228"/>
      <c r="V621" s="228"/>
      <c r="W621" s="228"/>
      <c r="X621" s="228"/>
      <c r="Y621" s="228"/>
      <c r="Z621" s="228"/>
    </row>
    <row r="622" spans="21:26" ht="16.5" customHeight="1">
      <c r="U622" s="228"/>
      <c r="V622" s="228"/>
      <c r="W622" s="228"/>
      <c r="X622" s="228"/>
      <c r="Y622" s="228"/>
      <c r="Z622" s="228"/>
    </row>
    <row r="623" spans="21:26" ht="16.5" customHeight="1">
      <c r="U623" s="228"/>
      <c r="V623" s="228"/>
      <c r="W623" s="228"/>
      <c r="X623" s="228"/>
      <c r="Y623" s="228"/>
      <c r="Z623" s="228"/>
    </row>
    <row r="624" spans="21:26" ht="16.5" customHeight="1">
      <c r="U624" s="228"/>
      <c r="V624" s="228"/>
      <c r="W624" s="228"/>
      <c r="X624" s="228"/>
      <c r="Y624" s="228"/>
      <c r="Z624" s="228"/>
    </row>
    <row r="625" spans="21:26" ht="16.5" customHeight="1">
      <c r="U625" s="228"/>
      <c r="V625" s="228"/>
      <c r="W625" s="228"/>
      <c r="X625" s="228"/>
      <c r="Y625" s="228"/>
      <c r="Z625" s="228"/>
    </row>
    <row r="626" spans="21:26" ht="16.5" customHeight="1">
      <c r="U626" s="228"/>
      <c r="V626" s="228"/>
      <c r="W626" s="228"/>
      <c r="X626" s="228"/>
      <c r="Y626" s="228"/>
      <c r="Z626" s="228"/>
    </row>
    <row r="627" spans="21:26" ht="16.5" customHeight="1">
      <c r="U627" s="228"/>
      <c r="V627" s="228"/>
      <c r="W627" s="228"/>
      <c r="X627" s="228"/>
      <c r="Y627" s="228"/>
      <c r="Z627" s="228"/>
    </row>
    <row r="628" spans="21:26" ht="16.5" customHeight="1">
      <c r="U628" s="228"/>
      <c r="V628" s="228"/>
      <c r="W628" s="228"/>
      <c r="X628" s="228"/>
      <c r="Y628" s="228"/>
      <c r="Z628" s="228"/>
    </row>
    <row r="629" spans="21:26" ht="16.5" customHeight="1">
      <c r="U629" s="228"/>
      <c r="V629" s="228"/>
      <c r="W629" s="228"/>
      <c r="X629" s="228"/>
      <c r="Y629" s="228"/>
      <c r="Z629" s="228"/>
    </row>
    <row r="630" spans="21:26" ht="16.5" customHeight="1">
      <c r="U630" s="228"/>
      <c r="V630" s="228"/>
      <c r="W630" s="228"/>
      <c r="X630" s="228"/>
      <c r="Y630" s="228"/>
      <c r="Z630" s="228"/>
    </row>
    <row r="631" spans="21:26" ht="16.5" customHeight="1">
      <c r="U631" s="228"/>
      <c r="V631" s="228"/>
      <c r="W631" s="228"/>
      <c r="X631" s="228"/>
      <c r="Y631" s="228"/>
      <c r="Z631" s="228"/>
    </row>
    <row r="632" spans="21:26" ht="16.5" customHeight="1">
      <c r="U632" s="228"/>
      <c r="V632" s="228"/>
      <c r="W632" s="228"/>
      <c r="X632" s="228"/>
      <c r="Y632" s="228"/>
      <c r="Z632" s="228"/>
    </row>
    <row r="633" spans="21:26" ht="16.5" customHeight="1">
      <c r="U633" s="228"/>
      <c r="V633" s="228"/>
      <c r="W633" s="228"/>
      <c r="X633" s="228"/>
      <c r="Y633" s="228"/>
      <c r="Z633" s="228"/>
    </row>
    <row r="634" spans="21:26" ht="16.5" customHeight="1">
      <c r="U634" s="228"/>
      <c r="V634" s="228"/>
      <c r="W634" s="228"/>
      <c r="X634" s="228"/>
      <c r="Y634" s="228"/>
      <c r="Z634" s="228"/>
    </row>
    <row r="635" spans="21:26" ht="16.5" customHeight="1">
      <c r="U635" s="228"/>
      <c r="V635" s="228"/>
      <c r="W635" s="228"/>
      <c r="X635" s="228"/>
      <c r="Y635" s="228"/>
      <c r="Z635" s="228"/>
    </row>
    <row r="636" spans="21:26" ht="16.5" customHeight="1">
      <c r="U636" s="228"/>
      <c r="V636" s="228"/>
      <c r="W636" s="228"/>
      <c r="X636" s="228"/>
      <c r="Y636" s="228"/>
      <c r="Z636" s="228"/>
    </row>
    <row r="637" spans="21:26" ht="16.5" customHeight="1">
      <c r="U637" s="228"/>
      <c r="V637" s="228"/>
      <c r="W637" s="228"/>
      <c r="X637" s="228"/>
      <c r="Y637" s="228"/>
      <c r="Z637" s="228"/>
    </row>
    <row r="638" spans="21:26" ht="16.5" customHeight="1">
      <c r="U638" s="228"/>
      <c r="V638" s="228"/>
      <c r="W638" s="228"/>
      <c r="X638" s="228"/>
      <c r="Y638" s="228"/>
      <c r="Z638" s="228"/>
    </row>
    <row r="639" spans="21:26" ht="16.5" customHeight="1">
      <c r="U639" s="228"/>
      <c r="V639" s="228"/>
      <c r="W639" s="228"/>
      <c r="X639" s="228"/>
      <c r="Y639" s="228"/>
      <c r="Z639" s="228"/>
    </row>
    <row r="640" spans="21:26" ht="16.5" customHeight="1">
      <c r="U640" s="228"/>
      <c r="V640" s="228"/>
      <c r="W640" s="228"/>
      <c r="X640" s="228"/>
      <c r="Y640" s="228"/>
      <c r="Z640" s="228"/>
    </row>
    <row r="641" spans="21:26" ht="16.5" customHeight="1">
      <c r="U641" s="228"/>
      <c r="V641" s="228"/>
      <c r="W641" s="228"/>
      <c r="X641" s="228"/>
      <c r="Y641" s="228"/>
      <c r="Z641" s="228"/>
    </row>
    <row r="642" spans="21:26" ht="16.5" customHeight="1">
      <c r="U642" s="228"/>
      <c r="V642" s="228"/>
      <c r="W642" s="228"/>
      <c r="X642" s="228"/>
      <c r="Y642" s="228"/>
      <c r="Z642" s="228"/>
    </row>
    <row r="643" spans="21:26" ht="16.5" customHeight="1">
      <c r="U643" s="228"/>
      <c r="V643" s="228"/>
      <c r="W643" s="228"/>
      <c r="X643" s="228"/>
      <c r="Y643" s="228"/>
      <c r="Z643" s="228"/>
    </row>
    <row r="644" spans="21:26" ht="16.5" customHeight="1">
      <c r="U644" s="228"/>
      <c r="V644" s="228"/>
      <c r="W644" s="228"/>
      <c r="X644" s="228"/>
      <c r="Y644" s="228"/>
      <c r="Z644" s="228"/>
    </row>
    <row r="645" spans="21:26" ht="16.5" customHeight="1">
      <c r="U645" s="228"/>
      <c r="V645" s="228"/>
      <c r="W645" s="228"/>
      <c r="X645" s="228"/>
      <c r="Y645" s="228"/>
      <c r="Z645" s="228"/>
    </row>
    <row r="646" spans="21:26" ht="16.5" customHeight="1">
      <c r="U646" s="228"/>
      <c r="V646" s="228"/>
      <c r="W646" s="228"/>
      <c r="X646" s="228"/>
      <c r="Y646" s="228"/>
      <c r="Z646" s="228"/>
    </row>
    <row r="647" spans="21:26" ht="16.5" customHeight="1">
      <c r="U647" s="228"/>
      <c r="V647" s="228"/>
      <c r="W647" s="228"/>
      <c r="X647" s="228"/>
      <c r="Y647" s="228"/>
      <c r="Z647" s="228"/>
    </row>
    <row r="648" spans="21:26" ht="16.5" customHeight="1">
      <c r="U648" s="228"/>
      <c r="V648" s="228"/>
      <c r="W648" s="228"/>
      <c r="X648" s="228"/>
      <c r="Y648" s="228"/>
      <c r="Z648" s="228"/>
    </row>
    <row r="649" spans="21:26" ht="16.5" customHeight="1">
      <c r="U649" s="228"/>
      <c r="V649" s="228"/>
      <c r="W649" s="228"/>
      <c r="X649" s="228"/>
      <c r="Y649" s="228"/>
      <c r="Z649" s="228"/>
    </row>
    <row r="650" spans="21:26" ht="16.5" customHeight="1">
      <c r="U650" s="228"/>
      <c r="V650" s="228"/>
      <c r="W650" s="228"/>
      <c r="X650" s="228"/>
      <c r="Y650" s="228"/>
      <c r="Z650" s="228"/>
    </row>
    <row r="651" spans="21:26" ht="16.5" customHeight="1">
      <c r="U651" s="228"/>
      <c r="V651" s="228"/>
      <c r="W651" s="228"/>
      <c r="X651" s="228"/>
      <c r="Y651" s="228"/>
      <c r="Z651" s="228"/>
    </row>
    <row r="652" spans="21:26" ht="16.5" customHeight="1">
      <c r="U652" s="228"/>
      <c r="V652" s="228"/>
      <c r="W652" s="228"/>
      <c r="X652" s="228"/>
      <c r="Y652" s="228"/>
      <c r="Z652" s="228"/>
    </row>
    <row r="653" spans="21:26" ht="16.5" customHeight="1">
      <c r="U653" s="228"/>
      <c r="V653" s="228"/>
      <c r="W653" s="228"/>
      <c r="X653" s="228"/>
      <c r="Y653" s="228"/>
      <c r="Z653" s="228"/>
    </row>
    <row r="654" spans="21:26" ht="16.5" customHeight="1">
      <c r="U654" s="228"/>
      <c r="V654" s="228"/>
      <c r="W654" s="228"/>
      <c r="X654" s="228"/>
      <c r="Y654" s="228"/>
      <c r="Z654" s="228"/>
    </row>
    <row r="655" spans="21:26" ht="16.5" customHeight="1">
      <c r="U655" s="228"/>
      <c r="V655" s="228"/>
      <c r="W655" s="228"/>
      <c r="X655" s="228"/>
      <c r="Y655" s="228"/>
      <c r="Z655" s="228"/>
    </row>
    <row r="656" spans="21:26" ht="16.5" customHeight="1">
      <c r="U656" s="228"/>
      <c r="V656" s="228"/>
      <c r="W656" s="228"/>
      <c r="X656" s="228"/>
      <c r="Y656" s="228"/>
      <c r="Z656" s="228"/>
    </row>
    <row r="657" spans="21:26" ht="16.5" customHeight="1">
      <c r="U657" s="228"/>
      <c r="V657" s="228"/>
      <c r="W657" s="228"/>
      <c r="X657" s="228"/>
      <c r="Y657" s="228"/>
      <c r="Z657" s="228"/>
    </row>
    <row r="658" spans="21:26" ht="16.5" customHeight="1">
      <c r="U658" s="228"/>
      <c r="V658" s="228"/>
      <c r="W658" s="228"/>
      <c r="X658" s="228"/>
      <c r="Y658" s="228"/>
      <c r="Z658" s="228"/>
    </row>
    <row r="659" spans="21:26" ht="16.5" customHeight="1">
      <c r="U659" s="228"/>
      <c r="V659" s="228"/>
      <c r="W659" s="228"/>
      <c r="X659" s="228"/>
      <c r="Y659" s="228"/>
      <c r="Z659" s="228"/>
    </row>
    <row r="660" spans="21:26" ht="16.5" customHeight="1">
      <c r="U660" s="228"/>
      <c r="V660" s="228"/>
      <c r="W660" s="228"/>
      <c r="X660" s="228"/>
      <c r="Y660" s="228"/>
      <c r="Z660" s="228"/>
    </row>
    <row r="661" spans="21:26" ht="16.5" customHeight="1">
      <c r="U661" s="228"/>
      <c r="V661" s="228"/>
      <c r="W661" s="228"/>
      <c r="X661" s="228"/>
      <c r="Y661" s="228"/>
      <c r="Z661" s="228"/>
    </row>
    <row r="662" spans="21:26" ht="16.5" customHeight="1">
      <c r="U662" s="228"/>
      <c r="V662" s="228"/>
      <c r="W662" s="228"/>
      <c r="X662" s="228"/>
      <c r="Y662" s="228"/>
      <c r="Z662" s="228"/>
    </row>
    <row r="663" spans="21:26" ht="16.5" customHeight="1">
      <c r="U663" s="228"/>
      <c r="V663" s="228"/>
      <c r="W663" s="228"/>
      <c r="X663" s="228"/>
      <c r="Y663" s="228"/>
      <c r="Z663" s="228"/>
    </row>
    <row r="664" spans="21:26" ht="16.5" customHeight="1">
      <c r="U664" s="228"/>
      <c r="V664" s="228"/>
      <c r="W664" s="228"/>
      <c r="X664" s="228"/>
      <c r="Y664" s="228"/>
      <c r="Z664" s="228"/>
    </row>
    <row r="665" spans="21:26" ht="16.5" customHeight="1">
      <c r="U665" s="228"/>
      <c r="V665" s="228"/>
      <c r="W665" s="228"/>
      <c r="X665" s="228"/>
      <c r="Y665" s="228"/>
      <c r="Z665" s="228"/>
    </row>
    <row r="666" spans="21:26" ht="16.5" customHeight="1">
      <c r="U666" s="228"/>
      <c r="V666" s="228"/>
      <c r="W666" s="228"/>
      <c r="X666" s="228"/>
      <c r="Y666" s="228"/>
      <c r="Z666" s="228"/>
    </row>
    <row r="667" spans="21:26" ht="16.5" customHeight="1">
      <c r="U667" s="228"/>
      <c r="V667" s="228"/>
      <c r="W667" s="228"/>
      <c r="X667" s="228"/>
      <c r="Y667" s="228"/>
      <c r="Z667" s="228"/>
    </row>
    <row r="668" spans="21:26" ht="16.5" customHeight="1">
      <c r="U668" s="228"/>
      <c r="V668" s="228"/>
      <c r="W668" s="228"/>
      <c r="X668" s="228"/>
      <c r="Y668" s="228"/>
      <c r="Z668" s="228"/>
    </row>
    <row r="669" spans="21:26" ht="16.5" customHeight="1">
      <c r="U669" s="228"/>
      <c r="V669" s="228"/>
      <c r="W669" s="228"/>
      <c r="X669" s="228"/>
      <c r="Y669" s="228"/>
      <c r="Z669" s="228"/>
    </row>
    <row r="670" spans="21:26" ht="16.5" customHeight="1">
      <c r="U670" s="228"/>
      <c r="V670" s="228"/>
      <c r="W670" s="228"/>
      <c r="X670" s="228"/>
      <c r="Y670" s="228"/>
      <c r="Z670" s="228"/>
    </row>
    <row r="671" spans="21:26" ht="16.5" customHeight="1">
      <c r="U671" s="228"/>
      <c r="V671" s="228"/>
      <c r="W671" s="228"/>
      <c r="X671" s="228"/>
      <c r="Y671" s="228"/>
      <c r="Z671" s="228"/>
    </row>
    <row r="672" spans="21:26" ht="16.5" customHeight="1">
      <c r="U672" s="228"/>
      <c r="V672" s="228"/>
      <c r="W672" s="228"/>
      <c r="X672" s="228"/>
      <c r="Y672" s="228"/>
      <c r="Z672" s="228"/>
    </row>
    <row r="673" spans="21:26" ht="16.5" customHeight="1">
      <c r="U673" s="228"/>
      <c r="V673" s="228"/>
      <c r="W673" s="228"/>
      <c r="X673" s="228"/>
      <c r="Y673" s="228"/>
      <c r="Z673" s="228"/>
    </row>
    <row r="674" spans="21:26" ht="16.5" customHeight="1">
      <c r="U674" s="228"/>
      <c r="V674" s="228"/>
      <c r="W674" s="228"/>
      <c r="X674" s="228"/>
      <c r="Y674" s="228"/>
      <c r="Z674" s="228"/>
    </row>
    <row r="675" spans="21:26" ht="16.5" customHeight="1">
      <c r="U675" s="228"/>
      <c r="V675" s="228"/>
      <c r="W675" s="228"/>
      <c r="X675" s="228"/>
      <c r="Y675" s="228"/>
      <c r="Z675" s="228"/>
    </row>
    <row r="676" spans="21:26" ht="16.5" customHeight="1">
      <c r="U676" s="228"/>
      <c r="V676" s="228"/>
      <c r="W676" s="228"/>
      <c r="X676" s="228"/>
      <c r="Y676" s="228"/>
      <c r="Z676" s="228"/>
    </row>
    <row r="677" spans="21:26" ht="16.5" customHeight="1">
      <c r="U677" s="228"/>
      <c r="V677" s="228"/>
      <c r="W677" s="228"/>
      <c r="X677" s="228"/>
      <c r="Y677" s="228"/>
      <c r="Z677" s="228"/>
    </row>
    <row r="678" spans="21:26" ht="16.5" customHeight="1">
      <c r="U678" s="228"/>
      <c r="V678" s="228"/>
      <c r="W678" s="228"/>
      <c r="X678" s="228"/>
      <c r="Y678" s="228"/>
      <c r="Z678" s="228"/>
    </row>
    <row r="679" spans="21:26" ht="16.5" customHeight="1">
      <c r="U679" s="228"/>
      <c r="V679" s="228"/>
      <c r="W679" s="228"/>
      <c r="X679" s="228"/>
      <c r="Y679" s="228"/>
      <c r="Z679" s="228"/>
    </row>
    <row r="680" spans="21:26" ht="16.5" customHeight="1">
      <c r="U680" s="228"/>
      <c r="V680" s="228"/>
      <c r="W680" s="228"/>
      <c r="X680" s="228"/>
      <c r="Y680" s="228"/>
      <c r="Z680" s="228"/>
    </row>
    <row r="681" spans="21:26" ht="16.5" customHeight="1">
      <c r="U681" s="228"/>
      <c r="V681" s="228"/>
      <c r="W681" s="228"/>
      <c r="X681" s="228"/>
      <c r="Y681" s="228"/>
      <c r="Z681" s="228"/>
    </row>
    <row r="682" spans="21:26" ht="16.5" customHeight="1">
      <c r="U682" s="228"/>
      <c r="V682" s="228"/>
      <c r="W682" s="228"/>
      <c r="X682" s="228"/>
      <c r="Y682" s="228"/>
      <c r="Z682" s="228"/>
    </row>
    <row r="683" spans="21:26" ht="16.5" customHeight="1">
      <c r="U683" s="228"/>
      <c r="V683" s="228"/>
      <c r="W683" s="228"/>
      <c r="X683" s="228"/>
      <c r="Y683" s="228"/>
      <c r="Z683" s="228"/>
    </row>
    <row r="684" spans="21:26" ht="16.5" customHeight="1">
      <c r="U684" s="228"/>
      <c r="V684" s="228"/>
      <c r="W684" s="228"/>
      <c r="X684" s="228"/>
      <c r="Y684" s="228"/>
      <c r="Z684" s="228"/>
    </row>
    <row r="685" spans="21:26" ht="16.5" customHeight="1">
      <c r="U685" s="228"/>
      <c r="V685" s="228"/>
      <c r="W685" s="228"/>
      <c r="X685" s="228"/>
      <c r="Y685" s="228"/>
      <c r="Z685" s="228"/>
    </row>
    <row r="686" spans="21:26" ht="16.5" customHeight="1">
      <c r="U686" s="228"/>
      <c r="V686" s="228"/>
      <c r="W686" s="228"/>
      <c r="X686" s="228"/>
      <c r="Y686" s="228"/>
      <c r="Z686" s="228"/>
    </row>
    <row r="687" spans="21:26" ht="16.5" customHeight="1">
      <c r="U687" s="228"/>
      <c r="V687" s="228"/>
      <c r="W687" s="228"/>
      <c r="X687" s="228"/>
      <c r="Y687" s="228"/>
      <c r="Z687" s="228"/>
    </row>
    <row r="688" spans="21:26" ht="16.5" customHeight="1">
      <c r="U688" s="228"/>
      <c r="V688" s="228"/>
      <c r="W688" s="228"/>
      <c r="X688" s="228"/>
      <c r="Y688" s="228"/>
      <c r="Z688" s="228"/>
    </row>
    <row r="689" spans="21:26" ht="16.5" customHeight="1">
      <c r="U689" s="228"/>
      <c r="V689" s="228"/>
      <c r="W689" s="228"/>
      <c r="X689" s="228"/>
      <c r="Y689" s="228"/>
      <c r="Z689" s="228"/>
    </row>
    <row r="690" spans="21:26" ht="16.5" customHeight="1">
      <c r="U690" s="228"/>
      <c r="V690" s="228"/>
      <c r="W690" s="228"/>
      <c r="X690" s="228"/>
      <c r="Y690" s="228"/>
      <c r="Z690" s="228"/>
    </row>
    <row r="691" spans="21:26" ht="16.5" customHeight="1">
      <c r="U691" s="228"/>
      <c r="V691" s="228"/>
      <c r="W691" s="228"/>
      <c r="X691" s="228"/>
      <c r="Y691" s="228"/>
      <c r="Z691" s="228"/>
    </row>
    <row r="692" spans="21:26" ht="16.5" customHeight="1">
      <c r="U692" s="228"/>
      <c r="V692" s="228"/>
      <c r="W692" s="228"/>
      <c r="X692" s="228"/>
      <c r="Y692" s="228"/>
      <c r="Z692" s="228"/>
    </row>
    <row r="693" spans="21:26" ht="16.5" customHeight="1">
      <c r="U693" s="228"/>
      <c r="V693" s="228"/>
      <c r="W693" s="228"/>
      <c r="X693" s="228"/>
      <c r="Y693" s="228"/>
      <c r="Z693" s="228"/>
    </row>
    <row r="694" spans="21:26" ht="16.5" customHeight="1">
      <c r="U694" s="228"/>
      <c r="V694" s="228"/>
      <c r="W694" s="228"/>
      <c r="X694" s="228"/>
      <c r="Y694" s="228"/>
      <c r="Z694" s="228"/>
    </row>
    <row r="695" spans="21:26" ht="16.5" customHeight="1">
      <c r="U695" s="228"/>
      <c r="V695" s="228"/>
      <c r="W695" s="228"/>
      <c r="X695" s="228"/>
      <c r="Y695" s="228"/>
      <c r="Z695" s="228"/>
    </row>
    <row r="696" spans="21:26" ht="16.5" customHeight="1">
      <c r="U696" s="228"/>
      <c r="V696" s="228"/>
      <c r="W696" s="228"/>
      <c r="X696" s="228"/>
      <c r="Y696" s="228"/>
      <c r="Z696" s="228"/>
    </row>
    <row r="697" spans="21:26" ht="16.5" customHeight="1">
      <c r="U697" s="228"/>
      <c r="V697" s="228"/>
      <c r="W697" s="228"/>
      <c r="X697" s="228"/>
      <c r="Y697" s="228"/>
      <c r="Z697" s="228"/>
    </row>
    <row r="698" spans="21:26" ht="16.5" customHeight="1">
      <c r="U698" s="228"/>
      <c r="V698" s="228"/>
      <c r="W698" s="228"/>
      <c r="X698" s="228"/>
      <c r="Y698" s="228"/>
      <c r="Z698" s="228"/>
    </row>
    <row r="699" spans="21:26" ht="16.5" customHeight="1">
      <c r="U699" s="228"/>
      <c r="V699" s="228"/>
      <c r="W699" s="228"/>
      <c r="X699" s="228"/>
      <c r="Y699" s="228"/>
      <c r="Z699" s="228"/>
    </row>
    <row r="700" spans="21:26" ht="16.5" customHeight="1">
      <c r="U700" s="228"/>
      <c r="V700" s="228"/>
      <c r="W700" s="228"/>
      <c r="X700" s="228"/>
      <c r="Y700" s="228"/>
      <c r="Z700" s="228"/>
    </row>
    <row r="701" spans="21:26" ht="16.5" customHeight="1">
      <c r="U701" s="228"/>
      <c r="V701" s="228"/>
      <c r="W701" s="228"/>
      <c r="X701" s="228"/>
      <c r="Y701" s="228"/>
      <c r="Z701" s="228"/>
    </row>
    <row r="702" spans="21:26" ht="16.5" customHeight="1">
      <c r="U702" s="228"/>
      <c r="V702" s="228"/>
      <c r="W702" s="228"/>
      <c r="X702" s="228"/>
      <c r="Y702" s="228"/>
      <c r="Z702" s="228"/>
    </row>
    <row r="703" spans="21:26" ht="16.5" customHeight="1">
      <c r="U703" s="228"/>
      <c r="V703" s="228"/>
      <c r="W703" s="228"/>
      <c r="X703" s="228"/>
      <c r="Y703" s="228"/>
      <c r="Z703" s="228"/>
    </row>
    <row r="704" spans="21:26" ht="16.5" customHeight="1">
      <c r="U704" s="228"/>
      <c r="V704" s="228"/>
      <c r="W704" s="228"/>
      <c r="X704" s="228"/>
      <c r="Y704" s="228"/>
      <c r="Z704" s="228"/>
    </row>
    <row r="705" spans="21:26" ht="16.5" customHeight="1">
      <c r="U705" s="228"/>
      <c r="V705" s="228"/>
      <c r="W705" s="228"/>
      <c r="X705" s="228"/>
      <c r="Y705" s="228"/>
      <c r="Z705" s="228"/>
    </row>
    <row r="706" spans="21:26" ht="16.5" customHeight="1">
      <c r="U706" s="228"/>
      <c r="V706" s="228"/>
      <c r="W706" s="228"/>
      <c r="X706" s="228"/>
      <c r="Y706" s="228"/>
      <c r="Z706" s="228"/>
    </row>
    <row r="707" spans="21:26" ht="16.5" customHeight="1">
      <c r="U707" s="228"/>
      <c r="V707" s="228"/>
      <c r="W707" s="228"/>
      <c r="X707" s="228"/>
      <c r="Y707" s="228"/>
      <c r="Z707" s="228"/>
    </row>
    <row r="708" spans="21:26" ht="16.5" customHeight="1">
      <c r="U708" s="228"/>
      <c r="V708" s="228"/>
      <c r="W708" s="228"/>
      <c r="X708" s="228"/>
      <c r="Y708" s="228"/>
      <c r="Z708" s="228"/>
    </row>
    <row r="709" spans="21:26" ht="16.5" customHeight="1">
      <c r="U709" s="228"/>
      <c r="V709" s="228"/>
      <c r="W709" s="228"/>
      <c r="X709" s="228"/>
      <c r="Y709" s="228"/>
      <c r="Z709" s="228"/>
    </row>
    <row r="710" spans="21:26" ht="16.5" customHeight="1">
      <c r="U710" s="228"/>
      <c r="V710" s="228"/>
      <c r="W710" s="228"/>
      <c r="X710" s="228"/>
      <c r="Y710" s="228"/>
      <c r="Z710" s="228"/>
    </row>
    <row r="711" spans="21:26" ht="16.5" customHeight="1">
      <c r="U711" s="228"/>
      <c r="V711" s="228"/>
      <c r="W711" s="228"/>
      <c r="X711" s="228"/>
      <c r="Y711" s="228"/>
      <c r="Z711" s="228"/>
    </row>
    <row r="712" spans="21:26" ht="16.5" customHeight="1">
      <c r="U712" s="228"/>
      <c r="V712" s="228"/>
      <c r="W712" s="228"/>
      <c r="X712" s="228"/>
      <c r="Y712" s="228"/>
      <c r="Z712" s="228"/>
    </row>
    <row r="713" spans="21:26" ht="16.5" customHeight="1">
      <c r="U713" s="228"/>
      <c r="V713" s="228"/>
      <c r="W713" s="228"/>
      <c r="X713" s="228"/>
      <c r="Y713" s="228"/>
      <c r="Z713" s="228"/>
    </row>
    <row r="714" spans="21:26" ht="16.5" customHeight="1">
      <c r="U714" s="228"/>
      <c r="V714" s="228"/>
      <c r="W714" s="228"/>
      <c r="X714" s="228"/>
      <c r="Y714" s="228"/>
      <c r="Z714" s="228"/>
    </row>
    <row r="715" spans="21:26" ht="16.5" customHeight="1">
      <c r="U715" s="228"/>
      <c r="V715" s="228"/>
      <c r="W715" s="228"/>
      <c r="X715" s="228"/>
      <c r="Y715" s="228"/>
      <c r="Z715" s="228"/>
    </row>
    <row r="716" spans="21:26" ht="16.5" customHeight="1">
      <c r="U716" s="228"/>
      <c r="V716" s="228"/>
      <c r="W716" s="228"/>
      <c r="X716" s="228"/>
      <c r="Y716" s="228"/>
      <c r="Z716" s="228"/>
    </row>
    <row r="717" spans="21:26" ht="16.5" customHeight="1">
      <c r="U717" s="228"/>
      <c r="V717" s="228"/>
      <c r="W717" s="228"/>
      <c r="X717" s="228"/>
      <c r="Y717" s="228"/>
      <c r="Z717" s="228"/>
    </row>
    <row r="718" spans="21:26" ht="16.5" customHeight="1">
      <c r="U718" s="228"/>
      <c r="V718" s="228"/>
      <c r="W718" s="228"/>
      <c r="X718" s="228"/>
      <c r="Y718" s="228"/>
      <c r="Z718" s="228"/>
    </row>
    <row r="719" spans="21:26" ht="16.5" customHeight="1">
      <c r="U719" s="228"/>
      <c r="V719" s="228"/>
      <c r="W719" s="228"/>
      <c r="X719" s="228"/>
      <c r="Y719" s="228"/>
      <c r="Z719" s="228"/>
    </row>
    <row r="720" spans="21:26" ht="16.5" customHeight="1">
      <c r="U720" s="228"/>
      <c r="V720" s="228"/>
      <c r="W720" s="228"/>
      <c r="X720" s="228"/>
      <c r="Y720" s="228"/>
      <c r="Z720" s="228"/>
    </row>
    <row r="721" spans="21:26" ht="16.5" customHeight="1">
      <c r="U721" s="228"/>
      <c r="V721" s="228"/>
      <c r="W721" s="228"/>
      <c r="X721" s="228"/>
      <c r="Y721" s="228"/>
      <c r="Z721" s="228"/>
    </row>
    <row r="722" spans="21:26" ht="16.5" customHeight="1">
      <c r="U722" s="228"/>
      <c r="V722" s="228"/>
      <c r="W722" s="228"/>
      <c r="X722" s="228"/>
      <c r="Y722" s="228"/>
      <c r="Z722" s="228"/>
    </row>
    <row r="723" spans="21:26" ht="16.5" customHeight="1">
      <c r="U723" s="228"/>
      <c r="V723" s="228"/>
      <c r="W723" s="228"/>
      <c r="X723" s="228"/>
      <c r="Y723" s="228"/>
      <c r="Z723" s="228"/>
    </row>
    <row r="724" spans="21:26" ht="16.5" customHeight="1">
      <c r="U724" s="228"/>
      <c r="V724" s="228"/>
      <c r="W724" s="228"/>
      <c r="X724" s="228"/>
      <c r="Y724" s="228"/>
      <c r="Z724" s="228"/>
    </row>
    <row r="725" spans="21:26" ht="16.5" customHeight="1">
      <c r="U725" s="228"/>
      <c r="V725" s="228"/>
      <c r="W725" s="228"/>
      <c r="X725" s="228"/>
      <c r="Y725" s="228"/>
      <c r="Z725" s="228"/>
    </row>
    <row r="726" spans="21:26" ht="16.5" customHeight="1">
      <c r="U726" s="228"/>
      <c r="V726" s="228"/>
      <c r="W726" s="228"/>
      <c r="X726" s="228"/>
      <c r="Y726" s="228"/>
      <c r="Z726" s="228"/>
    </row>
    <row r="727" spans="21:26" ht="16.5" customHeight="1">
      <c r="U727" s="228"/>
      <c r="V727" s="228"/>
      <c r="W727" s="228"/>
      <c r="X727" s="228"/>
      <c r="Y727" s="228"/>
      <c r="Z727" s="228"/>
    </row>
    <row r="728" spans="21:26" ht="16.5" customHeight="1">
      <c r="U728" s="228"/>
      <c r="V728" s="228"/>
      <c r="W728" s="228"/>
      <c r="X728" s="228"/>
      <c r="Y728" s="228"/>
      <c r="Z728" s="228"/>
    </row>
    <row r="729" spans="21:26" ht="16.5" customHeight="1">
      <c r="U729" s="228"/>
      <c r="V729" s="228"/>
      <c r="W729" s="228"/>
      <c r="X729" s="228"/>
      <c r="Y729" s="228"/>
      <c r="Z729" s="228"/>
    </row>
    <row r="730" spans="21:26" ht="16.5" customHeight="1">
      <c r="U730" s="228"/>
      <c r="V730" s="228"/>
      <c r="W730" s="228"/>
      <c r="X730" s="228"/>
      <c r="Y730" s="228"/>
      <c r="Z730" s="228"/>
    </row>
    <row r="731" spans="21:26" ht="16.5" customHeight="1">
      <c r="U731" s="228"/>
      <c r="V731" s="228"/>
      <c r="W731" s="228"/>
      <c r="X731" s="228"/>
      <c r="Y731" s="228"/>
      <c r="Z731" s="228"/>
    </row>
    <row r="732" spans="21:26" ht="16.5" customHeight="1">
      <c r="U732" s="228"/>
      <c r="V732" s="228"/>
      <c r="W732" s="228"/>
      <c r="X732" s="228"/>
      <c r="Y732" s="228"/>
      <c r="Z732" s="228"/>
    </row>
    <row r="733" spans="21:26" ht="16.5" customHeight="1">
      <c r="U733" s="228"/>
      <c r="V733" s="228"/>
      <c r="W733" s="228"/>
      <c r="X733" s="228"/>
      <c r="Y733" s="228"/>
      <c r="Z733" s="228"/>
    </row>
    <row r="734" spans="21:26" ht="16.5" customHeight="1">
      <c r="U734" s="228"/>
      <c r="V734" s="228"/>
      <c r="W734" s="228"/>
      <c r="X734" s="228"/>
      <c r="Y734" s="228"/>
      <c r="Z734" s="228"/>
    </row>
    <row r="735" spans="21:26" ht="16.5" customHeight="1">
      <c r="U735" s="228"/>
      <c r="V735" s="228"/>
      <c r="W735" s="228"/>
      <c r="X735" s="228"/>
      <c r="Y735" s="228"/>
      <c r="Z735" s="228"/>
    </row>
    <row r="736" spans="21:26" ht="16.5" customHeight="1">
      <c r="U736" s="228"/>
      <c r="V736" s="228"/>
      <c r="W736" s="228"/>
      <c r="X736" s="228"/>
      <c r="Y736" s="228"/>
      <c r="Z736" s="228"/>
    </row>
    <row r="737" spans="21:26" ht="16.5" customHeight="1">
      <c r="U737" s="228"/>
      <c r="V737" s="228"/>
      <c r="W737" s="228"/>
      <c r="X737" s="228"/>
      <c r="Y737" s="228"/>
      <c r="Z737" s="228"/>
    </row>
    <row r="738" spans="21:26" ht="16.5" customHeight="1">
      <c r="U738" s="228"/>
      <c r="V738" s="228"/>
      <c r="W738" s="228"/>
      <c r="X738" s="228"/>
      <c r="Y738" s="228"/>
      <c r="Z738" s="228"/>
    </row>
    <row r="739" spans="21:26" ht="16.5" customHeight="1">
      <c r="U739" s="228"/>
      <c r="V739" s="228"/>
      <c r="W739" s="228"/>
      <c r="X739" s="228"/>
      <c r="Y739" s="228"/>
      <c r="Z739" s="228"/>
    </row>
    <row r="740" spans="21:26" ht="16.5" customHeight="1">
      <c r="U740" s="228"/>
      <c r="V740" s="228"/>
      <c r="W740" s="228"/>
      <c r="X740" s="228"/>
      <c r="Y740" s="228"/>
      <c r="Z740" s="228"/>
    </row>
    <row r="741" spans="21:26" ht="16.5" customHeight="1">
      <c r="U741" s="228"/>
      <c r="V741" s="228"/>
      <c r="W741" s="228"/>
      <c r="X741" s="228"/>
      <c r="Y741" s="228"/>
      <c r="Z741" s="228"/>
    </row>
    <row r="742" spans="21:26" ht="16.5" customHeight="1">
      <c r="U742" s="228"/>
      <c r="V742" s="228"/>
      <c r="W742" s="228"/>
      <c r="X742" s="228"/>
      <c r="Y742" s="228"/>
      <c r="Z742" s="228"/>
    </row>
    <row r="743" spans="21:26" ht="16.5" customHeight="1">
      <c r="U743" s="228"/>
      <c r="V743" s="228"/>
      <c r="W743" s="228"/>
      <c r="X743" s="228"/>
      <c r="Y743" s="228"/>
      <c r="Z743" s="228"/>
    </row>
    <row r="744" spans="21:26" ht="16.5" customHeight="1">
      <c r="U744" s="228"/>
      <c r="V744" s="228"/>
      <c r="W744" s="228"/>
      <c r="X744" s="228"/>
      <c r="Y744" s="228"/>
      <c r="Z744" s="228"/>
    </row>
    <row r="745" spans="21:26" ht="16.5" customHeight="1">
      <c r="U745" s="228"/>
      <c r="V745" s="228"/>
      <c r="W745" s="228"/>
      <c r="X745" s="228"/>
      <c r="Y745" s="228"/>
      <c r="Z745" s="228"/>
    </row>
    <row r="746" spans="21:26" ht="16.5" customHeight="1">
      <c r="U746" s="228"/>
      <c r="V746" s="228"/>
      <c r="W746" s="228"/>
      <c r="X746" s="228"/>
      <c r="Y746" s="228"/>
      <c r="Z746" s="228"/>
    </row>
    <row r="747" spans="21:26" ht="16.5" customHeight="1">
      <c r="U747" s="228"/>
      <c r="V747" s="228"/>
      <c r="W747" s="228"/>
      <c r="X747" s="228"/>
      <c r="Y747" s="228"/>
      <c r="Z747" s="228"/>
    </row>
    <row r="748" spans="21:26" ht="16.5" customHeight="1">
      <c r="U748" s="228"/>
      <c r="V748" s="228"/>
      <c r="W748" s="228"/>
      <c r="X748" s="228"/>
      <c r="Y748" s="228"/>
      <c r="Z748" s="228"/>
    </row>
    <row r="749" spans="21:26" ht="16.5" customHeight="1">
      <c r="U749" s="228"/>
      <c r="V749" s="228"/>
      <c r="W749" s="228"/>
      <c r="X749" s="228"/>
      <c r="Y749" s="228"/>
      <c r="Z749" s="228"/>
    </row>
    <row r="750" spans="21:26" ht="16.5" customHeight="1">
      <c r="U750" s="228"/>
      <c r="V750" s="228"/>
      <c r="W750" s="228"/>
      <c r="X750" s="228"/>
      <c r="Y750" s="228"/>
      <c r="Z750" s="228"/>
    </row>
    <row r="751" spans="21:26" ht="16.5" customHeight="1">
      <c r="U751" s="228"/>
      <c r="V751" s="228"/>
      <c r="W751" s="228"/>
      <c r="X751" s="228"/>
      <c r="Y751" s="228"/>
      <c r="Z751" s="228"/>
    </row>
    <row r="752" spans="21:26" ht="16.5" customHeight="1">
      <c r="U752" s="228"/>
      <c r="V752" s="228"/>
      <c r="W752" s="228"/>
      <c r="X752" s="228"/>
      <c r="Y752" s="228"/>
      <c r="Z752" s="228"/>
    </row>
    <row r="753" spans="21:26" ht="16.5" customHeight="1">
      <c r="U753" s="228"/>
      <c r="V753" s="228"/>
      <c r="W753" s="228"/>
      <c r="X753" s="228"/>
      <c r="Y753" s="228"/>
      <c r="Z753" s="228"/>
    </row>
    <row r="754" spans="21:26" ht="16.5" customHeight="1">
      <c r="U754" s="228"/>
      <c r="V754" s="228"/>
      <c r="W754" s="228"/>
      <c r="X754" s="228"/>
      <c r="Y754" s="228"/>
      <c r="Z754" s="228"/>
    </row>
    <row r="755" spans="21:26" ht="16.5" customHeight="1">
      <c r="U755" s="228"/>
      <c r="V755" s="228"/>
      <c r="W755" s="228"/>
      <c r="X755" s="228"/>
      <c r="Y755" s="228"/>
      <c r="Z755" s="228"/>
    </row>
    <row r="756" spans="21:26" ht="16.5" customHeight="1">
      <c r="U756" s="228"/>
      <c r="V756" s="228"/>
      <c r="W756" s="228"/>
      <c r="X756" s="228"/>
      <c r="Y756" s="228"/>
      <c r="Z756" s="228"/>
    </row>
    <row r="757" spans="21:26" ht="16.5" customHeight="1">
      <c r="U757" s="228"/>
      <c r="V757" s="228"/>
      <c r="W757" s="228"/>
      <c r="X757" s="228"/>
      <c r="Y757" s="228"/>
      <c r="Z757" s="228"/>
    </row>
    <row r="758" spans="21:26" ht="16.5" customHeight="1">
      <c r="U758" s="228"/>
      <c r="V758" s="228"/>
      <c r="W758" s="228"/>
      <c r="X758" s="228"/>
      <c r="Y758" s="228"/>
      <c r="Z758" s="228"/>
    </row>
    <row r="759" spans="21:26" ht="16.5" customHeight="1">
      <c r="U759" s="228"/>
      <c r="V759" s="228"/>
      <c r="W759" s="228"/>
      <c r="X759" s="228"/>
      <c r="Y759" s="228"/>
      <c r="Z759" s="228"/>
    </row>
    <row r="760" spans="21:26" ht="16.5" customHeight="1">
      <c r="U760" s="228"/>
      <c r="V760" s="228"/>
      <c r="W760" s="228"/>
      <c r="X760" s="228"/>
      <c r="Y760" s="228"/>
      <c r="Z760" s="228"/>
    </row>
    <row r="761" spans="21:26" ht="16.5" customHeight="1">
      <c r="U761" s="228"/>
      <c r="V761" s="228"/>
      <c r="W761" s="228"/>
      <c r="X761" s="228"/>
      <c r="Y761" s="228"/>
      <c r="Z761" s="228"/>
    </row>
    <row r="762" spans="21:26" ht="16.5" customHeight="1">
      <c r="U762" s="228"/>
      <c r="V762" s="228"/>
      <c r="W762" s="228"/>
      <c r="X762" s="228"/>
      <c r="Y762" s="228"/>
      <c r="Z762" s="228"/>
    </row>
    <row r="763" spans="21:26" ht="16.5" customHeight="1">
      <c r="U763" s="228"/>
      <c r="V763" s="228"/>
      <c r="W763" s="228"/>
      <c r="X763" s="228"/>
      <c r="Y763" s="228"/>
      <c r="Z763" s="228"/>
    </row>
    <row r="764" spans="21:26" ht="16.5" customHeight="1">
      <c r="U764" s="228"/>
      <c r="V764" s="228"/>
      <c r="W764" s="228"/>
      <c r="X764" s="228"/>
      <c r="Y764" s="228"/>
      <c r="Z764" s="228"/>
    </row>
    <row r="765" spans="21:26" ht="16.5" customHeight="1">
      <c r="U765" s="228"/>
      <c r="V765" s="228"/>
      <c r="W765" s="228"/>
      <c r="X765" s="228"/>
      <c r="Y765" s="228"/>
      <c r="Z765" s="228"/>
    </row>
    <row r="766" spans="21:26" ht="16.5" customHeight="1">
      <c r="U766" s="228"/>
      <c r="V766" s="228"/>
      <c r="W766" s="228"/>
      <c r="X766" s="228"/>
      <c r="Y766" s="228"/>
      <c r="Z766" s="228"/>
    </row>
    <row r="767" spans="21:26" ht="16.5" customHeight="1">
      <c r="U767" s="228"/>
      <c r="V767" s="228"/>
      <c r="W767" s="228"/>
      <c r="X767" s="228"/>
      <c r="Y767" s="228"/>
      <c r="Z767" s="228"/>
    </row>
    <row r="768" spans="21:26" ht="16.5" customHeight="1">
      <c r="U768" s="228"/>
      <c r="V768" s="228"/>
      <c r="W768" s="228"/>
      <c r="X768" s="228"/>
      <c r="Y768" s="228"/>
      <c r="Z768" s="228"/>
    </row>
    <row r="769" spans="21:26" ht="16.5" customHeight="1">
      <c r="U769" s="228"/>
      <c r="V769" s="228"/>
      <c r="W769" s="228"/>
      <c r="X769" s="228"/>
      <c r="Y769" s="228"/>
      <c r="Z769" s="228"/>
    </row>
    <row r="770" spans="21:26" ht="16.5" customHeight="1">
      <c r="U770" s="228"/>
      <c r="V770" s="228"/>
      <c r="W770" s="228"/>
      <c r="X770" s="228"/>
      <c r="Y770" s="228"/>
      <c r="Z770" s="228"/>
    </row>
    <row r="771" spans="21:26" ht="16.5" customHeight="1">
      <c r="U771" s="228"/>
      <c r="V771" s="228"/>
      <c r="W771" s="228"/>
      <c r="X771" s="228"/>
      <c r="Y771" s="228"/>
      <c r="Z771" s="228"/>
    </row>
    <row r="772" spans="21:26" ht="16.5" customHeight="1">
      <c r="U772" s="228"/>
      <c r="V772" s="228"/>
      <c r="W772" s="228"/>
      <c r="X772" s="228"/>
      <c r="Y772" s="228"/>
      <c r="Z772" s="228"/>
    </row>
    <row r="773" spans="21:26" ht="16.5" customHeight="1">
      <c r="U773" s="228"/>
      <c r="V773" s="228"/>
      <c r="W773" s="228"/>
      <c r="X773" s="228"/>
      <c r="Y773" s="228"/>
      <c r="Z773" s="228"/>
    </row>
    <row r="774" spans="21:26" ht="16.5" customHeight="1">
      <c r="U774" s="228"/>
      <c r="V774" s="228"/>
      <c r="W774" s="228"/>
      <c r="X774" s="228"/>
      <c r="Y774" s="228"/>
      <c r="Z774" s="228"/>
    </row>
    <row r="775" spans="21:26" ht="16.5" customHeight="1">
      <c r="U775" s="228"/>
      <c r="V775" s="228"/>
      <c r="W775" s="228"/>
      <c r="X775" s="228"/>
      <c r="Y775" s="228"/>
      <c r="Z775" s="228"/>
    </row>
    <row r="776" spans="21:26" ht="16.5" customHeight="1">
      <c r="U776" s="228"/>
      <c r="V776" s="228"/>
      <c r="W776" s="228"/>
      <c r="X776" s="228"/>
      <c r="Y776" s="228"/>
      <c r="Z776" s="228"/>
    </row>
    <row r="777" spans="21:26" ht="16.5" customHeight="1">
      <c r="U777" s="228"/>
      <c r="V777" s="228"/>
      <c r="W777" s="228"/>
      <c r="X777" s="228"/>
      <c r="Y777" s="228"/>
      <c r="Z777" s="228"/>
    </row>
    <row r="778" spans="21:26" ht="16.5" customHeight="1">
      <c r="U778" s="228"/>
      <c r="V778" s="228"/>
      <c r="W778" s="228"/>
      <c r="X778" s="228"/>
      <c r="Y778" s="228"/>
      <c r="Z778" s="228"/>
    </row>
    <row r="779" spans="21:26" ht="16.5" customHeight="1">
      <c r="U779" s="228"/>
      <c r="V779" s="228"/>
      <c r="W779" s="228"/>
      <c r="X779" s="228"/>
      <c r="Y779" s="228"/>
      <c r="Z779" s="228"/>
    </row>
    <row r="780" spans="21:26" ht="16.5" customHeight="1">
      <c r="U780" s="228"/>
      <c r="V780" s="228"/>
      <c r="W780" s="228"/>
      <c r="X780" s="228"/>
      <c r="Y780" s="228"/>
      <c r="Z780" s="228"/>
    </row>
    <row r="781" spans="21:26" ht="16.5" customHeight="1">
      <c r="U781" s="228"/>
      <c r="V781" s="228"/>
      <c r="W781" s="228"/>
      <c r="X781" s="228"/>
      <c r="Y781" s="228"/>
      <c r="Z781" s="228"/>
    </row>
    <row r="782" spans="21:26" ht="16.5" customHeight="1">
      <c r="U782" s="228"/>
      <c r="V782" s="228"/>
      <c r="W782" s="228"/>
      <c r="X782" s="228"/>
      <c r="Y782" s="228"/>
      <c r="Z782" s="228"/>
    </row>
    <row r="783" spans="21:26" ht="16.5" customHeight="1">
      <c r="U783" s="228"/>
      <c r="V783" s="228"/>
      <c r="W783" s="228"/>
      <c r="X783" s="228"/>
      <c r="Y783" s="228"/>
      <c r="Z783" s="228"/>
    </row>
    <row r="784" spans="21:26" ht="16.5" customHeight="1">
      <c r="U784" s="228"/>
      <c r="V784" s="228"/>
      <c r="W784" s="228"/>
      <c r="X784" s="228"/>
      <c r="Y784" s="228"/>
      <c r="Z784" s="228"/>
    </row>
    <row r="785" spans="21:26" ht="16.5" customHeight="1">
      <c r="U785" s="228"/>
      <c r="V785" s="228"/>
      <c r="W785" s="228"/>
      <c r="X785" s="228"/>
      <c r="Y785" s="228"/>
      <c r="Z785" s="228"/>
    </row>
    <row r="786" spans="21:26" ht="16.5" customHeight="1">
      <c r="U786" s="228"/>
      <c r="V786" s="228"/>
      <c r="W786" s="228"/>
      <c r="X786" s="228"/>
      <c r="Y786" s="228"/>
      <c r="Z786" s="228"/>
    </row>
    <row r="787" spans="21:26" ht="16.5" customHeight="1">
      <c r="U787" s="228"/>
      <c r="V787" s="228"/>
      <c r="W787" s="228"/>
      <c r="X787" s="228"/>
      <c r="Y787" s="228"/>
      <c r="Z787" s="228"/>
    </row>
    <row r="788" spans="21:26" ht="16.5" customHeight="1">
      <c r="U788" s="228"/>
      <c r="V788" s="228"/>
      <c r="W788" s="228"/>
      <c r="X788" s="228"/>
      <c r="Y788" s="228"/>
      <c r="Z788" s="228"/>
    </row>
    <row r="789" spans="21:26" ht="16.5" customHeight="1">
      <c r="U789" s="228"/>
      <c r="V789" s="228"/>
      <c r="W789" s="228"/>
      <c r="X789" s="228"/>
      <c r="Y789" s="228"/>
      <c r="Z789" s="228"/>
    </row>
    <row r="790" spans="21:26" ht="16.5" customHeight="1">
      <c r="U790" s="228"/>
      <c r="V790" s="228"/>
      <c r="W790" s="228"/>
      <c r="X790" s="228"/>
      <c r="Y790" s="228"/>
      <c r="Z790" s="228"/>
    </row>
    <row r="791" spans="21:26" ht="16.5" customHeight="1">
      <c r="U791" s="228"/>
      <c r="V791" s="228"/>
      <c r="W791" s="228"/>
      <c r="X791" s="228"/>
      <c r="Y791" s="228"/>
      <c r="Z791" s="228"/>
    </row>
    <row r="792" spans="21:26" ht="16.5" customHeight="1">
      <c r="U792" s="228"/>
      <c r="V792" s="228"/>
      <c r="W792" s="228"/>
      <c r="X792" s="228"/>
      <c r="Y792" s="228"/>
      <c r="Z792" s="228"/>
    </row>
    <row r="793" spans="21:26" ht="16.5" customHeight="1">
      <c r="U793" s="228"/>
      <c r="V793" s="228"/>
      <c r="W793" s="228"/>
      <c r="X793" s="228"/>
      <c r="Y793" s="228"/>
      <c r="Z793" s="228"/>
    </row>
    <row r="794" spans="21:26" ht="16.5" customHeight="1">
      <c r="U794" s="228"/>
      <c r="V794" s="228"/>
      <c r="W794" s="228"/>
      <c r="X794" s="228"/>
      <c r="Y794" s="228"/>
      <c r="Z794" s="228"/>
    </row>
    <row r="795" spans="21:26" ht="16.5" customHeight="1">
      <c r="U795" s="228"/>
      <c r="V795" s="228"/>
      <c r="W795" s="228"/>
      <c r="X795" s="228"/>
      <c r="Y795" s="228"/>
      <c r="Z795" s="228"/>
    </row>
    <row r="796" spans="21:26" ht="16.5" customHeight="1">
      <c r="U796" s="228"/>
      <c r="V796" s="228"/>
      <c r="W796" s="228"/>
      <c r="X796" s="228"/>
      <c r="Y796" s="228"/>
      <c r="Z796" s="228"/>
    </row>
    <row r="797" spans="21:26" ht="16.5" customHeight="1">
      <c r="U797" s="228"/>
      <c r="V797" s="228"/>
      <c r="W797" s="228"/>
      <c r="X797" s="228"/>
      <c r="Y797" s="228"/>
      <c r="Z797" s="228"/>
    </row>
    <row r="798" spans="21:26" ht="16.5" customHeight="1">
      <c r="U798" s="228"/>
      <c r="V798" s="228"/>
      <c r="W798" s="228"/>
      <c r="X798" s="228"/>
      <c r="Y798" s="228"/>
      <c r="Z798" s="228"/>
    </row>
    <row r="799" spans="21:26" ht="16.5" customHeight="1">
      <c r="U799" s="228"/>
      <c r="V799" s="228"/>
      <c r="W799" s="228"/>
      <c r="X799" s="228"/>
      <c r="Y799" s="228"/>
      <c r="Z799" s="228"/>
    </row>
    <row r="800" spans="21:26" ht="16.5" customHeight="1">
      <c r="U800" s="228"/>
      <c r="V800" s="228"/>
      <c r="W800" s="228"/>
      <c r="X800" s="228"/>
      <c r="Y800" s="228"/>
      <c r="Z800" s="228"/>
    </row>
    <row r="801" spans="21:26" ht="16.5" customHeight="1">
      <c r="U801" s="228"/>
      <c r="V801" s="228"/>
      <c r="W801" s="228"/>
      <c r="X801" s="228"/>
      <c r="Y801" s="228"/>
      <c r="Z801" s="228"/>
    </row>
    <row r="802" spans="21:26" ht="16.5" customHeight="1">
      <c r="U802" s="228"/>
      <c r="V802" s="228"/>
      <c r="W802" s="228"/>
      <c r="X802" s="228"/>
      <c r="Y802" s="228"/>
      <c r="Z802" s="228"/>
    </row>
    <row r="803" spans="21:26" ht="16.5" customHeight="1">
      <c r="U803" s="228"/>
      <c r="V803" s="228"/>
      <c r="W803" s="228"/>
      <c r="X803" s="228"/>
      <c r="Y803" s="228"/>
      <c r="Z803" s="228"/>
    </row>
    <row r="804" spans="21:26" ht="16.5" customHeight="1">
      <c r="U804" s="228"/>
      <c r="V804" s="228"/>
      <c r="W804" s="228"/>
      <c r="X804" s="228"/>
      <c r="Y804" s="228"/>
      <c r="Z804" s="228"/>
    </row>
    <row r="805" spans="21:26" ht="16.5" customHeight="1">
      <c r="U805" s="228"/>
      <c r="V805" s="228"/>
      <c r="W805" s="228"/>
      <c r="X805" s="228"/>
      <c r="Y805" s="228"/>
      <c r="Z805" s="228"/>
    </row>
    <row r="806" spans="21:26" ht="16.5" customHeight="1">
      <c r="U806" s="228"/>
      <c r="V806" s="228"/>
      <c r="W806" s="228"/>
      <c r="X806" s="228"/>
      <c r="Y806" s="228"/>
      <c r="Z806" s="228"/>
    </row>
    <row r="807" spans="21:26" ht="16.5" customHeight="1">
      <c r="U807" s="228"/>
      <c r="V807" s="228"/>
      <c r="W807" s="228"/>
      <c r="X807" s="228"/>
      <c r="Y807" s="228"/>
      <c r="Z807" s="228"/>
    </row>
    <row r="808" spans="21:26" ht="16.5" customHeight="1">
      <c r="U808" s="228"/>
      <c r="V808" s="228"/>
      <c r="W808" s="228"/>
      <c r="X808" s="228"/>
      <c r="Y808" s="228"/>
      <c r="Z808" s="228"/>
    </row>
    <row r="809" spans="21:26" ht="16.5" customHeight="1">
      <c r="U809" s="228"/>
      <c r="V809" s="228"/>
      <c r="W809" s="228"/>
      <c r="X809" s="228"/>
      <c r="Y809" s="228"/>
      <c r="Z809" s="228"/>
    </row>
    <row r="810" spans="21:26" ht="16.5" customHeight="1">
      <c r="U810" s="228"/>
      <c r="V810" s="228"/>
      <c r="W810" s="228"/>
      <c r="X810" s="228"/>
      <c r="Y810" s="228"/>
      <c r="Z810" s="228"/>
    </row>
    <row r="811" spans="21:26" ht="16.5" customHeight="1">
      <c r="U811" s="228"/>
      <c r="V811" s="228"/>
      <c r="W811" s="228"/>
      <c r="X811" s="228"/>
      <c r="Y811" s="228"/>
      <c r="Z811" s="228"/>
    </row>
    <row r="812" spans="21:26" ht="16.5" customHeight="1">
      <c r="U812" s="228"/>
      <c r="V812" s="228"/>
      <c r="W812" s="228"/>
      <c r="X812" s="228"/>
      <c r="Y812" s="228"/>
      <c r="Z812" s="228"/>
    </row>
    <row r="813" spans="21:26" ht="16.5" customHeight="1">
      <c r="U813" s="228"/>
      <c r="V813" s="228"/>
      <c r="W813" s="228"/>
      <c r="X813" s="228"/>
      <c r="Y813" s="228"/>
      <c r="Z813" s="228"/>
    </row>
    <row r="814" spans="21:26" ht="16.5" customHeight="1">
      <c r="U814" s="228"/>
      <c r="V814" s="228"/>
      <c r="W814" s="228"/>
      <c r="X814" s="228"/>
      <c r="Y814" s="228"/>
      <c r="Z814" s="228"/>
    </row>
    <row r="815" spans="21:26" ht="16.5" customHeight="1">
      <c r="U815" s="228"/>
      <c r="V815" s="228"/>
      <c r="W815" s="228"/>
      <c r="X815" s="228"/>
      <c r="Y815" s="228"/>
      <c r="Z815" s="228"/>
    </row>
    <row r="816" spans="21:26" ht="16.5" customHeight="1">
      <c r="U816" s="228"/>
      <c r="V816" s="228"/>
      <c r="W816" s="228"/>
      <c r="X816" s="228"/>
      <c r="Y816" s="228"/>
      <c r="Z816" s="228"/>
    </row>
    <row r="817" spans="21:26" ht="16.5" customHeight="1">
      <c r="U817" s="228"/>
      <c r="V817" s="228"/>
      <c r="W817" s="228"/>
      <c r="X817" s="228"/>
      <c r="Y817" s="228"/>
      <c r="Z817" s="228"/>
    </row>
    <row r="818" spans="21:26" ht="16.5" customHeight="1">
      <c r="U818" s="228"/>
      <c r="V818" s="228"/>
      <c r="W818" s="228"/>
      <c r="X818" s="228"/>
      <c r="Y818" s="228"/>
      <c r="Z818" s="228"/>
    </row>
    <row r="819" spans="21:26" ht="16.5" customHeight="1">
      <c r="U819" s="228"/>
      <c r="V819" s="228"/>
      <c r="W819" s="228"/>
      <c r="X819" s="228"/>
      <c r="Y819" s="228"/>
      <c r="Z819" s="228"/>
    </row>
    <row r="820" spans="21:26" ht="16.5" customHeight="1">
      <c r="U820" s="228"/>
      <c r="V820" s="228"/>
      <c r="W820" s="228"/>
      <c r="X820" s="228"/>
      <c r="Y820" s="228"/>
      <c r="Z820" s="228"/>
    </row>
    <row r="821" spans="21:26" ht="16.5" customHeight="1">
      <c r="U821" s="228"/>
      <c r="V821" s="228"/>
      <c r="W821" s="228"/>
      <c r="X821" s="228"/>
      <c r="Y821" s="228"/>
      <c r="Z821" s="228"/>
    </row>
    <row r="822" spans="21:26" ht="16.5" customHeight="1">
      <c r="U822" s="228"/>
      <c r="V822" s="228"/>
      <c r="W822" s="228"/>
      <c r="X822" s="228"/>
      <c r="Y822" s="228"/>
      <c r="Z822" s="228"/>
    </row>
    <row r="823" spans="21:26" ht="16.5" customHeight="1">
      <c r="U823" s="228"/>
      <c r="V823" s="228"/>
      <c r="W823" s="228"/>
      <c r="X823" s="228"/>
      <c r="Y823" s="228"/>
      <c r="Z823" s="228"/>
    </row>
    <row r="824" spans="21:26" ht="16.5" customHeight="1">
      <c r="U824" s="228"/>
      <c r="V824" s="228"/>
      <c r="W824" s="228"/>
      <c r="X824" s="228"/>
      <c r="Y824" s="228"/>
      <c r="Z824" s="228"/>
    </row>
    <row r="825" spans="21:26" ht="16.5" customHeight="1">
      <c r="U825" s="228"/>
      <c r="V825" s="228"/>
      <c r="W825" s="228"/>
      <c r="X825" s="228"/>
      <c r="Y825" s="228"/>
      <c r="Z825" s="228"/>
    </row>
    <row r="826" spans="21:26" ht="16.5" customHeight="1">
      <c r="U826" s="228"/>
      <c r="V826" s="228"/>
      <c r="W826" s="228"/>
      <c r="X826" s="228"/>
      <c r="Y826" s="228"/>
      <c r="Z826" s="228"/>
    </row>
    <row r="827" spans="21:26" ht="16.5" customHeight="1">
      <c r="U827" s="228"/>
      <c r="V827" s="228"/>
      <c r="W827" s="228"/>
      <c r="X827" s="228"/>
      <c r="Y827" s="228"/>
      <c r="Z827" s="228"/>
    </row>
    <row r="828" spans="21:26" ht="16.5" customHeight="1">
      <c r="U828" s="228"/>
      <c r="V828" s="228"/>
      <c r="W828" s="228"/>
      <c r="X828" s="228"/>
      <c r="Y828" s="228"/>
      <c r="Z828" s="228"/>
    </row>
    <row r="829" spans="21:26" ht="16.5" customHeight="1">
      <c r="U829" s="228"/>
      <c r="V829" s="228"/>
      <c r="W829" s="228"/>
      <c r="X829" s="228"/>
      <c r="Y829" s="228"/>
      <c r="Z829" s="228"/>
    </row>
    <row r="830" spans="21:26" ht="16.5" customHeight="1">
      <c r="U830" s="228"/>
      <c r="V830" s="228"/>
      <c r="W830" s="228"/>
      <c r="X830" s="228"/>
      <c r="Y830" s="228"/>
      <c r="Z830" s="228"/>
    </row>
    <row r="831" spans="21:26" ht="16.5" customHeight="1">
      <c r="U831" s="228"/>
      <c r="V831" s="228"/>
      <c r="W831" s="228"/>
      <c r="X831" s="228"/>
      <c r="Y831" s="228"/>
      <c r="Z831" s="228"/>
    </row>
    <row r="832" spans="21:26" ht="16.5" customHeight="1">
      <c r="U832" s="228"/>
      <c r="V832" s="228"/>
      <c r="W832" s="228"/>
      <c r="X832" s="228"/>
      <c r="Y832" s="228"/>
      <c r="Z832" s="228"/>
    </row>
    <row r="833" spans="21:26" ht="16.5" customHeight="1">
      <c r="U833" s="228"/>
      <c r="V833" s="228"/>
      <c r="W833" s="228"/>
      <c r="X833" s="228"/>
      <c r="Y833" s="228"/>
      <c r="Z833" s="228"/>
    </row>
    <row r="834" spans="21:26" ht="16.5" customHeight="1">
      <c r="U834" s="228"/>
      <c r="V834" s="228"/>
      <c r="W834" s="228"/>
      <c r="X834" s="228"/>
      <c r="Y834" s="228"/>
      <c r="Z834" s="228"/>
    </row>
    <row r="835" spans="21:26" ht="16.5" customHeight="1">
      <c r="U835" s="228"/>
      <c r="V835" s="228"/>
      <c r="W835" s="228"/>
      <c r="X835" s="228"/>
      <c r="Y835" s="228"/>
      <c r="Z835" s="228"/>
    </row>
    <row r="836" spans="21:26" ht="16.5" customHeight="1">
      <c r="U836" s="228"/>
      <c r="V836" s="228"/>
      <c r="W836" s="228"/>
      <c r="X836" s="228"/>
      <c r="Y836" s="228"/>
      <c r="Z836" s="228"/>
    </row>
    <row r="837" spans="21:26" ht="16.5" customHeight="1">
      <c r="U837" s="228"/>
      <c r="V837" s="228"/>
      <c r="W837" s="228"/>
      <c r="X837" s="228"/>
      <c r="Y837" s="228"/>
      <c r="Z837" s="228"/>
    </row>
    <row r="838" spans="21:26" ht="16.5" customHeight="1">
      <c r="U838" s="228"/>
      <c r="V838" s="228"/>
      <c r="W838" s="228"/>
      <c r="X838" s="228"/>
      <c r="Y838" s="228"/>
      <c r="Z838" s="228"/>
    </row>
    <row r="839" spans="21:26" ht="16.5" customHeight="1">
      <c r="U839" s="228"/>
      <c r="V839" s="228"/>
      <c r="W839" s="228"/>
      <c r="X839" s="228"/>
      <c r="Y839" s="228"/>
      <c r="Z839" s="228"/>
    </row>
    <row r="840" spans="21:26" ht="16.5" customHeight="1">
      <c r="U840" s="228"/>
      <c r="V840" s="228"/>
      <c r="W840" s="228"/>
      <c r="X840" s="228"/>
      <c r="Y840" s="228"/>
      <c r="Z840" s="228"/>
    </row>
    <row r="841" spans="21:26" ht="16.5" customHeight="1">
      <c r="U841" s="228"/>
      <c r="V841" s="228"/>
      <c r="W841" s="228"/>
      <c r="X841" s="228"/>
      <c r="Y841" s="228"/>
      <c r="Z841" s="228"/>
    </row>
    <row r="842" spans="21:26" ht="16.5" customHeight="1">
      <c r="U842" s="228"/>
      <c r="V842" s="228"/>
      <c r="W842" s="228"/>
      <c r="X842" s="228"/>
      <c r="Y842" s="228"/>
      <c r="Z842" s="228"/>
    </row>
    <row r="843" spans="21:26" ht="16.5" customHeight="1">
      <c r="U843" s="228"/>
      <c r="V843" s="228"/>
      <c r="W843" s="228"/>
      <c r="X843" s="228"/>
      <c r="Y843" s="228"/>
      <c r="Z843" s="228"/>
    </row>
    <row r="844" spans="21:26" ht="16.5" customHeight="1">
      <c r="U844" s="228"/>
      <c r="V844" s="228"/>
      <c r="W844" s="228"/>
      <c r="X844" s="228"/>
      <c r="Y844" s="228"/>
      <c r="Z844" s="228"/>
    </row>
    <row r="845" spans="21:26" ht="16.5" customHeight="1">
      <c r="U845" s="228"/>
      <c r="V845" s="228"/>
      <c r="W845" s="228"/>
      <c r="X845" s="228"/>
      <c r="Y845" s="228"/>
      <c r="Z845" s="228"/>
    </row>
    <row r="846" spans="21:26" ht="16.5" customHeight="1">
      <c r="U846" s="228"/>
      <c r="V846" s="228"/>
      <c r="W846" s="228"/>
      <c r="X846" s="228"/>
      <c r="Y846" s="228"/>
      <c r="Z846" s="228"/>
    </row>
    <row r="847" spans="21:26" ht="16.5" customHeight="1">
      <c r="U847" s="228"/>
      <c r="V847" s="228"/>
      <c r="W847" s="228"/>
      <c r="X847" s="228"/>
      <c r="Y847" s="228"/>
      <c r="Z847" s="228"/>
    </row>
    <row r="848" spans="21:26" ht="16.5" customHeight="1">
      <c r="U848" s="228"/>
      <c r="V848" s="228"/>
      <c r="W848" s="228"/>
      <c r="X848" s="228"/>
      <c r="Y848" s="228"/>
      <c r="Z848" s="228"/>
    </row>
    <row r="849" spans="21:26" ht="16.5" customHeight="1">
      <c r="U849" s="228"/>
      <c r="V849" s="228"/>
      <c r="W849" s="228"/>
      <c r="X849" s="228"/>
      <c r="Y849" s="228"/>
      <c r="Z849" s="228"/>
    </row>
    <row r="850" spans="21:26" ht="16.5" customHeight="1">
      <c r="U850" s="228"/>
      <c r="V850" s="228"/>
      <c r="W850" s="228"/>
      <c r="X850" s="228"/>
      <c r="Y850" s="228"/>
      <c r="Z850" s="228"/>
    </row>
    <row r="851" spans="21:26" ht="16.5" customHeight="1">
      <c r="U851" s="228"/>
      <c r="V851" s="228"/>
      <c r="W851" s="228"/>
      <c r="X851" s="228"/>
      <c r="Y851" s="228"/>
      <c r="Z851" s="228"/>
    </row>
    <row r="852" spans="21:26" ht="16.5" customHeight="1">
      <c r="U852" s="228"/>
      <c r="V852" s="228"/>
      <c r="W852" s="228"/>
      <c r="X852" s="228"/>
      <c r="Y852" s="228"/>
      <c r="Z852" s="228"/>
    </row>
    <row r="853" spans="21:26" ht="16.5" customHeight="1">
      <c r="U853" s="228"/>
      <c r="V853" s="228"/>
      <c r="W853" s="228"/>
      <c r="X853" s="228"/>
      <c r="Y853" s="228"/>
      <c r="Z853" s="228"/>
    </row>
    <row r="854" spans="21:26" ht="16.5" customHeight="1">
      <c r="U854" s="228"/>
      <c r="V854" s="228"/>
      <c r="W854" s="228"/>
      <c r="X854" s="228"/>
      <c r="Y854" s="228"/>
      <c r="Z854" s="228"/>
    </row>
    <row r="855" spans="21:26" ht="16.5" customHeight="1">
      <c r="U855" s="228"/>
      <c r="V855" s="228"/>
      <c r="W855" s="228"/>
      <c r="X855" s="228"/>
      <c r="Y855" s="228"/>
      <c r="Z855" s="228"/>
    </row>
    <row r="856" spans="21:26" ht="16.5" customHeight="1">
      <c r="U856" s="228"/>
      <c r="V856" s="228"/>
      <c r="W856" s="228"/>
      <c r="X856" s="228"/>
      <c r="Y856" s="228"/>
      <c r="Z856" s="228"/>
    </row>
    <row r="857" spans="21:26" ht="16.5" customHeight="1">
      <c r="U857" s="228"/>
      <c r="V857" s="228"/>
      <c r="W857" s="228"/>
      <c r="X857" s="228"/>
      <c r="Y857" s="228"/>
      <c r="Z857" s="228"/>
    </row>
    <row r="858" spans="21:26" ht="16.5" customHeight="1">
      <c r="U858" s="228"/>
      <c r="V858" s="228"/>
      <c r="W858" s="228"/>
      <c r="X858" s="228"/>
      <c r="Y858" s="228"/>
      <c r="Z858" s="228"/>
    </row>
    <row r="859" spans="21:26" ht="16.5" customHeight="1">
      <c r="U859" s="228"/>
      <c r="V859" s="228"/>
      <c r="W859" s="228"/>
      <c r="X859" s="228"/>
      <c r="Y859" s="228"/>
      <c r="Z859" s="228"/>
    </row>
    <row r="860" spans="21:26" ht="16.5" customHeight="1">
      <c r="U860" s="228"/>
      <c r="V860" s="228"/>
      <c r="W860" s="228"/>
      <c r="X860" s="228"/>
      <c r="Y860" s="228"/>
      <c r="Z860" s="228"/>
    </row>
    <row r="861" spans="21:26" ht="16.5" customHeight="1">
      <c r="U861" s="228"/>
      <c r="V861" s="228"/>
      <c r="W861" s="228"/>
      <c r="X861" s="228"/>
      <c r="Y861" s="228"/>
      <c r="Z861" s="228"/>
    </row>
    <row r="862" spans="21:26" ht="16.5" customHeight="1">
      <c r="U862" s="228"/>
      <c r="V862" s="228"/>
      <c r="W862" s="228"/>
      <c r="X862" s="228"/>
      <c r="Y862" s="228"/>
      <c r="Z862" s="228"/>
    </row>
    <row r="863" spans="21:26" ht="16.5" customHeight="1">
      <c r="U863" s="228"/>
      <c r="V863" s="228"/>
      <c r="W863" s="228"/>
      <c r="X863" s="228"/>
      <c r="Y863" s="228"/>
      <c r="Z863" s="228"/>
    </row>
    <row r="864" spans="21:26" ht="16.5" customHeight="1">
      <c r="U864" s="228"/>
      <c r="V864" s="228"/>
      <c r="W864" s="228"/>
      <c r="X864" s="228"/>
      <c r="Y864" s="228"/>
      <c r="Z864" s="228"/>
    </row>
    <row r="865" spans="21:26" ht="16.5" customHeight="1">
      <c r="U865" s="228"/>
      <c r="V865" s="228"/>
      <c r="W865" s="228"/>
      <c r="X865" s="228"/>
      <c r="Y865" s="228"/>
      <c r="Z865" s="228"/>
    </row>
    <row r="866" spans="21:26" ht="16.5" customHeight="1">
      <c r="U866" s="228"/>
      <c r="V866" s="228"/>
      <c r="W866" s="228"/>
      <c r="X866" s="228"/>
      <c r="Y866" s="228"/>
      <c r="Z866" s="228"/>
    </row>
    <row r="867" spans="21:26" ht="16.5" customHeight="1">
      <c r="U867" s="228"/>
      <c r="V867" s="228"/>
      <c r="W867" s="228"/>
      <c r="X867" s="228"/>
      <c r="Y867" s="228"/>
      <c r="Z867" s="228"/>
    </row>
    <row r="868" spans="21:26" ht="16.5" customHeight="1">
      <c r="U868" s="228"/>
      <c r="V868" s="228"/>
      <c r="W868" s="228"/>
      <c r="X868" s="228"/>
      <c r="Y868" s="228"/>
      <c r="Z868" s="228"/>
    </row>
    <row r="869" spans="21:26" ht="16.5" customHeight="1">
      <c r="U869" s="228"/>
      <c r="V869" s="228"/>
      <c r="W869" s="228"/>
      <c r="X869" s="228"/>
      <c r="Y869" s="228"/>
      <c r="Z869" s="228"/>
    </row>
    <row r="870" spans="21:26" ht="16.5" customHeight="1">
      <c r="U870" s="228"/>
      <c r="V870" s="228"/>
      <c r="W870" s="228"/>
      <c r="X870" s="228"/>
      <c r="Y870" s="228"/>
      <c r="Z870" s="228"/>
    </row>
    <row r="871" spans="21:26" ht="16.5" customHeight="1">
      <c r="U871" s="228"/>
      <c r="V871" s="228"/>
      <c r="W871" s="228"/>
      <c r="X871" s="228"/>
      <c r="Y871" s="228"/>
      <c r="Z871" s="228"/>
    </row>
    <row r="872" spans="21:26" ht="16.5" customHeight="1">
      <c r="U872" s="228"/>
      <c r="V872" s="228"/>
      <c r="W872" s="228"/>
      <c r="X872" s="228"/>
      <c r="Y872" s="228"/>
      <c r="Z872" s="228"/>
    </row>
    <row r="873" spans="21:26" ht="16.5" customHeight="1">
      <c r="U873" s="228"/>
      <c r="V873" s="228"/>
      <c r="W873" s="228"/>
      <c r="X873" s="228"/>
      <c r="Y873" s="228"/>
      <c r="Z873" s="228"/>
    </row>
    <row r="874" spans="21:26" ht="16.5" customHeight="1">
      <c r="U874" s="228"/>
      <c r="V874" s="228"/>
      <c r="W874" s="228"/>
      <c r="X874" s="228"/>
      <c r="Y874" s="228"/>
      <c r="Z874" s="228"/>
    </row>
    <row r="875" spans="21:26" ht="16.5" customHeight="1">
      <c r="U875" s="228"/>
      <c r="V875" s="228"/>
      <c r="W875" s="228"/>
      <c r="X875" s="228"/>
      <c r="Y875" s="228"/>
      <c r="Z875" s="228"/>
    </row>
    <row r="876" spans="21:26" ht="16.5" customHeight="1">
      <c r="U876" s="228"/>
      <c r="V876" s="228"/>
      <c r="W876" s="228"/>
      <c r="X876" s="228"/>
      <c r="Y876" s="228"/>
      <c r="Z876" s="228"/>
    </row>
    <row r="877" spans="21:26" ht="16.5" customHeight="1">
      <c r="U877" s="228"/>
      <c r="V877" s="228"/>
      <c r="W877" s="228"/>
      <c r="X877" s="228"/>
      <c r="Y877" s="228"/>
      <c r="Z877" s="228"/>
    </row>
    <row r="878" spans="21:26" ht="16.5" customHeight="1">
      <c r="U878" s="228"/>
      <c r="V878" s="228"/>
      <c r="W878" s="228"/>
      <c r="X878" s="228"/>
      <c r="Y878" s="228"/>
      <c r="Z878" s="228"/>
    </row>
    <row r="879" spans="21:26" ht="16.5" customHeight="1">
      <c r="U879" s="228"/>
      <c r="V879" s="228"/>
      <c r="W879" s="228"/>
      <c r="X879" s="228"/>
      <c r="Y879" s="228"/>
      <c r="Z879" s="228"/>
    </row>
    <row r="880" spans="21:26" ht="16.5" customHeight="1">
      <c r="U880" s="228"/>
      <c r="V880" s="228"/>
      <c r="W880" s="228"/>
      <c r="X880" s="228"/>
      <c r="Y880" s="228"/>
      <c r="Z880" s="228"/>
    </row>
    <row r="881" spans="21:26" ht="16.5" customHeight="1">
      <c r="U881" s="228"/>
      <c r="V881" s="228"/>
      <c r="W881" s="228"/>
      <c r="X881" s="228"/>
      <c r="Y881" s="228"/>
      <c r="Z881" s="228"/>
    </row>
    <row r="882" spans="21:26" ht="16.5" customHeight="1">
      <c r="U882" s="228"/>
      <c r="V882" s="228"/>
      <c r="W882" s="228"/>
      <c r="X882" s="228"/>
      <c r="Y882" s="228"/>
      <c r="Z882" s="228"/>
    </row>
    <row r="883" spans="21:26" ht="16.5" customHeight="1">
      <c r="U883" s="228"/>
      <c r="V883" s="228"/>
      <c r="W883" s="228"/>
      <c r="X883" s="228"/>
      <c r="Y883" s="228"/>
      <c r="Z883" s="228"/>
    </row>
    <row r="884" spans="21:26" ht="16.5" customHeight="1">
      <c r="U884" s="228"/>
      <c r="V884" s="228"/>
      <c r="W884" s="228"/>
      <c r="X884" s="228"/>
      <c r="Y884" s="228"/>
      <c r="Z884" s="228"/>
    </row>
    <row r="885" spans="21:26" ht="16.5" customHeight="1">
      <c r="U885" s="228"/>
      <c r="V885" s="228"/>
      <c r="W885" s="228"/>
      <c r="X885" s="228"/>
      <c r="Y885" s="228"/>
      <c r="Z885" s="228"/>
    </row>
    <row r="886" spans="21:26" ht="16.5" customHeight="1">
      <c r="U886" s="228"/>
      <c r="V886" s="228"/>
      <c r="W886" s="228"/>
      <c r="X886" s="228"/>
      <c r="Y886" s="228"/>
      <c r="Z886" s="228"/>
    </row>
    <row r="887" spans="21:26" ht="16.5" customHeight="1">
      <c r="U887" s="228"/>
      <c r="V887" s="228"/>
      <c r="W887" s="228"/>
      <c r="X887" s="228"/>
      <c r="Y887" s="228"/>
      <c r="Z887" s="228"/>
    </row>
    <row r="888" spans="21:26" ht="16.5" customHeight="1">
      <c r="U888" s="228"/>
      <c r="V888" s="228"/>
      <c r="W888" s="228"/>
      <c r="X888" s="228"/>
      <c r="Y888" s="228"/>
      <c r="Z888" s="228"/>
    </row>
    <row r="889" spans="21:26" ht="16.5" customHeight="1">
      <c r="U889" s="228"/>
      <c r="V889" s="228"/>
      <c r="W889" s="228"/>
      <c r="X889" s="228"/>
      <c r="Y889" s="228"/>
      <c r="Z889" s="228"/>
    </row>
    <row r="890" spans="21:26" ht="16.5" customHeight="1">
      <c r="U890" s="228"/>
      <c r="V890" s="228"/>
      <c r="W890" s="228"/>
      <c r="X890" s="228"/>
      <c r="Y890" s="228"/>
      <c r="Z890" s="228"/>
    </row>
    <row r="891" spans="21:26" ht="16.5" customHeight="1">
      <c r="U891" s="228"/>
      <c r="V891" s="228"/>
      <c r="W891" s="228"/>
      <c r="X891" s="228"/>
      <c r="Y891" s="228"/>
      <c r="Z891" s="228"/>
    </row>
    <row r="892" spans="21:26" ht="16.5" customHeight="1">
      <c r="U892" s="228"/>
      <c r="V892" s="228"/>
      <c r="W892" s="228"/>
      <c r="X892" s="228"/>
      <c r="Y892" s="228"/>
      <c r="Z892" s="228"/>
    </row>
    <row r="893" spans="21:26" ht="16.5" customHeight="1">
      <c r="U893" s="228"/>
      <c r="V893" s="228"/>
      <c r="W893" s="228"/>
      <c r="X893" s="228"/>
      <c r="Y893" s="228"/>
      <c r="Z893" s="228"/>
    </row>
    <row r="894" spans="21:26" ht="16.5" customHeight="1">
      <c r="U894" s="228"/>
      <c r="V894" s="228"/>
      <c r="W894" s="228"/>
      <c r="X894" s="228"/>
      <c r="Y894" s="228"/>
      <c r="Z894" s="228"/>
    </row>
    <row r="895" spans="21:26" ht="16.5" customHeight="1">
      <c r="U895" s="228"/>
      <c r="V895" s="228"/>
      <c r="W895" s="228"/>
      <c r="X895" s="228"/>
      <c r="Y895" s="228"/>
      <c r="Z895" s="228"/>
    </row>
    <row r="896" spans="21:26" ht="16.5" customHeight="1">
      <c r="U896" s="228"/>
      <c r="V896" s="228"/>
      <c r="W896" s="228"/>
      <c r="X896" s="228"/>
      <c r="Y896" s="228"/>
      <c r="Z896" s="228"/>
    </row>
    <row r="897" spans="21:26" ht="16.5" customHeight="1">
      <c r="U897" s="228"/>
      <c r="V897" s="228"/>
      <c r="W897" s="228"/>
      <c r="X897" s="228"/>
      <c r="Y897" s="228"/>
      <c r="Z897" s="228"/>
    </row>
    <row r="898" spans="21:26" ht="16.5" customHeight="1">
      <c r="U898" s="228"/>
      <c r="V898" s="228"/>
      <c r="W898" s="228"/>
      <c r="X898" s="228"/>
      <c r="Y898" s="228"/>
      <c r="Z898" s="228"/>
    </row>
    <row r="899" spans="21:26" ht="16.5" customHeight="1">
      <c r="U899" s="228"/>
      <c r="V899" s="228"/>
      <c r="W899" s="228"/>
      <c r="X899" s="228"/>
      <c r="Y899" s="228"/>
      <c r="Z899" s="228"/>
    </row>
    <row r="900" spans="21:26" ht="16.5" customHeight="1">
      <c r="U900" s="228"/>
      <c r="V900" s="228"/>
      <c r="W900" s="228"/>
      <c r="X900" s="228"/>
      <c r="Y900" s="228"/>
      <c r="Z900" s="228"/>
    </row>
    <row r="901" spans="21:26" ht="16.5" customHeight="1">
      <c r="U901" s="228"/>
      <c r="V901" s="228"/>
      <c r="W901" s="228"/>
      <c r="X901" s="228"/>
      <c r="Y901" s="228"/>
      <c r="Z901" s="228"/>
    </row>
    <row r="902" spans="21:26" ht="16.5" customHeight="1">
      <c r="U902" s="228"/>
      <c r="V902" s="228"/>
      <c r="W902" s="228"/>
      <c r="X902" s="228"/>
      <c r="Y902" s="228"/>
      <c r="Z902" s="228"/>
    </row>
    <row r="903" spans="21:26" ht="16.5" customHeight="1">
      <c r="U903" s="228"/>
      <c r="V903" s="228"/>
      <c r="W903" s="228"/>
      <c r="X903" s="228"/>
      <c r="Y903" s="228"/>
      <c r="Z903" s="228"/>
    </row>
    <row r="904" spans="21:26" ht="16.5" customHeight="1">
      <c r="U904" s="228"/>
      <c r="V904" s="228"/>
      <c r="W904" s="228"/>
      <c r="X904" s="228"/>
      <c r="Y904" s="228"/>
      <c r="Z904" s="228"/>
    </row>
    <row r="905" spans="21:26" ht="16.5" customHeight="1">
      <c r="U905" s="228"/>
      <c r="V905" s="228"/>
      <c r="W905" s="228"/>
      <c r="X905" s="228"/>
      <c r="Y905" s="228"/>
      <c r="Z905" s="228"/>
    </row>
    <row r="906" spans="21:26" ht="16.5" customHeight="1">
      <c r="U906" s="228"/>
      <c r="V906" s="228"/>
      <c r="W906" s="228"/>
      <c r="X906" s="228"/>
      <c r="Y906" s="228"/>
      <c r="Z906" s="228"/>
    </row>
    <row r="907" spans="21:26" ht="16.5" customHeight="1">
      <c r="U907" s="228"/>
      <c r="V907" s="228"/>
      <c r="W907" s="228"/>
      <c r="X907" s="228"/>
      <c r="Y907" s="228"/>
      <c r="Z907" s="228"/>
    </row>
    <row r="908" spans="21:26" ht="16.5" customHeight="1">
      <c r="U908" s="228"/>
      <c r="V908" s="228"/>
      <c r="W908" s="228"/>
      <c r="X908" s="228"/>
      <c r="Y908" s="228"/>
      <c r="Z908" s="228"/>
    </row>
    <row r="909" spans="21:26" ht="16.5" customHeight="1">
      <c r="U909" s="228"/>
      <c r="V909" s="228"/>
      <c r="W909" s="228"/>
      <c r="X909" s="228"/>
      <c r="Y909" s="228"/>
      <c r="Z909" s="228"/>
    </row>
    <row r="910" spans="21:26" ht="16.5" customHeight="1">
      <c r="U910" s="228"/>
      <c r="V910" s="228"/>
      <c r="W910" s="228"/>
      <c r="X910" s="228"/>
      <c r="Y910" s="228"/>
      <c r="Z910" s="228"/>
    </row>
    <row r="911" spans="21:26" ht="16.5" customHeight="1">
      <c r="U911" s="228"/>
      <c r="V911" s="228"/>
      <c r="W911" s="228"/>
      <c r="X911" s="228"/>
      <c r="Y911" s="228"/>
      <c r="Z911" s="228"/>
    </row>
    <row r="912" spans="21:26" ht="16.5" customHeight="1">
      <c r="U912" s="228"/>
      <c r="V912" s="228"/>
      <c r="W912" s="228"/>
      <c r="X912" s="228"/>
      <c r="Y912" s="228"/>
      <c r="Z912" s="228"/>
    </row>
    <row r="913" spans="21:26" ht="16.5" customHeight="1">
      <c r="U913" s="228"/>
      <c r="V913" s="228"/>
      <c r="W913" s="228"/>
      <c r="X913" s="228"/>
      <c r="Y913" s="228"/>
      <c r="Z913" s="228"/>
    </row>
    <row r="914" spans="21:26" ht="16.5" customHeight="1">
      <c r="U914" s="228"/>
      <c r="V914" s="228"/>
      <c r="W914" s="228"/>
      <c r="X914" s="228"/>
      <c r="Y914" s="228"/>
      <c r="Z914" s="228"/>
    </row>
    <row r="915" spans="21:26" ht="16.5" customHeight="1">
      <c r="U915" s="228"/>
      <c r="V915" s="228"/>
      <c r="W915" s="228"/>
      <c r="X915" s="228"/>
      <c r="Y915" s="228"/>
      <c r="Z915" s="228"/>
    </row>
    <row r="916" spans="21:26" ht="16.5" customHeight="1">
      <c r="U916" s="228"/>
      <c r="V916" s="228"/>
      <c r="W916" s="228"/>
      <c r="X916" s="228"/>
      <c r="Y916" s="228"/>
      <c r="Z916" s="228"/>
    </row>
    <row r="917" spans="21:26" ht="16.5" customHeight="1">
      <c r="U917" s="228"/>
      <c r="V917" s="228"/>
      <c r="W917" s="228"/>
      <c r="X917" s="228"/>
      <c r="Y917" s="228"/>
      <c r="Z917" s="228"/>
    </row>
    <row r="918" spans="21:26" ht="16.5" customHeight="1">
      <c r="U918" s="228"/>
      <c r="V918" s="228"/>
      <c r="W918" s="228"/>
      <c r="X918" s="228"/>
      <c r="Y918" s="228"/>
      <c r="Z918" s="228"/>
    </row>
    <row r="919" spans="21:26" ht="16.5" customHeight="1">
      <c r="U919" s="228"/>
      <c r="V919" s="228"/>
      <c r="W919" s="228"/>
      <c r="X919" s="228"/>
      <c r="Y919" s="228"/>
      <c r="Z919" s="228"/>
    </row>
    <row r="920" spans="21:26" ht="16.5" customHeight="1">
      <c r="U920" s="228"/>
      <c r="V920" s="228"/>
      <c r="W920" s="228"/>
      <c r="X920" s="228"/>
      <c r="Y920" s="228"/>
      <c r="Z920" s="228"/>
    </row>
    <row r="921" spans="21:26" ht="16.5" customHeight="1">
      <c r="U921" s="228"/>
      <c r="V921" s="228"/>
      <c r="W921" s="228"/>
      <c r="X921" s="228"/>
      <c r="Y921" s="228"/>
      <c r="Z921" s="228"/>
    </row>
    <row r="922" spans="21:26" ht="16.5" customHeight="1">
      <c r="U922" s="228"/>
      <c r="V922" s="228"/>
      <c r="W922" s="228"/>
      <c r="X922" s="228"/>
      <c r="Y922" s="228"/>
      <c r="Z922" s="228"/>
    </row>
    <row r="923" spans="21:26" ht="16.5" customHeight="1">
      <c r="U923" s="228"/>
      <c r="V923" s="228"/>
      <c r="W923" s="228"/>
      <c r="X923" s="228"/>
      <c r="Y923" s="228"/>
      <c r="Z923" s="228"/>
    </row>
    <row r="924" spans="21:26" ht="16.5" customHeight="1">
      <c r="U924" s="228"/>
      <c r="V924" s="228"/>
      <c r="W924" s="228"/>
      <c r="X924" s="228"/>
      <c r="Y924" s="228"/>
      <c r="Z924" s="228"/>
    </row>
    <row r="925" spans="21:26" ht="16.5" customHeight="1">
      <c r="U925" s="228"/>
      <c r="V925" s="228"/>
      <c r="W925" s="228"/>
      <c r="X925" s="228"/>
      <c r="Y925" s="228"/>
      <c r="Z925" s="228"/>
    </row>
    <row r="926" spans="21:26" ht="16.5" customHeight="1">
      <c r="U926" s="228"/>
      <c r="V926" s="228"/>
      <c r="W926" s="228"/>
      <c r="X926" s="228"/>
      <c r="Y926" s="228"/>
      <c r="Z926" s="228"/>
    </row>
    <row r="927" spans="21:26" ht="16.5" customHeight="1">
      <c r="U927" s="228"/>
      <c r="V927" s="228"/>
      <c r="W927" s="228"/>
      <c r="X927" s="228"/>
      <c r="Y927" s="228"/>
      <c r="Z927" s="228"/>
    </row>
    <row r="928" spans="21:26" ht="16.5" customHeight="1">
      <c r="U928" s="228"/>
      <c r="V928" s="228"/>
      <c r="W928" s="228"/>
      <c r="X928" s="228"/>
      <c r="Y928" s="228"/>
      <c r="Z928" s="228"/>
    </row>
    <row r="929" spans="21:26" ht="16.5" customHeight="1">
      <c r="U929" s="228"/>
      <c r="V929" s="228"/>
      <c r="W929" s="228"/>
      <c r="X929" s="228"/>
      <c r="Y929" s="228"/>
      <c r="Z929" s="228"/>
    </row>
    <row r="930" spans="21:26" ht="16.5" customHeight="1">
      <c r="U930" s="228"/>
      <c r="V930" s="228"/>
      <c r="W930" s="228"/>
      <c r="X930" s="228"/>
      <c r="Y930" s="228"/>
      <c r="Z930" s="228"/>
    </row>
    <row r="931" spans="21:26" ht="16.5" customHeight="1">
      <c r="U931" s="228"/>
      <c r="V931" s="228"/>
      <c r="W931" s="228"/>
      <c r="X931" s="228"/>
      <c r="Y931" s="228"/>
      <c r="Z931" s="228"/>
    </row>
    <row r="932" spans="21:26" ht="16.5" customHeight="1">
      <c r="U932" s="228"/>
      <c r="V932" s="228"/>
      <c r="W932" s="228"/>
      <c r="X932" s="228"/>
      <c r="Y932" s="228"/>
      <c r="Z932" s="228"/>
    </row>
    <row r="933" spans="21:26" ht="16.5" customHeight="1">
      <c r="U933" s="228"/>
      <c r="V933" s="228"/>
      <c r="W933" s="228"/>
      <c r="X933" s="228"/>
      <c r="Y933" s="228"/>
      <c r="Z933" s="228"/>
    </row>
    <row r="934" spans="21:26" ht="16.5" customHeight="1">
      <c r="U934" s="228"/>
      <c r="V934" s="228"/>
      <c r="W934" s="228"/>
      <c r="X934" s="228"/>
      <c r="Y934" s="228"/>
      <c r="Z934" s="228"/>
    </row>
    <row r="935" spans="21:26" ht="16.5" customHeight="1">
      <c r="U935" s="228"/>
      <c r="V935" s="228"/>
      <c r="W935" s="228"/>
      <c r="X935" s="228"/>
      <c r="Y935" s="228"/>
      <c r="Z935" s="228"/>
    </row>
    <row r="936" spans="21:26" ht="16.5" customHeight="1">
      <c r="U936" s="228"/>
      <c r="V936" s="228"/>
      <c r="W936" s="228"/>
      <c r="X936" s="228"/>
      <c r="Y936" s="228"/>
      <c r="Z936" s="228"/>
    </row>
    <row r="937" spans="21:26" ht="16.5" customHeight="1">
      <c r="U937" s="228"/>
      <c r="V937" s="228"/>
      <c r="W937" s="228"/>
      <c r="X937" s="228"/>
      <c r="Y937" s="228"/>
      <c r="Z937" s="228"/>
    </row>
    <row r="938" spans="21:26" ht="16.5" customHeight="1">
      <c r="U938" s="228"/>
      <c r="V938" s="228"/>
      <c r="W938" s="228"/>
      <c r="X938" s="228"/>
      <c r="Y938" s="228"/>
      <c r="Z938" s="228"/>
    </row>
    <row r="939" spans="21:26" ht="16.5" customHeight="1">
      <c r="U939" s="228"/>
      <c r="V939" s="228"/>
      <c r="W939" s="228"/>
      <c r="X939" s="228"/>
      <c r="Y939" s="228"/>
      <c r="Z939" s="228"/>
    </row>
    <row r="940" spans="21:26" ht="16.5" customHeight="1">
      <c r="U940" s="228"/>
      <c r="V940" s="228"/>
      <c r="W940" s="228"/>
      <c r="X940" s="228"/>
      <c r="Y940" s="228"/>
      <c r="Z940" s="228"/>
    </row>
    <row r="941" spans="21:26" ht="16.5" customHeight="1">
      <c r="U941" s="228"/>
      <c r="V941" s="228"/>
      <c r="W941" s="228"/>
      <c r="X941" s="228"/>
      <c r="Y941" s="228"/>
      <c r="Z941" s="228"/>
    </row>
    <row r="942" spans="21:26" ht="16.5" customHeight="1">
      <c r="U942" s="228"/>
      <c r="V942" s="228"/>
      <c r="W942" s="228"/>
      <c r="X942" s="228"/>
      <c r="Y942" s="228"/>
      <c r="Z942" s="228"/>
    </row>
    <row r="943" spans="21:26" ht="16.5" customHeight="1">
      <c r="U943" s="228"/>
      <c r="V943" s="228"/>
      <c r="W943" s="228"/>
      <c r="X943" s="228"/>
      <c r="Y943" s="228"/>
      <c r="Z943" s="228"/>
    </row>
    <row r="944" spans="21:26" ht="16.5" customHeight="1">
      <c r="U944" s="228"/>
      <c r="V944" s="228"/>
      <c r="W944" s="228"/>
      <c r="X944" s="228"/>
      <c r="Y944" s="228"/>
      <c r="Z944" s="228"/>
    </row>
    <row r="945" spans="21:26" ht="16.5" customHeight="1">
      <c r="U945" s="228"/>
      <c r="V945" s="228"/>
      <c r="W945" s="228"/>
      <c r="X945" s="228"/>
      <c r="Y945" s="228"/>
      <c r="Z945" s="228"/>
    </row>
    <row r="946" spans="21:26" ht="16.5" customHeight="1">
      <c r="U946" s="228"/>
      <c r="V946" s="228"/>
      <c r="W946" s="228"/>
      <c r="X946" s="228"/>
      <c r="Y946" s="228"/>
      <c r="Z946" s="228"/>
    </row>
    <row r="947" spans="21:26" ht="16.5" customHeight="1">
      <c r="U947" s="228"/>
      <c r="V947" s="228"/>
      <c r="W947" s="228"/>
      <c r="X947" s="228"/>
      <c r="Y947" s="228"/>
      <c r="Z947" s="228"/>
    </row>
    <row r="948" spans="21:26" ht="16.5" customHeight="1">
      <c r="U948" s="228"/>
      <c r="V948" s="228"/>
      <c r="W948" s="228"/>
      <c r="X948" s="228"/>
      <c r="Y948" s="228"/>
      <c r="Z948" s="228"/>
    </row>
    <row r="949" spans="21:26" ht="16.5" customHeight="1">
      <c r="U949" s="228"/>
      <c r="V949" s="228"/>
      <c r="W949" s="228"/>
      <c r="X949" s="228"/>
      <c r="Y949" s="228"/>
      <c r="Z949" s="228"/>
    </row>
    <row r="950" spans="21:26" ht="16.5" customHeight="1">
      <c r="U950" s="228"/>
      <c r="V950" s="228"/>
      <c r="W950" s="228"/>
      <c r="X950" s="228"/>
      <c r="Y950" s="228"/>
      <c r="Z950" s="228"/>
    </row>
    <row r="951" spans="21:26" ht="16.5" customHeight="1">
      <c r="U951" s="228"/>
      <c r="V951" s="228"/>
      <c r="W951" s="228"/>
      <c r="X951" s="228"/>
      <c r="Y951" s="228"/>
      <c r="Z951" s="228"/>
    </row>
    <row r="952" spans="21:26" ht="16.5" customHeight="1">
      <c r="U952" s="228"/>
      <c r="V952" s="228"/>
      <c r="W952" s="228"/>
      <c r="X952" s="228"/>
      <c r="Y952" s="228"/>
      <c r="Z952" s="228"/>
    </row>
    <row r="953" spans="21:26" ht="16.5" customHeight="1">
      <c r="U953" s="228"/>
      <c r="V953" s="228"/>
      <c r="W953" s="228"/>
      <c r="X953" s="228"/>
      <c r="Y953" s="228"/>
      <c r="Z953" s="228"/>
    </row>
    <row r="954" spans="21:26" ht="16.5" customHeight="1">
      <c r="U954" s="228"/>
      <c r="V954" s="228"/>
      <c r="W954" s="228"/>
      <c r="X954" s="228"/>
      <c r="Y954" s="228"/>
      <c r="Z954" s="228"/>
    </row>
    <row r="955" spans="21:26" ht="16.5" customHeight="1">
      <c r="U955" s="228"/>
      <c r="V955" s="228"/>
      <c r="W955" s="228"/>
      <c r="X955" s="228"/>
      <c r="Y955" s="228"/>
      <c r="Z955" s="228"/>
    </row>
    <row r="956" spans="21:26" ht="16.5" customHeight="1">
      <c r="U956" s="228"/>
      <c r="V956" s="228"/>
      <c r="W956" s="228"/>
      <c r="X956" s="228"/>
      <c r="Y956" s="228"/>
      <c r="Z956" s="228"/>
    </row>
    <row r="957" spans="21:26" ht="16.5" customHeight="1">
      <c r="U957" s="228"/>
      <c r="V957" s="228"/>
      <c r="W957" s="228"/>
      <c r="X957" s="228"/>
      <c r="Y957" s="228"/>
      <c r="Z957" s="228"/>
    </row>
    <row r="958" spans="21:26" ht="16.5" customHeight="1">
      <c r="U958" s="228"/>
      <c r="V958" s="228"/>
      <c r="W958" s="228"/>
      <c r="X958" s="228"/>
      <c r="Y958" s="228"/>
      <c r="Z958" s="228"/>
    </row>
    <row r="959" spans="21:26" ht="16.5" customHeight="1">
      <c r="U959" s="228"/>
      <c r="V959" s="228"/>
      <c r="W959" s="228"/>
      <c r="X959" s="228"/>
      <c r="Y959" s="228"/>
      <c r="Z959" s="228"/>
    </row>
    <row r="960" spans="21:26" ht="16.5" customHeight="1">
      <c r="U960" s="228"/>
      <c r="V960" s="228"/>
      <c r="W960" s="228"/>
      <c r="X960" s="228"/>
      <c r="Y960" s="228"/>
      <c r="Z960" s="228"/>
    </row>
    <row r="961" spans="21:26" ht="16.5" customHeight="1">
      <c r="U961" s="228"/>
      <c r="V961" s="228"/>
      <c r="W961" s="228"/>
      <c r="X961" s="228"/>
      <c r="Y961" s="228"/>
      <c r="Z961" s="228"/>
    </row>
    <row r="962" spans="21:26" ht="16.5" customHeight="1">
      <c r="U962" s="228"/>
      <c r="V962" s="228"/>
      <c r="W962" s="228"/>
      <c r="X962" s="228"/>
      <c r="Y962" s="228"/>
      <c r="Z962" s="228"/>
    </row>
    <row r="963" spans="21:26" ht="16.5" customHeight="1">
      <c r="U963" s="228"/>
      <c r="V963" s="228"/>
      <c r="W963" s="228"/>
      <c r="X963" s="228"/>
      <c r="Y963" s="228"/>
      <c r="Z963" s="228"/>
    </row>
    <row r="964" spans="21:26" ht="16.5" customHeight="1">
      <c r="U964" s="228"/>
      <c r="V964" s="228"/>
      <c r="W964" s="228"/>
      <c r="X964" s="228"/>
      <c r="Y964" s="228"/>
      <c r="Z964" s="228"/>
    </row>
    <row r="965" spans="21:26" ht="16.5" customHeight="1">
      <c r="U965" s="228"/>
      <c r="V965" s="228"/>
      <c r="W965" s="228"/>
      <c r="X965" s="228"/>
      <c r="Y965" s="228"/>
      <c r="Z965" s="228"/>
    </row>
    <row r="966" spans="21:26" ht="16.5" customHeight="1">
      <c r="U966" s="228"/>
      <c r="V966" s="228"/>
      <c r="W966" s="228"/>
      <c r="X966" s="228"/>
      <c r="Y966" s="228"/>
      <c r="Z966" s="228"/>
    </row>
    <row r="967" spans="21:26" ht="16.5" customHeight="1">
      <c r="U967" s="228"/>
      <c r="V967" s="228"/>
      <c r="W967" s="228"/>
      <c r="X967" s="228"/>
      <c r="Y967" s="228"/>
      <c r="Z967" s="228"/>
    </row>
    <row r="968" spans="21:26" ht="16.5" customHeight="1">
      <c r="U968" s="228"/>
      <c r="V968" s="228"/>
      <c r="W968" s="228"/>
      <c r="X968" s="228"/>
      <c r="Y968" s="228"/>
      <c r="Z968" s="228"/>
    </row>
    <row r="969" spans="21:26" ht="16.5" customHeight="1">
      <c r="U969" s="228"/>
      <c r="V969" s="228"/>
      <c r="W969" s="228"/>
      <c r="X969" s="228"/>
      <c r="Y969" s="228"/>
      <c r="Z969" s="228"/>
    </row>
    <row r="970" spans="21:26" ht="16.5" customHeight="1">
      <c r="U970" s="228"/>
      <c r="V970" s="228"/>
      <c r="W970" s="228"/>
      <c r="X970" s="228"/>
      <c r="Y970" s="228"/>
      <c r="Z970" s="228"/>
    </row>
    <row r="971" spans="21:26" ht="16.5" customHeight="1">
      <c r="U971" s="228"/>
      <c r="V971" s="228"/>
      <c r="W971" s="228"/>
      <c r="X971" s="228"/>
      <c r="Y971" s="228"/>
      <c r="Z971" s="228"/>
    </row>
    <row r="972" spans="21:26" ht="16.5" customHeight="1">
      <c r="U972" s="228"/>
      <c r="V972" s="228"/>
      <c r="W972" s="228"/>
      <c r="X972" s="228"/>
      <c r="Y972" s="228"/>
      <c r="Z972" s="228"/>
    </row>
    <row r="973" spans="21:26" ht="16.5" customHeight="1">
      <c r="U973" s="228"/>
      <c r="V973" s="228"/>
      <c r="W973" s="228"/>
      <c r="X973" s="228"/>
      <c r="Y973" s="228"/>
      <c r="Z973" s="228"/>
    </row>
    <row r="974" spans="21:26" ht="16.5" customHeight="1">
      <c r="U974" s="228"/>
      <c r="V974" s="228"/>
      <c r="W974" s="228"/>
      <c r="X974" s="228"/>
      <c r="Y974" s="228"/>
      <c r="Z974" s="228"/>
    </row>
    <row r="975" spans="21:26" ht="16.5" customHeight="1">
      <c r="U975" s="228"/>
      <c r="V975" s="228"/>
      <c r="W975" s="228"/>
      <c r="X975" s="228"/>
      <c r="Y975" s="228"/>
      <c r="Z975" s="228"/>
    </row>
    <row r="976" spans="21:26" ht="16.5" customHeight="1">
      <c r="U976" s="228"/>
      <c r="V976" s="228"/>
      <c r="W976" s="228"/>
      <c r="X976" s="228"/>
      <c r="Y976" s="228"/>
      <c r="Z976" s="228"/>
    </row>
    <row r="977" spans="21:26" ht="16.5" customHeight="1">
      <c r="U977" s="228"/>
      <c r="V977" s="228"/>
      <c r="W977" s="228"/>
      <c r="X977" s="228"/>
      <c r="Y977" s="228"/>
      <c r="Z977" s="228"/>
    </row>
    <row r="978" spans="21:26" ht="16.5" customHeight="1">
      <c r="U978" s="228"/>
      <c r="V978" s="228"/>
      <c r="W978" s="228"/>
      <c r="X978" s="228"/>
      <c r="Y978" s="228"/>
      <c r="Z978" s="228"/>
    </row>
    <row r="979" spans="21:26" ht="16.5" customHeight="1">
      <c r="U979" s="228"/>
      <c r="V979" s="228"/>
      <c r="W979" s="228"/>
      <c r="X979" s="228"/>
      <c r="Y979" s="228"/>
      <c r="Z979" s="228"/>
    </row>
    <row r="980" spans="21:26" ht="16.5" customHeight="1">
      <c r="U980" s="228"/>
      <c r="V980" s="228"/>
      <c r="W980" s="228"/>
      <c r="X980" s="228"/>
      <c r="Y980" s="228"/>
      <c r="Z980" s="228"/>
    </row>
    <row r="981" spans="21:26" ht="16.5" customHeight="1">
      <c r="U981" s="228"/>
      <c r="V981" s="228"/>
      <c r="W981" s="228"/>
      <c r="X981" s="228"/>
      <c r="Y981" s="228"/>
      <c r="Z981" s="228"/>
    </row>
    <row r="982" spans="21:26" ht="16.5" customHeight="1">
      <c r="U982" s="228"/>
      <c r="V982" s="228"/>
      <c r="W982" s="228"/>
      <c r="X982" s="228"/>
      <c r="Y982" s="228"/>
      <c r="Z982" s="228"/>
    </row>
    <row r="983" spans="21:26" ht="16.5" customHeight="1">
      <c r="U983" s="228"/>
      <c r="V983" s="228"/>
      <c r="W983" s="228"/>
      <c r="X983" s="228"/>
      <c r="Y983" s="228"/>
      <c r="Z983" s="228"/>
    </row>
    <row r="984" spans="21:26" ht="16.5" customHeight="1">
      <c r="U984" s="228"/>
      <c r="V984" s="228"/>
      <c r="W984" s="228"/>
      <c r="X984" s="228"/>
      <c r="Y984" s="228"/>
      <c r="Z984" s="228"/>
    </row>
    <row r="985" spans="21:26" ht="16.5" customHeight="1">
      <c r="U985" s="228"/>
      <c r="V985" s="228"/>
      <c r="W985" s="228"/>
      <c r="X985" s="228"/>
      <c r="Y985" s="228"/>
      <c r="Z985" s="228"/>
    </row>
    <row r="986" spans="21:26" ht="16.5" customHeight="1">
      <c r="U986" s="228"/>
      <c r="V986" s="228"/>
      <c r="W986" s="228"/>
      <c r="X986" s="228"/>
      <c r="Y986" s="228"/>
      <c r="Z986" s="228"/>
    </row>
    <row r="987" spans="21:26" ht="16.5" customHeight="1">
      <c r="U987" s="228"/>
      <c r="V987" s="228"/>
      <c r="W987" s="228"/>
      <c r="X987" s="228"/>
      <c r="Y987" s="228"/>
      <c r="Z987" s="228"/>
    </row>
    <row r="988" spans="21:26" ht="16.5" customHeight="1">
      <c r="U988" s="228"/>
      <c r="V988" s="228"/>
      <c r="W988" s="228"/>
      <c r="X988" s="228"/>
      <c r="Y988" s="228"/>
      <c r="Z988" s="228"/>
    </row>
    <row r="989" spans="21:26" ht="16.5" customHeight="1">
      <c r="U989" s="228"/>
      <c r="V989" s="228"/>
      <c r="W989" s="228"/>
      <c r="X989" s="228"/>
      <c r="Y989" s="228"/>
      <c r="Z989" s="228"/>
    </row>
    <row r="990" spans="21:26" ht="16.5" customHeight="1">
      <c r="U990" s="228"/>
      <c r="V990" s="228"/>
      <c r="W990" s="228"/>
      <c r="X990" s="228"/>
      <c r="Y990" s="228"/>
      <c r="Z990" s="228"/>
    </row>
    <row r="991" spans="21:26" ht="16.5" customHeight="1">
      <c r="U991" s="228"/>
      <c r="V991" s="228"/>
      <c r="W991" s="228"/>
      <c r="X991" s="228"/>
      <c r="Y991" s="228"/>
      <c r="Z991" s="228"/>
    </row>
    <row r="992" spans="21:26" ht="16.5" customHeight="1">
      <c r="U992" s="228"/>
      <c r="V992" s="228"/>
      <c r="W992" s="228"/>
      <c r="X992" s="228"/>
      <c r="Y992" s="228"/>
      <c r="Z992" s="228"/>
    </row>
    <row r="993" spans="21:26" ht="16.5" customHeight="1">
      <c r="U993" s="228"/>
      <c r="V993" s="228"/>
      <c r="W993" s="228"/>
      <c r="X993" s="228"/>
      <c r="Y993" s="228"/>
      <c r="Z993" s="228"/>
    </row>
    <row r="994" spans="21:26" ht="16.5" customHeight="1">
      <c r="U994" s="228"/>
      <c r="V994" s="228"/>
      <c r="W994" s="228"/>
      <c r="X994" s="228"/>
      <c r="Y994" s="228"/>
      <c r="Z994" s="228"/>
    </row>
    <row r="995" spans="21:26" ht="16.5" customHeight="1">
      <c r="U995" s="228"/>
      <c r="V995" s="228"/>
      <c r="W995" s="228"/>
      <c r="X995" s="228"/>
      <c r="Y995" s="228"/>
      <c r="Z995" s="228"/>
    </row>
    <row r="996" spans="21:26" ht="16.5" customHeight="1">
      <c r="U996" s="228"/>
      <c r="V996" s="228"/>
      <c r="W996" s="228"/>
      <c r="X996" s="228"/>
      <c r="Y996" s="228"/>
      <c r="Z996" s="228"/>
    </row>
    <row r="997" spans="21:26" ht="16.5" customHeight="1">
      <c r="U997" s="228"/>
      <c r="V997" s="228"/>
      <c r="W997" s="228"/>
      <c r="X997" s="228"/>
      <c r="Y997" s="228"/>
      <c r="Z997" s="228"/>
    </row>
    <row r="998" spans="21:26" ht="16.5" customHeight="1">
      <c r="U998" s="228"/>
      <c r="V998" s="228"/>
      <c r="W998" s="228"/>
      <c r="X998" s="228"/>
      <c r="Y998" s="228"/>
      <c r="Z998" s="228"/>
    </row>
    <row r="999" spans="21:26" ht="16.5" customHeight="1">
      <c r="U999" s="228"/>
      <c r="V999" s="228"/>
      <c r="W999" s="228"/>
      <c r="X999" s="228"/>
      <c r="Y999" s="228"/>
      <c r="Z999" s="228"/>
    </row>
    <row r="1000" spans="21:26" ht="16.5" customHeight="1">
      <c r="U1000" s="228"/>
      <c r="V1000" s="228"/>
      <c r="W1000" s="228"/>
      <c r="X1000" s="228"/>
      <c r="Y1000" s="228"/>
      <c r="Z1000" s="228"/>
    </row>
    <row r="1001" spans="21:26" ht="16.5" customHeight="1">
      <c r="U1001" s="228"/>
      <c r="V1001" s="228"/>
      <c r="W1001" s="228"/>
      <c r="X1001" s="228"/>
      <c r="Y1001" s="228"/>
      <c r="Z1001" s="228"/>
    </row>
    <row r="1002" spans="21:26" ht="16.5" customHeight="1">
      <c r="U1002" s="228"/>
      <c r="V1002" s="228"/>
      <c r="W1002" s="228"/>
      <c r="X1002" s="228"/>
      <c r="Y1002" s="228"/>
      <c r="Z1002" s="228"/>
    </row>
    <row r="1003" spans="21:26" ht="16.5" customHeight="1">
      <c r="U1003" s="228"/>
      <c r="V1003" s="228"/>
      <c r="W1003" s="228"/>
      <c r="X1003" s="228"/>
      <c r="Y1003" s="228"/>
      <c r="Z1003" s="228"/>
    </row>
    <row r="1004" spans="21:26" ht="16.5" customHeight="1">
      <c r="U1004" s="228"/>
      <c r="V1004" s="228"/>
      <c r="W1004" s="228"/>
      <c r="X1004" s="228"/>
      <c r="Y1004" s="228"/>
      <c r="Z1004" s="228"/>
    </row>
    <row r="1005" spans="21:26" ht="16.5" customHeight="1">
      <c r="U1005" s="228"/>
      <c r="V1005" s="228"/>
      <c r="W1005" s="228"/>
      <c r="X1005" s="228"/>
      <c r="Y1005" s="228"/>
      <c r="Z1005" s="228"/>
    </row>
    <row r="1006" spans="21:26" ht="16.5" customHeight="1">
      <c r="U1006" s="228"/>
      <c r="V1006" s="228"/>
      <c r="W1006" s="228"/>
      <c r="X1006" s="228"/>
      <c r="Y1006" s="228"/>
      <c r="Z1006" s="228"/>
    </row>
    <row r="1007" spans="21:26" ht="16.5" customHeight="1">
      <c r="U1007" s="228"/>
      <c r="V1007" s="228"/>
      <c r="W1007" s="228"/>
      <c r="X1007" s="228"/>
      <c r="Y1007" s="228"/>
      <c r="Z1007" s="228"/>
    </row>
    <row r="1008" spans="21:26" ht="16.5" customHeight="1">
      <c r="U1008" s="228"/>
      <c r="V1008" s="228"/>
      <c r="W1008" s="228"/>
      <c r="X1008" s="228"/>
      <c r="Y1008" s="228"/>
      <c r="Z1008" s="228"/>
    </row>
    <row r="1009" spans="21:26" ht="16.5" customHeight="1">
      <c r="U1009" s="228"/>
      <c r="V1009" s="228"/>
      <c r="W1009" s="228"/>
      <c r="X1009" s="228"/>
      <c r="Y1009" s="228"/>
      <c r="Z1009" s="228"/>
    </row>
    <row r="1010" spans="21:26" ht="16.5" customHeight="1">
      <c r="U1010" s="228"/>
      <c r="V1010" s="228"/>
      <c r="W1010" s="228"/>
      <c r="X1010" s="228"/>
      <c r="Y1010" s="228"/>
      <c r="Z1010" s="228"/>
    </row>
    <row r="1011" spans="21:26" ht="16.5" customHeight="1">
      <c r="U1011" s="228"/>
      <c r="V1011" s="228"/>
      <c r="W1011" s="228"/>
      <c r="X1011" s="228"/>
      <c r="Y1011" s="228"/>
      <c r="Z1011" s="228"/>
    </row>
    <row r="1012" spans="21:26" ht="16.5" customHeight="1">
      <c r="U1012" s="228"/>
      <c r="V1012" s="228"/>
      <c r="W1012" s="228"/>
      <c r="X1012" s="228"/>
      <c r="Y1012" s="228"/>
      <c r="Z1012" s="228"/>
    </row>
    <row r="1013" spans="21:26" ht="16.5" customHeight="1">
      <c r="U1013" s="228"/>
      <c r="V1013" s="228"/>
      <c r="W1013" s="228"/>
      <c r="X1013" s="228"/>
      <c r="Y1013" s="228"/>
      <c r="Z1013" s="228"/>
    </row>
    <row r="1014" spans="21:26" ht="16.5" customHeight="1">
      <c r="U1014" s="228"/>
      <c r="V1014" s="228"/>
      <c r="W1014" s="228"/>
      <c r="X1014" s="228"/>
      <c r="Y1014" s="228"/>
      <c r="Z1014" s="228"/>
    </row>
    <row r="1015" spans="21:26" ht="16.5" customHeight="1">
      <c r="U1015" s="228"/>
      <c r="V1015" s="228"/>
      <c r="W1015" s="228"/>
      <c r="X1015" s="228"/>
      <c r="Y1015" s="228"/>
      <c r="Z1015" s="228"/>
    </row>
    <row r="1016" spans="21:26" ht="16.5" customHeight="1">
      <c r="U1016" s="228"/>
      <c r="V1016" s="228"/>
      <c r="W1016" s="228"/>
      <c r="X1016" s="228"/>
      <c r="Y1016" s="228"/>
      <c r="Z1016" s="228"/>
    </row>
    <row r="1017" spans="21:26" ht="16.5" customHeight="1">
      <c r="U1017" s="228"/>
      <c r="V1017" s="228"/>
      <c r="W1017" s="228"/>
      <c r="X1017" s="228"/>
      <c r="Y1017" s="228"/>
      <c r="Z1017" s="228"/>
    </row>
    <row r="1018" spans="21:26" ht="16.5" customHeight="1">
      <c r="U1018" s="228"/>
      <c r="V1018" s="228"/>
      <c r="W1018" s="228"/>
      <c r="X1018" s="228"/>
      <c r="Y1018" s="228"/>
      <c r="Z1018" s="228"/>
    </row>
    <row r="1019" spans="21:26" ht="16.5" customHeight="1">
      <c r="U1019" s="228"/>
      <c r="V1019" s="228"/>
      <c r="W1019" s="228"/>
      <c r="X1019" s="228"/>
      <c r="Y1019" s="228"/>
      <c r="Z1019" s="228"/>
    </row>
    <row r="1020" spans="21:26" ht="16.5" customHeight="1">
      <c r="U1020" s="228"/>
      <c r="V1020" s="228"/>
      <c r="W1020" s="228"/>
      <c r="X1020" s="228"/>
      <c r="Y1020" s="228"/>
      <c r="Z1020" s="228"/>
    </row>
    <row r="1021" spans="21:26" ht="16.5" customHeight="1">
      <c r="U1021" s="228"/>
      <c r="V1021" s="228"/>
      <c r="W1021" s="228"/>
      <c r="X1021" s="228"/>
      <c r="Y1021" s="228"/>
      <c r="Z1021" s="228"/>
    </row>
    <row r="1022" spans="21:26" ht="16.5" customHeight="1">
      <c r="U1022" s="228"/>
      <c r="V1022" s="228"/>
      <c r="W1022" s="228"/>
      <c r="X1022" s="228"/>
      <c r="Y1022" s="228"/>
      <c r="Z1022" s="228"/>
    </row>
    <row r="1023" spans="21:26" ht="16.5" customHeight="1">
      <c r="U1023" s="228"/>
      <c r="V1023" s="228"/>
      <c r="W1023" s="228"/>
      <c r="X1023" s="228"/>
      <c r="Y1023" s="228"/>
      <c r="Z1023" s="228"/>
    </row>
    <row r="1024" spans="21:26" ht="16.5" customHeight="1">
      <c r="U1024" s="228"/>
      <c r="V1024" s="228"/>
      <c r="W1024" s="228"/>
      <c r="X1024" s="228"/>
      <c r="Y1024" s="228"/>
      <c r="Z1024" s="228"/>
    </row>
    <row r="1025" spans="21:26" ht="16.5" customHeight="1">
      <c r="U1025" s="228"/>
      <c r="V1025" s="228"/>
      <c r="W1025" s="228"/>
      <c r="X1025" s="228"/>
      <c r="Y1025" s="228"/>
      <c r="Z1025" s="228"/>
    </row>
    <row r="1026" spans="21:26" ht="16.5" customHeight="1">
      <c r="U1026" s="228"/>
      <c r="V1026" s="228"/>
      <c r="W1026" s="228"/>
      <c r="X1026" s="228"/>
      <c r="Y1026" s="228"/>
      <c r="Z1026" s="228"/>
    </row>
    <row r="1027" spans="21:26" ht="16.5" customHeight="1">
      <c r="U1027" s="228"/>
      <c r="V1027" s="228"/>
      <c r="W1027" s="228"/>
      <c r="X1027" s="228"/>
      <c r="Y1027" s="228"/>
      <c r="Z1027" s="228"/>
    </row>
    <row r="1028" spans="21:26" ht="16.5" customHeight="1">
      <c r="U1028" s="228"/>
      <c r="V1028" s="228"/>
      <c r="W1028" s="228"/>
      <c r="X1028" s="228"/>
      <c r="Y1028" s="228"/>
      <c r="Z1028" s="228"/>
    </row>
    <row r="1029" spans="21:26" ht="16.5" customHeight="1">
      <c r="U1029" s="228"/>
      <c r="V1029" s="228"/>
      <c r="W1029" s="228"/>
      <c r="X1029" s="228"/>
      <c r="Y1029" s="228"/>
      <c r="Z1029" s="228"/>
    </row>
    <row r="1030" spans="21:26" ht="16.5" customHeight="1">
      <c r="U1030" s="228"/>
      <c r="V1030" s="228"/>
      <c r="W1030" s="228"/>
      <c r="X1030" s="228"/>
      <c r="Y1030" s="228"/>
      <c r="Z1030" s="228"/>
    </row>
    <row r="1031" spans="21:26" ht="16.5" customHeight="1">
      <c r="U1031" s="228"/>
      <c r="V1031" s="228"/>
      <c r="W1031" s="228"/>
      <c r="X1031" s="228"/>
      <c r="Y1031" s="228"/>
      <c r="Z1031" s="228"/>
    </row>
    <row r="1032" spans="21:26" ht="16.5" customHeight="1">
      <c r="U1032" s="228"/>
      <c r="V1032" s="228"/>
      <c r="W1032" s="228"/>
      <c r="X1032" s="228"/>
      <c r="Y1032" s="228"/>
      <c r="Z1032" s="228"/>
    </row>
    <row r="1033" spans="21:26" ht="16.5" customHeight="1">
      <c r="U1033" s="228"/>
      <c r="V1033" s="228"/>
      <c r="W1033" s="228"/>
      <c r="X1033" s="228"/>
      <c r="Y1033" s="228"/>
      <c r="Z1033" s="228"/>
    </row>
    <row r="1034" spans="21:26" ht="16.5" customHeight="1">
      <c r="U1034" s="228"/>
      <c r="V1034" s="228"/>
      <c r="W1034" s="228"/>
      <c r="X1034" s="228"/>
      <c r="Y1034" s="228"/>
      <c r="Z1034" s="228"/>
    </row>
    <row r="1035" spans="21:26" ht="16.5" customHeight="1">
      <c r="U1035" s="228"/>
      <c r="V1035" s="228"/>
      <c r="W1035" s="228"/>
      <c r="X1035" s="228"/>
      <c r="Y1035" s="228"/>
      <c r="Z1035" s="228"/>
    </row>
    <row r="1036" spans="21:26" ht="16.5" customHeight="1">
      <c r="U1036" s="228"/>
      <c r="V1036" s="228"/>
      <c r="W1036" s="228"/>
      <c r="X1036" s="228"/>
      <c r="Y1036" s="228"/>
      <c r="Z1036" s="228"/>
    </row>
    <row r="1037" spans="21:26" ht="16.5" customHeight="1">
      <c r="U1037" s="228"/>
      <c r="V1037" s="228"/>
      <c r="W1037" s="228"/>
      <c r="X1037" s="228"/>
      <c r="Y1037" s="228"/>
      <c r="Z1037" s="228"/>
    </row>
    <row r="1038" spans="21:26" ht="16.5" customHeight="1">
      <c r="U1038" s="228"/>
      <c r="V1038" s="228"/>
      <c r="W1038" s="228"/>
      <c r="X1038" s="228"/>
      <c r="Y1038" s="228"/>
      <c r="Z1038" s="228"/>
    </row>
    <row r="1039" spans="21:26" ht="16.5" customHeight="1">
      <c r="U1039" s="228"/>
      <c r="V1039" s="228"/>
      <c r="W1039" s="228"/>
      <c r="X1039" s="228"/>
      <c r="Y1039" s="228"/>
      <c r="Z1039" s="228"/>
    </row>
    <row r="1040" spans="21:26" ht="16.5" customHeight="1">
      <c r="U1040" s="228"/>
      <c r="V1040" s="228"/>
      <c r="W1040" s="228"/>
      <c r="X1040" s="228"/>
      <c r="Y1040" s="228"/>
      <c r="Z1040" s="228"/>
    </row>
    <row r="1041" spans="21:26" ht="16.5" customHeight="1">
      <c r="U1041" s="228"/>
      <c r="V1041" s="228"/>
      <c r="W1041" s="228"/>
      <c r="X1041" s="228"/>
      <c r="Y1041" s="228"/>
      <c r="Z1041" s="228"/>
    </row>
    <row r="1042" spans="21:26" ht="16.5" customHeight="1">
      <c r="U1042" s="228"/>
      <c r="V1042" s="228"/>
      <c r="W1042" s="228"/>
      <c r="X1042" s="228"/>
      <c r="Y1042" s="228"/>
      <c r="Z1042" s="228"/>
    </row>
    <row r="1043" spans="21:26" ht="16.5" customHeight="1">
      <c r="U1043" s="228"/>
      <c r="V1043" s="228"/>
      <c r="W1043" s="228"/>
      <c r="X1043" s="228"/>
      <c r="Y1043" s="228"/>
      <c r="Z1043" s="228"/>
    </row>
    <row r="1044" spans="21:26" ht="16.5" customHeight="1">
      <c r="U1044" s="228"/>
      <c r="V1044" s="228"/>
      <c r="W1044" s="228"/>
      <c r="X1044" s="228"/>
      <c r="Y1044" s="228"/>
      <c r="Z1044" s="228"/>
    </row>
    <row r="1045" spans="21:26" ht="16.5" customHeight="1">
      <c r="U1045" s="228"/>
      <c r="V1045" s="228"/>
      <c r="W1045" s="228"/>
      <c r="X1045" s="228"/>
      <c r="Y1045" s="228"/>
      <c r="Z1045" s="228"/>
    </row>
    <row r="1046" spans="21:26" ht="16.5" customHeight="1">
      <c r="U1046" s="228"/>
      <c r="V1046" s="228"/>
      <c r="W1046" s="228"/>
      <c r="X1046" s="228"/>
      <c r="Y1046" s="228"/>
      <c r="Z1046" s="228"/>
    </row>
    <row r="1047" spans="21:26" ht="16.5" customHeight="1">
      <c r="U1047" s="228"/>
      <c r="V1047" s="228"/>
      <c r="W1047" s="228"/>
      <c r="X1047" s="228"/>
      <c r="Y1047" s="228"/>
      <c r="Z1047" s="228"/>
    </row>
    <row r="1048" spans="21:26" ht="16.5" customHeight="1">
      <c r="U1048" s="228"/>
      <c r="V1048" s="228"/>
      <c r="W1048" s="228"/>
      <c r="X1048" s="228"/>
      <c r="Y1048" s="228"/>
      <c r="Z1048" s="228"/>
    </row>
    <row r="1049" spans="21:26" ht="16.5" customHeight="1">
      <c r="U1049" s="228"/>
      <c r="V1049" s="228"/>
      <c r="W1049" s="228"/>
      <c r="X1049" s="228"/>
      <c r="Y1049" s="228"/>
      <c r="Z1049" s="228"/>
    </row>
    <row r="1050" spans="21:26" ht="16.5" customHeight="1">
      <c r="U1050" s="228"/>
      <c r="V1050" s="228"/>
      <c r="W1050" s="228"/>
      <c r="X1050" s="228"/>
      <c r="Y1050" s="228"/>
      <c r="Z1050" s="228"/>
    </row>
    <row r="1051" spans="21:26" ht="16.5" customHeight="1">
      <c r="U1051" s="228"/>
      <c r="V1051" s="228"/>
      <c r="W1051" s="228"/>
      <c r="X1051" s="228"/>
      <c r="Y1051" s="228"/>
      <c r="Z1051" s="228"/>
    </row>
    <row r="1052" spans="21:26" ht="16.5" customHeight="1">
      <c r="U1052" s="228"/>
      <c r="V1052" s="228"/>
      <c r="W1052" s="228"/>
      <c r="X1052" s="228"/>
      <c r="Y1052" s="228"/>
      <c r="Z1052" s="228"/>
    </row>
    <row r="1053" spans="21:26" ht="16.5" customHeight="1">
      <c r="U1053" s="228"/>
      <c r="V1053" s="228"/>
      <c r="W1053" s="228"/>
      <c r="X1053" s="228"/>
      <c r="Y1053" s="228"/>
      <c r="Z1053" s="228"/>
    </row>
    <row r="1054" spans="21:26" ht="16.5" customHeight="1">
      <c r="U1054" s="228"/>
      <c r="V1054" s="228"/>
      <c r="W1054" s="228"/>
      <c r="X1054" s="228"/>
      <c r="Y1054" s="228"/>
      <c r="Z1054" s="228"/>
    </row>
    <row r="1055" spans="21:26" ht="16.5" customHeight="1">
      <c r="U1055" s="228"/>
      <c r="V1055" s="228"/>
      <c r="W1055" s="228"/>
      <c r="X1055" s="228"/>
      <c r="Y1055" s="228"/>
      <c r="Z1055" s="228"/>
    </row>
    <row r="1056" spans="21:26" ht="16.5" customHeight="1">
      <c r="U1056" s="228"/>
      <c r="V1056" s="228"/>
      <c r="W1056" s="228"/>
      <c r="X1056" s="228"/>
      <c r="Y1056" s="228"/>
      <c r="Z1056" s="228"/>
    </row>
    <row r="1057" spans="21:26" ht="16.5" customHeight="1">
      <c r="U1057" s="228"/>
      <c r="V1057" s="228"/>
      <c r="W1057" s="228"/>
      <c r="X1057" s="228"/>
      <c r="Y1057" s="228"/>
      <c r="Z1057" s="228"/>
    </row>
    <row r="1058" spans="21:26" ht="16.5" customHeight="1">
      <c r="U1058" s="228"/>
      <c r="V1058" s="228"/>
      <c r="W1058" s="228"/>
      <c r="X1058" s="228"/>
      <c r="Y1058" s="228"/>
      <c r="Z1058" s="228"/>
    </row>
    <row r="1059" spans="21:26" ht="16.5" customHeight="1">
      <c r="U1059" s="228"/>
      <c r="V1059" s="228"/>
      <c r="W1059" s="228"/>
      <c r="X1059" s="228"/>
      <c r="Y1059" s="228"/>
      <c r="Z1059" s="228"/>
    </row>
    <row r="1060" spans="21:26" ht="16.5" customHeight="1">
      <c r="U1060" s="228"/>
      <c r="V1060" s="228"/>
      <c r="W1060" s="228"/>
      <c r="X1060" s="228"/>
      <c r="Y1060" s="228"/>
      <c r="Z1060" s="228"/>
    </row>
    <row r="1061" spans="21:26" ht="16.5" customHeight="1">
      <c r="U1061" s="228"/>
      <c r="V1061" s="228"/>
      <c r="W1061" s="228"/>
      <c r="X1061" s="228"/>
      <c r="Y1061" s="228"/>
      <c r="Z1061" s="228"/>
    </row>
    <row r="1062" spans="21:26" ht="16.5" customHeight="1">
      <c r="U1062" s="228"/>
      <c r="V1062" s="228"/>
      <c r="W1062" s="228"/>
      <c r="X1062" s="228"/>
      <c r="Y1062" s="228"/>
      <c r="Z1062" s="228"/>
    </row>
    <row r="1063" spans="21:26" ht="16.5" customHeight="1">
      <c r="U1063" s="228"/>
      <c r="V1063" s="228"/>
      <c r="W1063" s="228"/>
      <c r="X1063" s="228"/>
      <c r="Y1063" s="228"/>
      <c r="Z1063" s="228"/>
    </row>
    <row r="1064" spans="21:26" ht="16.5" customHeight="1">
      <c r="U1064" s="228"/>
      <c r="V1064" s="228"/>
      <c r="W1064" s="228"/>
      <c r="X1064" s="228"/>
      <c r="Y1064" s="228"/>
      <c r="Z1064" s="228"/>
    </row>
    <row r="1065" spans="21:26" ht="16.5" customHeight="1">
      <c r="U1065" s="228"/>
      <c r="V1065" s="228"/>
      <c r="W1065" s="228"/>
      <c r="X1065" s="228"/>
      <c r="Y1065" s="228"/>
      <c r="Z1065" s="228"/>
    </row>
    <row r="1066" spans="21:26" ht="16.5" customHeight="1">
      <c r="U1066" s="228"/>
      <c r="V1066" s="228"/>
      <c r="W1066" s="228"/>
      <c r="X1066" s="228"/>
      <c r="Y1066" s="228"/>
      <c r="Z1066" s="228"/>
    </row>
    <row r="1067" spans="21:26" ht="16.5" customHeight="1">
      <c r="U1067" s="228"/>
      <c r="V1067" s="228"/>
      <c r="W1067" s="228"/>
      <c r="X1067" s="228"/>
      <c r="Y1067" s="228"/>
      <c r="Z1067" s="228"/>
    </row>
    <row r="1068" spans="21:26" ht="16.5" customHeight="1">
      <c r="U1068" s="228"/>
      <c r="V1068" s="228"/>
      <c r="W1068" s="228"/>
      <c r="X1068" s="228"/>
      <c r="Y1068" s="228"/>
      <c r="Z1068" s="228"/>
    </row>
    <row r="1069" spans="21:26" ht="16.5" customHeight="1">
      <c r="U1069" s="228"/>
      <c r="V1069" s="228"/>
      <c r="W1069" s="228"/>
      <c r="X1069" s="228"/>
      <c r="Y1069" s="228"/>
      <c r="Z1069" s="228"/>
    </row>
    <row r="1070" spans="21:26" ht="16.5" customHeight="1">
      <c r="U1070" s="228"/>
      <c r="V1070" s="228"/>
      <c r="W1070" s="228"/>
      <c r="X1070" s="228"/>
      <c r="Y1070" s="228"/>
      <c r="Z1070" s="228"/>
    </row>
    <row r="1071" spans="21:26" ht="16.5" customHeight="1">
      <c r="U1071" s="228"/>
      <c r="V1071" s="228"/>
      <c r="W1071" s="228"/>
      <c r="X1071" s="228"/>
      <c r="Y1071" s="228"/>
      <c r="Z1071" s="228"/>
    </row>
    <row r="1072" spans="21:26" ht="16.5" customHeight="1">
      <c r="U1072" s="228"/>
      <c r="V1072" s="228"/>
      <c r="W1072" s="228"/>
      <c r="X1072" s="228"/>
      <c r="Y1072" s="228"/>
      <c r="Z1072" s="228"/>
    </row>
    <row r="1073" spans="21:26" ht="16.5" customHeight="1">
      <c r="U1073" s="228"/>
      <c r="V1073" s="228"/>
      <c r="W1073" s="228"/>
      <c r="X1073" s="228"/>
      <c r="Y1073" s="228"/>
      <c r="Z1073" s="228"/>
    </row>
    <row r="1074" spans="21:26" ht="16.5" customHeight="1">
      <c r="U1074" s="228"/>
      <c r="V1074" s="228"/>
      <c r="W1074" s="228"/>
      <c r="X1074" s="228"/>
      <c r="Y1074" s="228"/>
      <c r="Z1074" s="228"/>
    </row>
    <row r="1075" spans="21:26" ht="16.5" customHeight="1">
      <c r="U1075" s="228"/>
      <c r="V1075" s="228"/>
      <c r="W1075" s="228"/>
      <c r="X1075" s="228"/>
      <c r="Y1075" s="228"/>
      <c r="Z1075" s="228"/>
    </row>
    <row r="1076" spans="21:26" ht="16.5" customHeight="1">
      <c r="U1076" s="228"/>
      <c r="V1076" s="228"/>
      <c r="W1076" s="228"/>
      <c r="X1076" s="228"/>
      <c r="Y1076" s="228"/>
      <c r="Z1076" s="228"/>
    </row>
    <row r="1077" spans="21:26" ht="16.5" customHeight="1">
      <c r="U1077" s="228"/>
      <c r="V1077" s="228"/>
      <c r="W1077" s="228"/>
      <c r="X1077" s="228"/>
      <c r="Y1077" s="228"/>
      <c r="Z1077" s="228"/>
    </row>
    <row r="1078" spans="21:26" ht="16.5" customHeight="1">
      <c r="U1078" s="228"/>
      <c r="V1078" s="228"/>
      <c r="W1078" s="228"/>
      <c r="X1078" s="228"/>
      <c r="Y1078" s="228"/>
      <c r="Z1078" s="228"/>
    </row>
    <row r="1079" spans="21:26" ht="16.5" customHeight="1">
      <c r="U1079" s="228"/>
      <c r="V1079" s="228"/>
      <c r="W1079" s="228"/>
      <c r="X1079" s="228"/>
      <c r="Y1079" s="228"/>
      <c r="Z1079" s="228"/>
    </row>
    <row r="1080" spans="21:26" ht="16.5" customHeight="1">
      <c r="U1080" s="228"/>
      <c r="V1080" s="228"/>
      <c r="W1080" s="228"/>
      <c r="X1080" s="228"/>
      <c r="Y1080" s="228"/>
      <c r="Z1080" s="228"/>
    </row>
    <row r="1081" spans="21:26" ht="16.5" customHeight="1">
      <c r="U1081" s="228"/>
      <c r="V1081" s="228"/>
      <c r="W1081" s="228"/>
      <c r="X1081" s="228"/>
      <c r="Y1081" s="228"/>
      <c r="Z1081" s="228"/>
    </row>
    <row r="1082" spans="21:26" ht="16.5" customHeight="1">
      <c r="U1082" s="228"/>
      <c r="V1082" s="228"/>
      <c r="W1082" s="228"/>
      <c r="X1082" s="228"/>
      <c r="Y1082" s="228"/>
      <c r="Z1082" s="228"/>
    </row>
    <row r="1083" spans="21:26" ht="16.5" customHeight="1">
      <c r="U1083" s="228"/>
      <c r="V1083" s="228"/>
      <c r="W1083" s="228"/>
      <c r="X1083" s="228"/>
      <c r="Y1083" s="228"/>
      <c r="Z1083" s="228"/>
    </row>
    <row r="1084" spans="21:26" ht="16.5" customHeight="1">
      <c r="U1084" s="228"/>
      <c r="V1084" s="228"/>
      <c r="W1084" s="228"/>
      <c r="X1084" s="228"/>
      <c r="Y1084" s="228"/>
      <c r="Z1084" s="228"/>
    </row>
    <row r="1085" spans="21:26" ht="16.5" customHeight="1">
      <c r="U1085" s="228"/>
      <c r="V1085" s="228"/>
      <c r="W1085" s="228"/>
      <c r="X1085" s="228"/>
      <c r="Y1085" s="228"/>
      <c r="Z1085" s="228"/>
    </row>
    <row r="1086" spans="21:26" ht="16.5" customHeight="1">
      <c r="U1086" s="228"/>
      <c r="V1086" s="228"/>
      <c r="W1086" s="228"/>
      <c r="X1086" s="228"/>
      <c r="Y1086" s="228"/>
      <c r="Z1086" s="228"/>
    </row>
    <row r="1087" spans="21:26" ht="16.5" customHeight="1">
      <c r="U1087" s="228"/>
      <c r="V1087" s="228"/>
      <c r="W1087" s="228"/>
      <c r="X1087" s="228"/>
      <c r="Y1087" s="228"/>
      <c r="Z1087" s="228"/>
    </row>
    <row r="1088" spans="21:26" ht="16.5" customHeight="1">
      <c r="U1088" s="228"/>
      <c r="V1088" s="228"/>
      <c r="W1088" s="228"/>
      <c r="X1088" s="228"/>
      <c r="Y1088" s="228"/>
      <c r="Z1088" s="228"/>
    </row>
    <row r="1089" spans="21:26" ht="16.5" customHeight="1">
      <c r="U1089" s="228"/>
      <c r="V1089" s="228"/>
      <c r="W1089" s="228"/>
      <c r="X1089" s="228"/>
      <c r="Y1089" s="228"/>
      <c r="Z1089" s="228"/>
    </row>
    <row r="1090" spans="21:26" ht="16.5" customHeight="1">
      <c r="U1090" s="228"/>
      <c r="V1090" s="228"/>
      <c r="W1090" s="228"/>
      <c r="X1090" s="228"/>
      <c r="Y1090" s="228"/>
      <c r="Z1090" s="228"/>
    </row>
    <row r="1091" spans="21:26" ht="16.5" customHeight="1">
      <c r="U1091" s="228"/>
      <c r="V1091" s="228"/>
      <c r="W1091" s="228"/>
      <c r="X1091" s="228"/>
      <c r="Y1091" s="228"/>
      <c r="Z1091" s="228"/>
    </row>
    <row r="1092" spans="21:26" ht="16.5" customHeight="1">
      <c r="U1092" s="228"/>
      <c r="V1092" s="228"/>
      <c r="W1092" s="228"/>
      <c r="X1092" s="228"/>
      <c r="Y1092" s="228"/>
      <c r="Z1092" s="228"/>
    </row>
    <row r="1093" spans="21:26" ht="16.5" customHeight="1">
      <c r="U1093" s="228"/>
      <c r="V1093" s="228"/>
      <c r="W1093" s="228"/>
      <c r="X1093" s="228"/>
      <c r="Y1093" s="228"/>
      <c r="Z1093" s="228"/>
    </row>
    <row r="1094" spans="21:26" ht="16.5" customHeight="1">
      <c r="U1094" s="228"/>
      <c r="V1094" s="228"/>
      <c r="W1094" s="228"/>
      <c r="X1094" s="228"/>
      <c r="Y1094" s="228"/>
      <c r="Z1094" s="228"/>
    </row>
    <row r="1095" spans="21:26" ht="16.5" customHeight="1">
      <c r="U1095" s="228"/>
      <c r="V1095" s="228"/>
      <c r="W1095" s="228"/>
      <c r="X1095" s="228"/>
      <c r="Y1095" s="228"/>
      <c r="Z1095" s="228"/>
    </row>
    <row r="1096" spans="21:26" ht="16.5" customHeight="1">
      <c r="U1096" s="228"/>
      <c r="V1096" s="228"/>
      <c r="W1096" s="228"/>
      <c r="X1096" s="228"/>
      <c r="Y1096" s="228"/>
      <c r="Z1096" s="228"/>
    </row>
    <row r="1097" spans="21:26" ht="16.5" customHeight="1">
      <c r="U1097" s="228"/>
      <c r="V1097" s="228"/>
      <c r="W1097" s="228"/>
      <c r="X1097" s="228"/>
      <c r="Y1097" s="228"/>
      <c r="Z1097" s="228"/>
    </row>
    <row r="1098" spans="21:26" ht="16.5" customHeight="1">
      <c r="U1098" s="228"/>
      <c r="V1098" s="228"/>
      <c r="W1098" s="228"/>
      <c r="X1098" s="228"/>
      <c r="Y1098" s="228"/>
      <c r="Z1098" s="228"/>
    </row>
    <row r="1099" spans="21:26" ht="16.5" customHeight="1">
      <c r="U1099" s="228"/>
      <c r="V1099" s="228"/>
      <c r="W1099" s="228"/>
      <c r="X1099" s="228"/>
      <c r="Y1099" s="228"/>
      <c r="Z1099" s="228"/>
    </row>
    <row r="1100" spans="21:26" ht="16.5" customHeight="1">
      <c r="U1100" s="228"/>
      <c r="V1100" s="228"/>
      <c r="W1100" s="228"/>
      <c r="X1100" s="228"/>
      <c r="Y1100" s="228"/>
      <c r="Z1100" s="228"/>
    </row>
    <row r="1101" spans="21:26" ht="16.5" customHeight="1">
      <c r="U1101" s="228"/>
      <c r="V1101" s="228"/>
      <c r="W1101" s="228"/>
      <c r="X1101" s="228"/>
      <c r="Y1101" s="228"/>
      <c r="Z1101" s="228"/>
    </row>
    <row r="1102" spans="21:26" ht="16.5" customHeight="1">
      <c r="U1102" s="228"/>
      <c r="V1102" s="228"/>
      <c r="W1102" s="228"/>
      <c r="X1102" s="228"/>
      <c r="Y1102" s="228"/>
      <c r="Z1102" s="228"/>
    </row>
    <row r="1103" spans="21:26" ht="16.5" customHeight="1">
      <c r="U1103" s="228"/>
      <c r="V1103" s="228"/>
      <c r="W1103" s="228"/>
      <c r="X1103" s="228"/>
      <c r="Y1103" s="228"/>
      <c r="Z1103" s="228"/>
    </row>
    <row r="1104" spans="21:26" ht="16.5" customHeight="1">
      <c r="U1104" s="228"/>
      <c r="V1104" s="228"/>
      <c r="W1104" s="228"/>
      <c r="X1104" s="228"/>
      <c r="Y1104" s="228"/>
      <c r="Z1104" s="228"/>
    </row>
    <row r="1105" spans="21:26" ht="16.5" customHeight="1">
      <c r="U1105" s="228"/>
      <c r="V1105" s="228"/>
      <c r="W1105" s="228"/>
      <c r="X1105" s="228"/>
      <c r="Y1105" s="228"/>
      <c r="Z1105" s="228"/>
    </row>
    <row r="1106" spans="21:26" ht="16.5" customHeight="1">
      <c r="U1106" s="228"/>
      <c r="V1106" s="228"/>
      <c r="W1106" s="228"/>
      <c r="X1106" s="228"/>
      <c r="Y1106" s="228"/>
      <c r="Z1106" s="228"/>
    </row>
    <row r="1107" spans="21:26" ht="16.5" customHeight="1">
      <c r="U1107" s="228"/>
      <c r="V1107" s="228"/>
      <c r="W1107" s="228"/>
      <c r="X1107" s="228"/>
      <c r="Y1107" s="228"/>
      <c r="Z1107" s="228"/>
    </row>
    <row r="1108" spans="21:26" ht="16.5" customHeight="1">
      <c r="U1108" s="228"/>
      <c r="V1108" s="228"/>
      <c r="W1108" s="228"/>
      <c r="X1108" s="228"/>
      <c r="Y1108" s="228"/>
      <c r="Z1108" s="228"/>
    </row>
    <row r="1109" spans="21:26" ht="16.5" customHeight="1">
      <c r="U1109" s="228"/>
      <c r="V1109" s="228"/>
      <c r="W1109" s="228"/>
      <c r="X1109" s="228"/>
      <c r="Y1109" s="228"/>
      <c r="Z1109" s="228"/>
    </row>
    <row r="1110" spans="21:26" ht="16.5" customHeight="1">
      <c r="U1110" s="228"/>
      <c r="V1110" s="228"/>
      <c r="W1110" s="228"/>
      <c r="X1110" s="228"/>
      <c r="Y1110" s="228"/>
      <c r="Z1110" s="228"/>
    </row>
    <row r="1111" spans="21:26" ht="16.5" customHeight="1">
      <c r="U1111" s="228"/>
      <c r="V1111" s="228"/>
      <c r="W1111" s="228"/>
      <c r="X1111" s="228"/>
      <c r="Y1111" s="228"/>
      <c r="Z1111" s="228"/>
    </row>
    <row r="1112" spans="21:26" ht="16.5" customHeight="1">
      <c r="U1112" s="228"/>
      <c r="V1112" s="228"/>
      <c r="W1112" s="228"/>
      <c r="X1112" s="228"/>
      <c r="Y1112" s="228"/>
      <c r="Z1112" s="228"/>
    </row>
    <row r="1113" spans="21:26" ht="16.5" customHeight="1">
      <c r="U1113" s="228"/>
      <c r="V1113" s="228"/>
      <c r="W1113" s="228"/>
      <c r="X1113" s="228"/>
      <c r="Y1113" s="228"/>
      <c r="Z1113" s="228"/>
    </row>
    <row r="1114" spans="21:26" ht="16.5" customHeight="1">
      <c r="U1114" s="228"/>
      <c r="V1114" s="228"/>
      <c r="W1114" s="228"/>
      <c r="X1114" s="228"/>
      <c r="Y1114" s="228"/>
      <c r="Z1114" s="228"/>
    </row>
    <row r="1115" spans="21:26" ht="16.5" customHeight="1">
      <c r="U1115" s="228"/>
      <c r="V1115" s="228"/>
      <c r="W1115" s="228"/>
      <c r="X1115" s="228"/>
      <c r="Y1115" s="228"/>
      <c r="Z1115" s="228"/>
    </row>
    <row r="1116" spans="21:26" ht="16.5" customHeight="1">
      <c r="U1116" s="228"/>
      <c r="V1116" s="228"/>
      <c r="W1116" s="228"/>
      <c r="X1116" s="228"/>
      <c r="Y1116" s="228"/>
      <c r="Z1116" s="228"/>
    </row>
    <row r="1117" spans="21:26" ht="16.5" customHeight="1">
      <c r="U1117" s="228"/>
      <c r="V1117" s="228"/>
      <c r="W1117" s="228"/>
      <c r="X1117" s="228"/>
      <c r="Y1117" s="228"/>
      <c r="Z1117" s="228"/>
    </row>
    <row r="1118" spans="21:26" ht="16.5" customHeight="1">
      <c r="U1118" s="228"/>
      <c r="V1118" s="228"/>
      <c r="W1118" s="228"/>
      <c r="X1118" s="228"/>
      <c r="Y1118" s="228"/>
      <c r="Z1118" s="228"/>
    </row>
    <row r="1119" spans="21:26" ht="16.5" customHeight="1">
      <c r="U1119" s="228"/>
      <c r="V1119" s="228"/>
      <c r="W1119" s="228"/>
      <c r="X1119" s="228"/>
      <c r="Y1119" s="228"/>
      <c r="Z1119" s="228"/>
    </row>
    <row r="1120" spans="21:26" ht="16.5" customHeight="1">
      <c r="U1120" s="228"/>
      <c r="V1120" s="228"/>
      <c r="W1120" s="228"/>
      <c r="X1120" s="228"/>
      <c r="Y1120" s="228"/>
      <c r="Z1120" s="228"/>
    </row>
    <row r="1121" spans="21:26" ht="16.5" customHeight="1">
      <c r="U1121" s="228"/>
      <c r="V1121" s="228"/>
      <c r="W1121" s="228"/>
      <c r="X1121" s="228"/>
      <c r="Y1121" s="228"/>
      <c r="Z1121" s="228"/>
    </row>
    <row r="1122" spans="21:26" ht="16.5" customHeight="1">
      <c r="U1122" s="228"/>
      <c r="V1122" s="228"/>
      <c r="W1122" s="228"/>
      <c r="X1122" s="228"/>
      <c r="Y1122" s="228"/>
      <c r="Z1122" s="228"/>
    </row>
    <row r="1123" spans="21:26" ht="16.5" customHeight="1">
      <c r="U1123" s="228"/>
      <c r="V1123" s="228"/>
      <c r="W1123" s="228"/>
      <c r="X1123" s="228"/>
      <c r="Y1123" s="228"/>
      <c r="Z1123" s="228"/>
    </row>
    <row r="1124" spans="21:26" ht="16.5" customHeight="1">
      <c r="U1124" s="228"/>
      <c r="V1124" s="228"/>
      <c r="W1124" s="228"/>
      <c r="X1124" s="228"/>
      <c r="Y1124" s="228"/>
      <c r="Z1124" s="228"/>
    </row>
    <row r="1125" spans="21:26" ht="16.5" customHeight="1">
      <c r="U1125" s="228"/>
      <c r="V1125" s="228"/>
      <c r="W1125" s="228"/>
      <c r="X1125" s="228"/>
      <c r="Y1125" s="228"/>
      <c r="Z1125" s="228"/>
    </row>
    <row r="1126" spans="21:26" ht="16.5" customHeight="1">
      <c r="U1126" s="228"/>
      <c r="V1126" s="228"/>
      <c r="W1126" s="228"/>
      <c r="X1126" s="228"/>
      <c r="Y1126" s="228"/>
      <c r="Z1126" s="228"/>
    </row>
    <row r="1127" spans="21:26" ht="16.5" customHeight="1">
      <c r="U1127" s="228"/>
      <c r="V1127" s="228"/>
      <c r="W1127" s="228"/>
      <c r="X1127" s="228"/>
      <c r="Y1127" s="228"/>
      <c r="Z1127" s="228"/>
    </row>
    <row r="1128" spans="21:26" ht="16.5" customHeight="1">
      <c r="U1128" s="228"/>
      <c r="V1128" s="228"/>
      <c r="W1128" s="228"/>
      <c r="X1128" s="228"/>
      <c r="Y1128" s="228"/>
      <c r="Z1128" s="228"/>
    </row>
    <row r="1129" spans="21:26" ht="16.5" customHeight="1">
      <c r="U1129" s="228"/>
      <c r="V1129" s="228"/>
      <c r="W1129" s="228"/>
      <c r="X1129" s="228"/>
      <c r="Y1129" s="228"/>
      <c r="Z1129" s="228"/>
    </row>
    <row r="1130" spans="21:26" ht="16.5" customHeight="1">
      <c r="U1130" s="228"/>
      <c r="V1130" s="228"/>
      <c r="W1130" s="228"/>
      <c r="X1130" s="228"/>
      <c r="Y1130" s="228"/>
      <c r="Z1130" s="228"/>
    </row>
    <row r="1131" spans="21:26" ht="16.5" customHeight="1">
      <c r="U1131" s="228"/>
      <c r="V1131" s="228"/>
      <c r="W1131" s="228"/>
      <c r="X1131" s="228"/>
      <c r="Y1131" s="228"/>
      <c r="Z1131" s="228"/>
    </row>
    <row r="1132" spans="21:26" ht="16.5" customHeight="1">
      <c r="U1132" s="228"/>
      <c r="V1132" s="228"/>
      <c r="W1132" s="228"/>
      <c r="X1132" s="228"/>
      <c r="Y1132" s="228"/>
      <c r="Z1132" s="228"/>
    </row>
    <row r="1133" spans="21:26" ht="16.5" customHeight="1">
      <c r="U1133" s="228"/>
      <c r="V1133" s="228"/>
      <c r="W1133" s="228"/>
      <c r="X1133" s="228"/>
      <c r="Y1133" s="228"/>
      <c r="Z1133" s="228"/>
    </row>
    <row r="1134" spans="21:26" ht="16.5" customHeight="1">
      <c r="U1134" s="228"/>
      <c r="V1134" s="228"/>
      <c r="W1134" s="228"/>
      <c r="X1134" s="228"/>
      <c r="Y1134" s="228"/>
      <c r="Z1134" s="228"/>
    </row>
    <row r="1135" spans="21:26" ht="16.5" customHeight="1">
      <c r="U1135" s="228"/>
      <c r="V1135" s="228"/>
      <c r="W1135" s="228"/>
      <c r="X1135" s="228"/>
      <c r="Y1135" s="228"/>
      <c r="Z1135" s="228"/>
    </row>
    <row r="1136" spans="21:26" ht="16.5" customHeight="1">
      <c r="U1136" s="228"/>
      <c r="V1136" s="228"/>
      <c r="W1136" s="228"/>
      <c r="X1136" s="228"/>
      <c r="Y1136" s="228"/>
      <c r="Z1136" s="228"/>
    </row>
    <row r="1137" spans="21:26" ht="16.5" customHeight="1">
      <c r="U1137" s="228"/>
      <c r="V1137" s="228"/>
      <c r="W1137" s="228"/>
      <c r="X1137" s="228"/>
      <c r="Y1137" s="228"/>
      <c r="Z1137" s="228"/>
    </row>
    <row r="1138" spans="21:26" ht="16.5" customHeight="1">
      <c r="U1138" s="228"/>
      <c r="V1138" s="228"/>
      <c r="W1138" s="228"/>
      <c r="X1138" s="228"/>
      <c r="Y1138" s="228"/>
      <c r="Z1138" s="228"/>
    </row>
    <row r="1139" spans="21:26" ht="16.5" customHeight="1">
      <c r="U1139" s="228"/>
      <c r="V1139" s="228"/>
      <c r="W1139" s="228"/>
      <c r="X1139" s="228"/>
      <c r="Y1139" s="228"/>
      <c r="Z1139" s="228"/>
    </row>
    <row r="1140" spans="21:26" ht="16.5" customHeight="1">
      <c r="U1140" s="228"/>
      <c r="V1140" s="228"/>
      <c r="W1140" s="228"/>
      <c r="X1140" s="228"/>
      <c r="Y1140" s="228"/>
      <c r="Z1140" s="228"/>
    </row>
    <row r="1141" spans="21:26" ht="16.5" customHeight="1">
      <c r="U1141" s="228"/>
      <c r="V1141" s="228"/>
      <c r="W1141" s="228"/>
      <c r="X1141" s="228"/>
      <c r="Y1141" s="228"/>
      <c r="Z1141" s="228"/>
    </row>
    <row r="1142" spans="21:26" ht="16.5" customHeight="1">
      <c r="U1142" s="228"/>
      <c r="V1142" s="228"/>
      <c r="W1142" s="228"/>
      <c r="X1142" s="228"/>
      <c r="Y1142" s="228"/>
      <c r="Z1142" s="228"/>
    </row>
    <row r="1143" spans="21:26" ht="16.5" customHeight="1">
      <c r="U1143" s="228"/>
      <c r="V1143" s="228"/>
      <c r="W1143" s="228"/>
      <c r="X1143" s="228"/>
      <c r="Y1143" s="228"/>
      <c r="Z1143" s="228"/>
    </row>
    <row r="1144" spans="21:26" ht="16.5" customHeight="1">
      <c r="U1144" s="228"/>
      <c r="V1144" s="228"/>
      <c r="W1144" s="228"/>
      <c r="X1144" s="228"/>
      <c r="Y1144" s="228"/>
      <c r="Z1144" s="228"/>
    </row>
    <row r="1145" spans="21:26" ht="16.5" customHeight="1">
      <c r="U1145" s="228"/>
      <c r="V1145" s="228"/>
      <c r="W1145" s="228"/>
      <c r="X1145" s="228"/>
      <c r="Y1145" s="228"/>
      <c r="Z1145" s="228"/>
    </row>
    <row r="1146" spans="21:26" ht="16.5" customHeight="1">
      <c r="U1146" s="228"/>
      <c r="V1146" s="228"/>
      <c r="W1146" s="228"/>
      <c r="X1146" s="228"/>
      <c r="Y1146" s="228"/>
      <c r="Z1146" s="228"/>
    </row>
    <row r="1147" spans="21:26" ht="16.5" customHeight="1">
      <c r="U1147" s="228"/>
      <c r="V1147" s="228"/>
      <c r="W1147" s="228"/>
      <c r="X1147" s="228"/>
      <c r="Y1147" s="228"/>
      <c r="Z1147" s="228"/>
    </row>
    <row r="1148" spans="21:26" ht="16.5" customHeight="1">
      <c r="U1148" s="228"/>
      <c r="V1148" s="228"/>
      <c r="W1148" s="228"/>
      <c r="X1148" s="228"/>
      <c r="Y1148" s="228"/>
      <c r="Z1148" s="228"/>
    </row>
    <row r="1149" spans="21:26" ht="16.5" customHeight="1">
      <c r="U1149" s="228"/>
      <c r="V1149" s="228"/>
      <c r="W1149" s="228"/>
      <c r="X1149" s="228"/>
      <c r="Y1149" s="228"/>
      <c r="Z1149" s="228"/>
    </row>
    <row r="1150" spans="21:26" ht="16.5" customHeight="1">
      <c r="U1150" s="228"/>
      <c r="V1150" s="228"/>
      <c r="W1150" s="228"/>
      <c r="X1150" s="228"/>
      <c r="Y1150" s="228"/>
      <c r="Z1150" s="228"/>
    </row>
    <row r="1151" spans="21:26" ht="16.5" customHeight="1">
      <c r="U1151" s="228"/>
      <c r="V1151" s="228"/>
      <c r="W1151" s="228"/>
      <c r="X1151" s="228"/>
      <c r="Y1151" s="228"/>
      <c r="Z1151" s="228"/>
    </row>
    <row r="1152" spans="21:26" ht="16.5" customHeight="1">
      <c r="U1152" s="228"/>
      <c r="V1152" s="228"/>
      <c r="W1152" s="228"/>
      <c r="X1152" s="228"/>
      <c r="Y1152" s="228"/>
      <c r="Z1152" s="228"/>
    </row>
    <row r="1153" spans="21:26" ht="16.5" customHeight="1">
      <c r="U1153" s="228"/>
      <c r="V1153" s="228"/>
      <c r="W1153" s="228"/>
      <c r="X1153" s="228"/>
      <c r="Y1153" s="228"/>
      <c r="Z1153" s="228"/>
    </row>
    <row r="1154" spans="21:26" ht="16.5" customHeight="1">
      <c r="U1154" s="228"/>
      <c r="V1154" s="228"/>
      <c r="W1154" s="228"/>
      <c r="X1154" s="228"/>
      <c r="Y1154" s="228"/>
      <c r="Z1154" s="228"/>
    </row>
    <row r="1155" spans="21:26" ht="16.5" customHeight="1">
      <c r="U1155" s="228"/>
      <c r="V1155" s="228"/>
      <c r="W1155" s="228"/>
      <c r="X1155" s="228"/>
      <c r="Y1155" s="228"/>
      <c r="Z1155" s="228"/>
    </row>
    <row r="1156" spans="21:26" ht="16.5" customHeight="1">
      <c r="U1156" s="228"/>
      <c r="V1156" s="228"/>
      <c r="W1156" s="228"/>
      <c r="X1156" s="228"/>
      <c r="Y1156" s="228"/>
      <c r="Z1156" s="228"/>
    </row>
    <row r="1157" spans="21:26" ht="16.5" customHeight="1">
      <c r="U1157" s="228"/>
      <c r="V1157" s="228"/>
      <c r="W1157" s="228"/>
      <c r="X1157" s="228"/>
      <c r="Y1157" s="228"/>
      <c r="Z1157" s="228"/>
    </row>
    <row r="1158" spans="21:26" ht="16.5" customHeight="1">
      <c r="U1158" s="228"/>
      <c r="V1158" s="228"/>
      <c r="W1158" s="228"/>
      <c r="X1158" s="228"/>
      <c r="Y1158" s="228"/>
      <c r="Z1158" s="228"/>
    </row>
    <row r="1159" spans="21:26" ht="16.5" customHeight="1">
      <c r="U1159" s="228"/>
      <c r="V1159" s="228"/>
      <c r="W1159" s="228"/>
      <c r="X1159" s="228"/>
      <c r="Y1159" s="228"/>
      <c r="Z1159" s="228"/>
    </row>
    <row r="1160" spans="21:26" ht="16.5" customHeight="1">
      <c r="U1160" s="228"/>
      <c r="V1160" s="228"/>
      <c r="W1160" s="228"/>
      <c r="X1160" s="228"/>
      <c r="Y1160" s="228"/>
      <c r="Z1160" s="228"/>
    </row>
    <row r="1161" spans="21:26" ht="16.5" customHeight="1">
      <c r="U1161" s="228"/>
      <c r="V1161" s="228"/>
      <c r="W1161" s="228"/>
      <c r="X1161" s="228"/>
      <c r="Y1161" s="228"/>
      <c r="Z1161" s="228"/>
    </row>
    <row r="1162" spans="21:26" ht="16.5" customHeight="1">
      <c r="U1162" s="228"/>
      <c r="V1162" s="228"/>
      <c r="W1162" s="228"/>
      <c r="X1162" s="228"/>
      <c r="Y1162" s="228"/>
      <c r="Z1162" s="228"/>
    </row>
    <row r="1163" spans="21:26" ht="16.5" customHeight="1">
      <c r="U1163" s="228"/>
      <c r="V1163" s="228"/>
      <c r="W1163" s="228"/>
      <c r="X1163" s="228"/>
      <c r="Y1163" s="228"/>
      <c r="Z1163" s="228"/>
    </row>
    <row r="1164" spans="21:26" ht="16.5" customHeight="1">
      <c r="U1164" s="228"/>
      <c r="V1164" s="228"/>
      <c r="W1164" s="228"/>
      <c r="X1164" s="228"/>
      <c r="Y1164" s="228"/>
      <c r="Z1164" s="228"/>
    </row>
    <row r="1165" spans="21:26" ht="16.5" customHeight="1">
      <c r="U1165" s="228"/>
      <c r="V1165" s="228"/>
      <c r="W1165" s="228"/>
      <c r="X1165" s="228"/>
      <c r="Y1165" s="228"/>
      <c r="Z1165" s="228"/>
    </row>
    <row r="1166" spans="21:26" ht="16.5" customHeight="1">
      <c r="U1166" s="228"/>
      <c r="V1166" s="228"/>
      <c r="W1166" s="228"/>
      <c r="X1166" s="228"/>
      <c r="Y1166" s="228"/>
      <c r="Z1166" s="228"/>
    </row>
    <row r="1167" spans="21:26" ht="16.5" customHeight="1">
      <c r="U1167" s="228"/>
      <c r="V1167" s="228"/>
      <c r="W1167" s="228"/>
      <c r="X1167" s="228"/>
      <c r="Y1167" s="228"/>
      <c r="Z1167" s="228"/>
    </row>
    <row r="1168" spans="21:26" ht="16.5" customHeight="1">
      <c r="U1168" s="228"/>
      <c r="V1168" s="228"/>
      <c r="W1168" s="228"/>
      <c r="X1168" s="228"/>
      <c r="Y1168" s="228"/>
      <c r="Z1168" s="228"/>
    </row>
    <row r="1169" spans="21:26" ht="16.5" customHeight="1">
      <c r="U1169" s="228"/>
      <c r="V1169" s="228"/>
      <c r="W1169" s="228"/>
      <c r="X1169" s="228"/>
      <c r="Y1169" s="228"/>
      <c r="Z1169" s="228"/>
    </row>
    <row r="1170" spans="21:26" ht="16.5" customHeight="1">
      <c r="U1170" s="228"/>
      <c r="V1170" s="228"/>
      <c r="W1170" s="228"/>
      <c r="X1170" s="228"/>
      <c r="Y1170" s="228"/>
      <c r="Z1170" s="228"/>
    </row>
    <row r="1171" spans="21:26" ht="16.5" customHeight="1">
      <c r="U1171" s="228"/>
      <c r="V1171" s="228"/>
      <c r="W1171" s="228"/>
      <c r="X1171" s="228"/>
      <c r="Y1171" s="228"/>
      <c r="Z1171" s="228"/>
    </row>
    <row r="1172" spans="21:26" ht="16.5" customHeight="1">
      <c r="U1172" s="228"/>
      <c r="V1172" s="228"/>
      <c r="W1172" s="228"/>
      <c r="X1172" s="228"/>
      <c r="Y1172" s="228"/>
      <c r="Z1172" s="228"/>
    </row>
    <row r="1173" spans="21:26" ht="16.5" customHeight="1">
      <c r="U1173" s="228"/>
      <c r="V1173" s="228"/>
      <c r="W1173" s="228"/>
      <c r="X1173" s="228"/>
      <c r="Y1173" s="228"/>
      <c r="Z1173" s="228"/>
    </row>
    <row r="1174" spans="21:26" ht="16.5" customHeight="1">
      <c r="U1174" s="228"/>
      <c r="V1174" s="228"/>
      <c r="W1174" s="228"/>
      <c r="X1174" s="228"/>
      <c r="Y1174" s="228"/>
      <c r="Z1174" s="228"/>
    </row>
    <row r="1175" spans="21:26" ht="16.5" customHeight="1">
      <c r="U1175" s="228"/>
      <c r="V1175" s="228"/>
      <c r="W1175" s="228"/>
      <c r="X1175" s="228"/>
      <c r="Y1175" s="228"/>
      <c r="Z1175" s="228"/>
    </row>
    <row r="1176" spans="21:26" ht="16.5" customHeight="1">
      <c r="U1176" s="228"/>
      <c r="V1176" s="228"/>
      <c r="W1176" s="228"/>
      <c r="X1176" s="228"/>
      <c r="Y1176" s="228"/>
      <c r="Z1176" s="228"/>
    </row>
    <row r="1177" spans="21:26" ht="16.5" customHeight="1">
      <c r="U1177" s="228"/>
      <c r="V1177" s="228"/>
      <c r="W1177" s="228"/>
      <c r="X1177" s="228"/>
      <c r="Y1177" s="228"/>
      <c r="Z1177" s="228"/>
    </row>
    <row r="1178" spans="21:26" ht="16.5" customHeight="1">
      <c r="U1178" s="228"/>
      <c r="V1178" s="228"/>
      <c r="W1178" s="228"/>
      <c r="X1178" s="228"/>
      <c r="Y1178" s="228"/>
      <c r="Z1178" s="228"/>
    </row>
    <row r="1179" spans="21:26" ht="16.5" customHeight="1">
      <c r="U1179" s="228"/>
      <c r="V1179" s="228"/>
      <c r="W1179" s="228"/>
      <c r="X1179" s="228"/>
      <c r="Y1179" s="228"/>
      <c r="Z1179" s="228"/>
    </row>
    <row r="1180" spans="21:26" ht="16.5" customHeight="1">
      <c r="U1180" s="228"/>
      <c r="V1180" s="228"/>
      <c r="W1180" s="228"/>
      <c r="X1180" s="228"/>
      <c r="Y1180" s="228"/>
      <c r="Z1180" s="228"/>
    </row>
    <row r="1181" spans="21:26" ht="16.5" customHeight="1">
      <c r="U1181" s="228"/>
      <c r="V1181" s="228"/>
      <c r="W1181" s="228"/>
      <c r="X1181" s="228"/>
      <c r="Y1181" s="228"/>
      <c r="Z1181" s="228"/>
    </row>
    <row r="1182" spans="21:26" ht="16.5" customHeight="1">
      <c r="U1182" s="228"/>
      <c r="V1182" s="228"/>
      <c r="W1182" s="228"/>
      <c r="X1182" s="228"/>
      <c r="Y1182" s="228"/>
      <c r="Z1182" s="228"/>
    </row>
    <row r="1183" spans="21:26" ht="16.5" customHeight="1">
      <c r="U1183" s="228"/>
      <c r="V1183" s="228"/>
      <c r="W1183" s="228"/>
      <c r="X1183" s="228"/>
      <c r="Y1183" s="228"/>
      <c r="Z1183" s="228"/>
    </row>
    <row r="1184" spans="21:26" ht="16.5" customHeight="1">
      <c r="U1184" s="228"/>
      <c r="V1184" s="228"/>
      <c r="W1184" s="228"/>
      <c r="X1184" s="228"/>
      <c r="Y1184" s="228"/>
      <c r="Z1184" s="228"/>
    </row>
    <row r="1185" spans="21:26" ht="16.5" customHeight="1">
      <c r="U1185" s="228"/>
      <c r="V1185" s="228"/>
      <c r="W1185" s="228"/>
      <c r="X1185" s="228"/>
      <c r="Y1185" s="228"/>
      <c r="Z1185" s="228"/>
    </row>
    <row r="1186" spans="21:26" ht="16.5" customHeight="1">
      <c r="U1186" s="228"/>
      <c r="V1186" s="228"/>
      <c r="W1186" s="228"/>
      <c r="X1186" s="228"/>
      <c r="Y1186" s="228"/>
      <c r="Z1186" s="228"/>
    </row>
    <row r="1187" spans="21:26" ht="16.5" customHeight="1">
      <c r="U1187" s="228"/>
      <c r="V1187" s="228"/>
      <c r="W1187" s="228"/>
      <c r="X1187" s="228"/>
      <c r="Y1187" s="228"/>
      <c r="Z1187" s="228"/>
    </row>
    <row r="1188" spans="21:26" ht="16.5" customHeight="1">
      <c r="U1188" s="228"/>
      <c r="V1188" s="228"/>
      <c r="W1188" s="228"/>
      <c r="X1188" s="228"/>
      <c r="Y1188" s="228"/>
      <c r="Z1188" s="228"/>
    </row>
    <row r="1189" spans="21:26" ht="16.5" customHeight="1">
      <c r="U1189" s="228"/>
      <c r="V1189" s="228"/>
      <c r="W1189" s="228"/>
      <c r="X1189" s="228"/>
      <c r="Y1189" s="228"/>
      <c r="Z1189" s="228"/>
    </row>
    <row r="1190" spans="21:26" ht="16.5" customHeight="1">
      <c r="U1190" s="228"/>
      <c r="V1190" s="228"/>
      <c r="W1190" s="228"/>
      <c r="X1190" s="228"/>
      <c r="Y1190" s="228"/>
      <c r="Z1190" s="228"/>
    </row>
    <row r="1191" spans="21:26" ht="16.5" customHeight="1">
      <c r="U1191" s="228"/>
      <c r="V1191" s="228"/>
      <c r="W1191" s="228"/>
      <c r="X1191" s="228"/>
      <c r="Y1191" s="228"/>
      <c r="Z1191" s="228"/>
    </row>
    <row r="1192" spans="21:26" ht="16.5" customHeight="1">
      <c r="U1192" s="228"/>
      <c r="V1192" s="228"/>
      <c r="W1192" s="228"/>
      <c r="X1192" s="228"/>
      <c r="Y1192" s="228"/>
      <c r="Z1192" s="228"/>
    </row>
    <row r="1193" spans="21:26" ht="16.5" customHeight="1">
      <c r="U1193" s="228"/>
      <c r="V1193" s="228"/>
      <c r="W1193" s="228"/>
      <c r="X1193" s="228"/>
      <c r="Y1193" s="228"/>
      <c r="Z1193" s="228"/>
    </row>
    <row r="1194" spans="21:26" ht="16.5" customHeight="1">
      <c r="U1194" s="228"/>
      <c r="V1194" s="228"/>
      <c r="W1194" s="228"/>
      <c r="X1194" s="228"/>
      <c r="Y1194" s="228"/>
      <c r="Z1194" s="228"/>
    </row>
    <row r="1195" spans="21:26" ht="16.5" customHeight="1">
      <c r="U1195" s="228"/>
      <c r="V1195" s="228"/>
      <c r="W1195" s="228"/>
      <c r="X1195" s="228"/>
      <c r="Y1195" s="228"/>
      <c r="Z1195" s="228"/>
    </row>
    <row r="1196" spans="21:26" ht="16.5" customHeight="1">
      <c r="U1196" s="228"/>
      <c r="V1196" s="228"/>
      <c r="W1196" s="228"/>
      <c r="X1196" s="228"/>
      <c r="Y1196" s="228"/>
      <c r="Z1196" s="228"/>
    </row>
    <row r="1197" spans="21:26" ht="16.5" customHeight="1">
      <c r="U1197" s="228"/>
      <c r="V1197" s="228"/>
      <c r="W1197" s="228"/>
      <c r="X1197" s="228"/>
      <c r="Y1197" s="228"/>
      <c r="Z1197" s="228"/>
    </row>
    <row r="1198" spans="21:26" ht="16.5" customHeight="1">
      <c r="U1198" s="228"/>
      <c r="V1198" s="228"/>
      <c r="W1198" s="228"/>
      <c r="X1198" s="228"/>
      <c r="Y1198" s="228"/>
      <c r="Z1198" s="228"/>
    </row>
    <row r="1199" spans="21:26" ht="16.5" customHeight="1">
      <c r="U1199" s="228"/>
      <c r="V1199" s="228"/>
      <c r="W1199" s="228"/>
      <c r="X1199" s="228"/>
      <c r="Y1199" s="228"/>
      <c r="Z1199" s="228"/>
    </row>
    <row r="1200" spans="21:26" ht="16.5" customHeight="1">
      <c r="U1200" s="228"/>
      <c r="V1200" s="228"/>
      <c r="W1200" s="228"/>
      <c r="X1200" s="228"/>
      <c r="Y1200" s="228"/>
      <c r="Z1200" s="228"/>
    </row>
    <row r="1201" spans="21:26" ht="16.5" customHeight="1">
      <c r="U1201" s="228"/>
      <c r="V1201" s="228"/>
      <c r="W1201" s="228"/>
      <c r="X1201" s="228"/>
      <c r="Y1201" s="228"/>
      <c r="Z1201" s="228"/>
    </row>
    <row r="1202" spans="21:26" ht="16.5" customHeight="1">
      <c r="U1202" s="228"/>
      <c r="V1202" s="228"/>
      <c r="W1202" s="228"/>
      <c r="X1202" s="228"/>
      <c r="Y1202" s="228"/>
      <c r="Z1202" s="228"/>
    </row>
    <row r="1203" spans="21:26" ht="16.5" customHeight="1">
      <c r="U1203" s="228"/>
      <c r="V1203" s="228"/>
      <c r="W1203" s="228"/>
      <c r="X1203" s="228"/>
      <c r="Y1203" s="228"/>
      <c r="Z1203" s="228"/>
    </row>
    <row r="1204" spans="21:26" ht="16.5" customHeight="1">
      <c r="U1204" s="228"/>
      <c r="V1204" s="228"/>
      <c r="W1204" s="228"/>
      <c r="X1204" s="228"/>
      <c r="Y1204" s="228"/>
      <c r="Z1204" s="228"/>
    </row>
    <row r="1205" spans="21:26" ht="16.5" customHeight="1">
      <c r="U1205" s="228"/>
      <c r="V1205" s="228"/>
      <c r="W1205" s="228"/>
      <c r="X1205" s="228"/>
      <c r="Y1205" s="228"/>
      <c r="Z1205" s="228"/>
    </row>
    <row r="1206" spans="21:26" ht="16.5" customHeight="1">
      <c r="U1206" s="228"/>
      <c r="V1206" s="228"/>
      <c r="W1206" s="228"/>
      <c r="X1206" s="228"/>
      <c r="Y1206" s="228"/>
      <c r="Z1206" s="228"/>
    </row>
    <row r="1207" spans="21:26" ht="16.5" customHeight="1">
      <c r="U1207" s="228"/>
      <c r="V1207" s="228"/>
      <c r="W1207" s="228"/>
      <c r="X1207" s="228"/>
      <c r="Y1207" s="228"/>
      <c r="Z1207" s="228"/>
    </row>
    <row r="1208" spans="21:26" ht="16.5" customHeight="1">
      <c r="U1208" s="228"/>
      <c r="V1208" s="228"/>
      <c r="W1208" s="228"/>
      <c r="X1208" s="228"/>
      <c r="Y1208" s="228"/>
      <c r="Z1208" s="228"/>
    </row>
    <row r="1209" spans="21:26" ht="16.5" customHeight="1">
      <c r="U1209" s="228"/>
      <c r="V1209" s="228"/>
      <c r="W1209" s="228"/>
      <c r="X1209" s="228"/>
      <c r="Y1209" s="228"/>
      <c r="Z1209" s="228"/>
    </row>
    <row r="1210" spans="21:26" ht="16.5" customHeight="1">
      <c r="U1210" s="228"/>
      <c r="V1210" s="228"/>
      <c r="W1210" s="228"/>
      <c r="X1210" s="228"/>
      <c r="Y1210" s="228"/>
      <c r="Z1210" s="228"/>
    </row>
    <row r="1211" spans="21:26" ht="16.5" customHeight="1">
      <c r="U1211" s="228"/>
      <c r="V1211" s="228"/>
      <c r="W1211" s="228"/>
      <c r="X1211" s="228"/>
      <c r="Y1211" s="228"/>
      <c r="Z1211" s="228"/>
    </row>
    <row r="1212" spans="21:26" ht="16.5" customHeight="1">
      <c r="U1212" s="228"/>
      <c r="V1212" s="228"/>
      <c r="W1212" s="228"/>
      <c r="X1212" s="228"/>
      <c r="Y1212" s="228"/>
      <c r="Z1212" s="228"/>
    </row>
    <row r="1213" spans="21:26" ht="16.5" customHeight="1">
      <c r="U1213" s="228"/>
      <c r="V1213" s="228"/>
      <c r="W1213" s="228"/>
      <c r="X1213" s="228"/>
      <c r="Y1213" s="228"/>
      <c r="Z1213" s="228"/>
    </row>
    <row r="1214" spans="21:26" ht="16.5" customHeight="1">
      <c r="U1214" s="228"/>
      <c r="V1214" s="228"/>
      <c r="W1214" s="228"/>
      <c r="X1214" s="228"/>
      <c r="Y1214" s="228"/>
      <c r="Z1214" s="228"/>
    </row>
    <row r="1215" spans="21:26" ht="16.5" customHeight="1">
      <c r="U1215" s="228"/>
      <c r="V1215" s="228"/>
      <c r="W1215" s="228"/>
      <c r="X1215" s="228"/>
      <c r="Y1215" s="228"/>
      <c r="Z1215" s="228"/>
    </row>
    <row r="1216" spans="21:26" ht="16.5" customHeight="1">
      <c r="U1216" s="228"/>
      <c r="V1216" s="228"/>
      <c r="W1216" s="228"/>
      <c r="X1216" s="228"/>
      <c r="Y1216" s="228"/>
      <c r="Z1216" s="228"/>
    </row>
    <row r="1217" spans="21:26" ht="16.5" customHeight="1">
      <c r="U1217" s="228"/>
      <c r="V1217" s="228"/>
      <c r="W1217" s="228"/>
      <c r="X1217" s="228"/>
      <c r="Y1217" s="228"/>
      <c r="Z1217" s="228"/>
    </row>
    <row r="1218" spans="21:26" ht="16.5" customHeight="1">
      <c r="U1218" s="228"/>
      <c r="V1218" s="228"/>
      <c r="W1218" s="228"/>
      <c r="X1218" s="228"/>
      <c r="Y1218" s="228"/>
      <c r="Z1218" s="228"/>
    </row>
    <row r="1219" spans="21:26" ht="16.5" customHeight="1">
      <c r="U1219" s="228"/>
      <c r="V1219" s="228"/>
      <c r="W1219" s="228"/>
      <c r="X1219" s="228"/>
      <c r="Y1219" s="228"/>
      <c r="Z1219" s="228"/>
    </row>
    <row r="1220" spans="21:26" ht="16.5" customHeight="1">
      <c r="U1220" s="228"/>
      <c r="V1220" s="228"/>
      <c r="W1220" s="228"/>
      <c r="X1220" s="228"/>
      <c r="Y1220" s="228"/>
      <c r="Z1220" s="228"/>
    </row>
    <row r="1221" spans="21:26" ht="16.5" customHeight="1">
      <c r="U1221" s="228"/>
      <c r="V1221" s="228"/>
      <c r="W1221" s="228"/>
      <c r="X1221" s="228"/>
      <c r="Y1221" s="228"/>
      <c r="Z1221" s="228"/>
    </row>
    <row r="1222" spans="21:26" ht="16.5" customHeight="1">
      <c r="U1222" s="228"/>
      <c r="V1222" s="228"/>
      <c r="W1222" s="228"/>
      <c r="X1222" s="228"/>
      <c r="Y1222" s="228"/>
      <c r="Z1222" s="228"/>
    </row>
    <row r="1223" spans="21:26" ht="16.5" customHeight="1">
      <c r="U1223" s="228"/>
      <c r="V1223" s="228"/>
      <c r="W1223" s="228"/>
      <c r="X1223" s="228"/>
      <c r="Y1223" s="228"/>
      <c r="Z1223" s="228"/>
    </row>
    <row r="1224" spans="21:26" ht="16.5" customHeight="1">
      <c r="U1224" s="228"/>
      <c r="V1224" s="228"/>
      <c r="W1224" s="228"/>
      <c r="X1224" s="228"/>
      <c r="Y1224" s="228"/>
      <c r="Z1224" s="228"/>
    </row>
    <row r="1225" spans="21:26" ht="16.5" customHeight="1">
      <c r="U1225" s="228"/>
      <c r="V1225" s="228"/>
      <c r="W1225" s="228"/>
      <c r="X1225" s="228"/>
      <c r="Y1225" s="228"/>
      <c r="Z1225" s="228"/>
    </row>
    <row r="1226" spans="21:26" ht="16.5" customHeight="1">
      <c r="U1226" s="228"/>
      <c r="V1226" s="228"/>
      <c r="W1226" s="228"/>
      <c r="X1226" s="228"/>
      <c r="Y1226" s="228"/>
      <c r="Z1226" s="228"/>
    </row>
    <row r="1227" spans="21:26" ht="16.5" customHeight="1">
      <c r="U1227" s="228"/>
      <c r="V1227" s="228"/>
      <c r="W1227" s="228"/>
      <c r="X1227" s="228"/>
      <c r="Y1227" s="228"/>
      <c r="Z1227" s="228"/>
    </row>
    <row r="1228" spans="21:26" ht="16.5" customHeight="1">
      <c r="U1228" s="228"/>
      <c r="V1228" s="228"/>
      <c r="W1228" s="228"/>
      <c r="X1228" s="228"/>
      <c r="Y1228" s="228"/>
      <c r="Z1228" s="228"/>
    </row>
    <row r="1229" spans="21:26" ht="16.5" customHeight="1">
      <c r="U1229" s="228"/>
      <c r="V1229" s="228"/>
      <c r="W1229" s="228"/>
      <c r="X1229" s="228"/>
      <c r="Y1229" s="228"/>
      <c r="Z1229" s="228"/>
    </row>
    <row r="1230" spans="21:26" ht="16.5" customHeight="1">
      <c r="U1230" s="228"/>
      <c r="V1230" s="228"/>
      <c r="W1230" s="228"/>
      <c r="X1230" s="228"/>
      <c r="Y1230" s="228"/>
      <c r="Z1230" s="228"/>
    </row>
    <row r="1231" spans="21:26" ht="16.5" customHeight="1">
      <c r="U1231" s="228"/>
      <c r="V1231" s="228"/>
      <c r="W1231" s="228"/>
      <c r="X1231" s="228"/>
      <c r="Y1231" s="228"/>
      <c r="Z1231" s="228"/>
    </row>
    <row r="1232" spans="21:26" ht="16.5" customHeight="1">
      <c r="U1232" s="228"/>
      <c r="V1232" s="228"/>
      <c r="W1232" s="228"/>
      <c r="X1232" s="228"/>
      <c r="Y1232" s="228"/>
      <c r="Z1232" s="228"/>
    </row>
    <row r="1233" spans="21:26" ht="16.5" customHeight="1">
      <c r="U1233" s="228"/>
      <c r="V1233" s="228"/>
      <c r="W1233" s="228"/>
      <c r="X1233" s="228"/>
      <c r="Y1233" s="228"/>
      <c r="Z1233" s="228"/>
    </row>
    <row r="1234" spans="21:26" ht="16.5" customHeight="1">
      <c r="U1234" s="228"/>
      <c r="V1234" s="228"/>
      <c r="W1234" s="228"/>
      <c r="X1234" s="228"/>
      <c r="Y1234" s="228"/>
      <c r="Z1234" s="228"/>
    </row>
    <row r="1235" spans="21:26" ht="16.5" customHeight="1">
      <c r="U1235" s="228"/>
      <c r="V1235" s="228"/>
      <c r="W1235" s="228"/>
      <c r="X1235" s="228"/>
      <c r="Y1235" s="228"/>
      <c r="Z1235" s="228"/>
    </row>
    <row r="1236" spans="21:26" ht="16.5" customHeight="1">
      <c r="U1236" s="228"/>
      <c r="V1236" s="228"/>
      <c r="W1236" s="228"/>
      <c r="X1236" s="228"/>
      <c r="Y1236" s="228"/>
      <c r="Z1236" s="228"/>
    </row>
    <row r="1237" spans="21:26" ht="16.5" customHeight="1">
      <c r="U1237" s="228"/>
      <c r="V1237" s="228"/>
      <c r="W1237" s="228"/>
      <c r="X1237" s="228"/>
      <c r="Y1237" s="228"/>
      <c r="Z1237" s="228"/>
    </row>
    <row r="1238" spans="21:26" ht="16.5" customHeight="1">
      <c r="U1238" s="228"/>
      <c r="V1238" s="228"/>
      <c r="W1238" s="228"/>
      <c r="X1238" s="228"/>
      <c r="Y1238" s="228"/>
      <c r="Z1238" s="228"/>
    </row>
    <row r="1239" spans="21:26" ht="16.5" customHeight="1">
      <c r="U1239" s="228"/>
      <c r="V1239" s="228"/>
      <c r="W1239" s="228"/>
      <c r="X1239" s="228"/>
      <c r="Y1239" s="228"/>
      <c r="Z1239" s="228"/>
    </row>
    <row r="1240" spans="21:26" ht="16.5" customHeight="1">
      <c r="U1240" s="228"/>
      <c r="V1240" s="228"/>
      <c r="W1240" s="228"/>
      <c r="X1240" s="228"/>
      <c r="Y1240" s="228"/>
      <c r="Z1240" s="228"/>
    </row>
    <row r="1241" spans="21:26" ht="16.5" customHeight="1">
      <c r="U1241" s="228"/>
      <c r="V1241" s="228"/>
      <c r="W1241" s="228"/>
      <c r="X1241" s="228"/>
      <c r="Y1241" s="228"/>
      <c r="Z1241" s="228"/>
    </row>
    <row r="1242" spans="21:26" ht="16.5" customHeight="1">
      <c r="U1242" s="228"/>
      <c r="V1242" s="228"/>
      <c r="W1242" s="228"/>
      <c r="X1242" s="228"/>
      <c r="Y1242" s="228"/>
      <c r="Z1242" s="228"/>
    </row>
    <row r="1243" spans="21:26" ht="16.5" customHeight="1">
      <c r="U1243" s="228"/>
      <c r="V1243" s="228"/>
      <c r="W1243" s="228"/>
      <c r="X1243" s="228"/>
      <c r="Y1243" s="228"/>
      <c r="Z1243" s="228"/>
    </row>
    <row r="1244" spans="21:26" ht="16.5" customHeight="1">
      <c r="U1244" s="228"/>
      <c r="V1244" s="228"/>
      <c r="W1244" s="228"/>
      <c r="X1244" s="228"/>
      <c r="Y1244" s="228"/>
      <c r="Z1244" s="228"/>
    </row>
    <row r="1245" spans="21:26" ht="16.5" customHeight="1">
      <c r="U1245" s="228"/>
      <c r="V1245" s="228"/>
      <c r="W1245" s="228"/>
      <c r="X1245" s="228"/>
      <c r="Y1245" s="228"/>
      <c r="Z1245" s="228"/>
    </row>
    <row r="1246" spans="21:26" ht="16.5" customHeight="1">
      <c r="U1246" s="228"/>
      <c r="V1246" s="228"/>
      <c r="W1246" s="228"/>
      <c r="X1246" s="228"/>
      <c r="Y1246" s="228"/>
      <c r="Z1246" s="228"/>
    </row>
    <row r="1247" spans="21:26" ht="16.5" customHeight="1">
      <c r="U1247" s="228"/>
      <c r="V1247" s="228"/>
      <c r="W1247" s="228"/>
      <c r="X1247" s="228"/>
      <c r="Y1247" s="228"/>
      <c r="Z1247" s="228"/>
    </row>
    <row r="1248" spans="21:26" ht="16.5" customHeight="1">
      <c r="U1248" s="228"/>
      <c r="V1248" s="228"/>
      <c r="W1248" s="228"/>
      <c r="X1248" s="228"/>
      <c r="Y1248" s="228"/>
      <c r="Z1248" s="228"/>
    </row>
    <row r="1249" spans="21:26" ht="16.5" customHeight="1">
      <c r="U1249" s="228"/>
      <c r="V1249" s="228"/>
      <c r="W1249" s="228"/>
      <c r="X1249" s="228"/>
      <c r="Y1249" s="228"/>
      <c r="Z1249" s="228"/>
    </row>
    <row r="1250" spans="21:26" ht="16.5" customHeight="1">
      <c r="U1250" s="228"/>
      <c r="V1250" s="228"/>
      <c r="W1250" s="228"/>
      <c r="X1250" s="228"/>
      <c r="Y1250" s="228"/>
      <c r="Z1250" s="228"/>
    </row>
    <row r="1251" spans="21:26" ht="16.5" customHeight="1">
      <c r="U1251" s="228"/>
      <c r="V1251" s="228"/>
      <c r="W1251" s="228"/>
      <c r="X1251" s="228"/>
      <c r="Y1251" s="228"/>
      <c r="Z1251" s="228"/>
    </row>
    <row r="1252" spans="21:26" ht="16.5" customHeight="1">
      <c r="U1252" s="228"/>
      <c r="V1252" s="228"/>
      <c r="W1252" s="228"/>
      <c r="X1252" s="228"/>
      <c r="Y1252" s="228"/>
      <c r="Z1252" s="228"/>
    </row>
    <row r="1253" spans="21:26" ht="16.5" customHeight="1">
      <c r="U1253" s="228"/>
      <c r="V1253" s="228"/>
      <c r="W1253" s="228"/>
      <c r="X1253" s="228"/>
      <c r="Y1253" s="228"/>
      <c r="Z1253" s="228"/>
    </row>
    <row r="1254" spans="21:26" ht="16.5" customHeight="1">
      <c r="U1254" s="228"/>
      <c r="V1254" s="228"/>
      <c r="W1254" s="228"/>
      <c r="X1254" s="228"/>
      <c r="Y1254" s="228"/>
      <c r="Z1254" s="228"/>
    </row>
    <row r="1255" spans="21:26" ht="16.5" customHeight="1">
      <c r="U1255" s="228"/>
      <c r="V1255" s="228"/>
      <c r="W1255" s="228"/>
      <c r="X1255" s="228"/>
      <c r="Y1255" s="228"/>
      <c r="Z1255" s="228"/>
    </row>
    <row r="1256" spans="21:26" ht="16.5" customHeight="1">
      <c r="U1256" s="228"/>
      <c r="V1256" s="228"/>
      <c r="W1256" s="228"/>
      <c r="X1256" s="228"/>
      <c r="Y1256" s="228"/>
      <c r="Z1256" s="228"/>
    </row>
    <row r="1257" spans="21:26" ht="16.5" customHeight="1">
      <c r="U1257" s="228"/>
      <c r="V1257" s="228"/>
      <c r="W1257" s="228"/>
      <c r="X1257" s="228"/>
      <c r="Y1257" s="228"/>
      <c r="Z1257" s="228"/>
    </row>
    <row r="1258" spans="21:26" ht="16.5" customHeight="1">
      <c r="U1258" s="228"/>
      <c r="V1258" s="228"/>
      <c r="W1258" s="228"/>
      <c r="X1258" s="228"/>
      <c r="Y1258" s="228"/>
      <c r="Z1258" s="228"/>
    </row>
    <row r="1259" spans="21:26" ht="16.5" customHeight="1">
      <c r="U1259" s="228"/>
      <c r="V1259" s="228"/>
      <c r="W1259" s="228"/>
      <c r="X1259" s="228"/>
      <c r="Y1259" s="228"/>
      <c r="Z1259" s="228"/>
    </row>
    <row r="1260" spans="21:26" ht="16.5" customHeight="1">
      <c r="U1260" s="228"/>
      <c r="V1260" s="228"/>
      <c r="W1260" s="228"/>
      <c r="X1260" s="228"/>
      <c r="Y1260" s="228"/>
      <c r="Z1260" s="228"/>
    </row>
    <row r="1261" spans="21:26" ht="16.5" customHeight="1">
      <c r="U1261" s="228"/>
      <c r="V1261" s="228"/>
      <c r="W1261" s="228"/>
      <c r="X1261" s="228"/>
      <c r="Y1261" s="228"/>
      <c r="Z1261" s="228"/>
    </row>
    <row r="1262" spans="21:26" ht="16.5" customHeight="1">
      <c r="U1262" s="228"/>
      <c r="V1262" s="228"/>
      <c r="W1262" s="228"/>
      <c r="X1262" s="228"/>
      <c r="Y1262" s="228"/>
      <c r="Z1262" s="228"/>
    </row>
    <row r="1263" spans="21:26" ht="16.5" customHeight="1">
      <c r="U1263" s="228"/>
      <c r="V1263" s="228"/>
      <c r="W1263" s="228"/>
      <c r="X1263" s="228"/>
      <c r="Y1263" s="228"/>
      <c r="Z1263" s="228"/>
    </row>
    <row r="1264" spans="21:26" ht="16.5" customHeight="1">
      <c r="U1264" s="228"/>
      <c r="V1264" s="228"/>
      <c r="W1264" s="228"/>
      <c r="X1264" s="228"/>
      <c r="Y1264" s="228"/>
      <c r="Z1264" s="228"/>
    </row>
    <row r="1265" spans="21:26" ht="16.5" customHeight="1">
      <c r="U1265" s="228"/>
      <c r="V1265" s="228"/>
      <c r="W1265" s="228"/>
      <c r="X1265" s="228"/>
      <c r="Y1265" s="228"/>
      <c r="Z1265" s="228"/>
    </row>
    <row r="1266" spans="21:26" ht="16.5" customHeight="1">
      <c r="U1266" s="228"/>
      <c r="V1266" s="228"/>
      <c r="W1266" s="228"/>
      <c r="X1266" s="228"/>
      <c r="Y1266" s="228"/>
      <c r="Z1266" s="228"/>
    </row>
    <row r="1267" spans="21:26" ht="16.5" customHeight="1">
      <c r="U1267" s="228"/>
      <c r="V1267" s="228"/>
      <c r="W1267" s="228"/>
      <c r="X1267" s="228"/>
      <c r="Y1267" s="228"/>
      <c r="Z1267" s="228"/>
    </row>
    <row r="1268" spans="21:26" ht="16.5" customHeight="1">
      <c r="U1268" s="228"/>
      <c r="V1268" s="228"/>
      <c r="W1268" s="228"/>
      <c r="X1268" s="228"/>
      <c r="Y1268" s="228"/>
      <c r="Z1268" s="228"/>
    </row>
    <row r="1269" spans="21:26" ht="16.5" customHeight="1">
      <c r="U1269" s="228"/>
      <c r="V1269" s="228"/>
      <c r="W1269" s="228"/>
      <c r="X1269" s="228"/>
      <c r="Y1269" s="228"/>
      <c r="Z1269" s="228"/>
    </row>
    <row r="1270" spans="21:26" ht="16.5" customHeight="1">
      <c r="U1270" s="228"/>
      <c r="V1270" s="228"/>
      <c r="W1270" s="228"/>
      <c r="X1270" s="228"/>
      <c r="Y1270" s="228"/>
      <c r="Z1270" s="228"/>
    </row>
    <row r="1271" spans="21:26" ht="16.5" customHeight="1">
      <c r="U1271" s="228"/>
      <c r="V1271" s="228"/>
      <c r="W1271" s="228"/>
      <c r="X1271" s="228"/>
      <c r="Y1271" s="228"/>
      <c r="Z1271" s="228"/>
    </row>
    <row r="1272" spans="21:26" ht="16.5" customHeight="1">
      <c r="U1272" s="228"/>
      <c r="V1272" s="228"/>
      <c r="W1272" s="228"/>
      <c r="X1272" s="228"/>
      <c r="Y1272" s="228"/>
      <c r="Z1272" s="228"/>
    </row>
    <row r="1273" spans="21:26" ht="16.5" customHeight="1">
      <c r="U1273" s="228"/>
      <c r="V1273" s="228"/>
      <c r="W1273" s="228"/>
      <c r="X1273" s="228"/>
      <c r="Y1273" s="228"/>
      <c r="Z1273" s="228"/>
    </row>
    <row r="1274" spans="21:26" ht="16.5" customHeight="1">
      <c r="U1274" s="228"/>
      <c r="V1274" s="228"/>
      <c r="W1274" s="228"/>
      <c r="X1274" s="228"/>
      <c r="Y1274" s="228"/>
      <c r="Z1274" s="228"/>
    </row>
    <row r="1275" spans="21:26" ht="16.5" customHeight="1">
      <c r="U1275" s="228"/>
      <c r="V1275" s="228"/>
      <c r="W1275" s="228"/>
      <c r="X1275" s="228"/>
      <c r="Y1275" s="228"/>
      <c r="Z1275" s="228"/>
    </row>
    <row r="1276" spans="21:26" ht="16.5" customHeight="1">
      <c r="U1276" s="228"/>
      <c r="V1276" s="228"/>
      <c r="W1276" s="228"/>
      <c r="X1276" s="228"/>
      <c r="Y1276" s="228"/>
      <c r="Z1276" s="228"/>
    </row>
    <row r="1277" spans="21:26" ht="16.5" customHeight="1">
      <c r="U1277" s="228"/>
      <c r="V1277" s="228"/>
      <c r="W1277" s="228"/>
      <c r="X1277" s="228"/>
      <c r="Y1277" s="228"/>
      <c r="Z1277" s="228"/>
    </row>
    <row r="1278" spans="21:26" ht="16.5" customHeight="1">
      <c r="U1278" s="228"/>
      <c r="V1278" s="228"/>
      <c r="W1278" s="228"/>
      <c r="X1278" s="228"/>
      <c r="Y1278" s="228"/>
      <c r="Z1278" s="228"/>
    </row>
    <row r="1279" spans="21:26" ht="16.5" customHeight="1">
      <c r="U1279" s="228"/>
      <c r="V1279" s="228"/>
      <c r="W1279" s="228"/>
      <c r="X1279" s="228"/>
      <c r="Y1279" s="228"/>
      <c r="Z1279" s="228"/>
    </row>
    <row r="1280" spans="21:26" ht="16.5" customHeight="1">
      <c r="U1280" s="228"/>
      <c r="V1280" s="228"/>
      <c r="W1280" s="228"/>
      <c r="X1280" s="228"/>
      <c r="Y1280" s="228"/>
      <c r="Z1280" s="228"/>
    </row>
    <row r="1281" spans="21:26" ht="16.5" customHeight="1">
      <c r="U1281" s="228"/>
      <c r="V1281" s="228"/>
      <c r="W1281" s="228"/>
      <c r="X1281" s="228"/>
      <c r="Y1281" s="228"/>
      <c r="Z1281" s="228"/>
    </row>
    <row r="1282" spans="21:26" ht="16.5" customHeight="1">
      <c r="U1282" s="228"/>
      <c r="V1282" s="228"/>
      <c r="W1282" s="228"/>
      <c r="X1282" s="228"/>
      <c r="Y1282" s="228"/>
      <c r="Z1282" s="228"/>
    </row>
    <row r="1283" spans="21:26" ht="16.5" customHeight="1">
      <c r="U1283" s="228"/>
      <c r="V1283" s="228"/>
      <c r="W1283" s="228"/>
      <c r="X1283" s="228"/>
      <c r="Y1283" s="228"/>
      <c r="Z1283" s="228"/>
    </row>
    <row r="1284" spans="21:26" ht="16.5" customHeight="1">
      <c r="U1284" s="228"/>
      <c r="V1284" s="228"/>
      <c r="W1284" s="228"/>
      <c r="X1284" s="228"/>
      <c r="Y1284" s="228"/>
      <c r="Z1284" s="228"/>
    </row>
    <row r="1285" spans="21:26" ht="16.5" customHeight="1">
      <c r="U1285" s="228"/>
      <c r="V1285" s="228"/>
      <c r="W1285" s="228"/>
      <c r="X1285" s="228"/>
      <c r="Y1285" s="228"/>
      <c r="Z1285" s="228"/>
    </row>
    <row r="1286" spans="21:26" ht="16.5" customHeight="1">
      <c r="U1286" s="228"/>
      <c r="V1286" s="228"/>
      <c r="W1286" s="228"/>
      <c r="X1286" s="228"/>
      <c r="Y1286" s="228"/>
      <c r="Z1286" s="228"/>
    </row>
    <row r="1287" spans="21:26" ht="16.5" customHeight="1">
      <c r="U1287" s="228"/>
      <c r="V1287" s="228"/>
      <c r="W1287" s="228"/>
      <c r="X1287" s="228"/>
      <c r="Y1287" s="228"/>
      <c r="Z1287" s="228"/>
    </row>
    <row r="1288" spans="21:26" ht="16.5" customHeight="1">
      <c r="U1288" s="228"/>
      <c r="V1288" s="228"/>
      <c r="W1288" s="228"/>
      <c r="X1288" s="228"/>
      <c r="Y1288" s="228"/>
      <c r="Z1288" s="228"/>
    </row>
    <row r="1289" spans="21:26" ht="16.5" customHeight="1">
      <c r="U1289" s="228"/>
      <c r="V1289" s="228"/>
      <c r="W1289" s="228"/>
      <c r="X1289" s="228"/>
      <c r="Y1289" s="228"/>
      <c r="Z1289" s="228"/>
    </row>
    <row r="1290" spans="21:26" ht="16.5" customHeight="1">
      <c r="U1290" s="228"/>
      <c r="V1290" s="228"/>
      <c r="W1290" s="228"/>
      <c r="X1290" s="228"/>
      <c r="Y1290" s="228"/>
      <c r="Z1290" s="228"/>
    </row>
    <row r="1291" spans="21:26" ht="16.5" customHeight="1">
      <c r="U1291" s="228"/>
      <c r="V1291" s="228"/>
      <c r="W1291" s="228"/>
      <c r="X1291" s="228"/>
      <c r="Y1291" s="228"/>
      <c r="Z1291" s="228"/>
    </row>
    <row r="1292" spans="21:26" ht="16.5" customHeight="1">
      <c r="U1292" s="228"/>
      <c r="V1292" s="228"/>
      <c r="W1292" s="228"/>
      <c r="X1292" s="228"/>
      <c r="Y1292" s="228"/>
      <c r="Z1292" s="228"/>
    </row>
    <row r="1293" spans="21:26" ht="16.5" customHeight="1">
      <c r="U1293" s="228"/>
      <c r="V1293" s="228"/>
      <c r="W1293" s="228"/>
      <c r="X1293" s="228"/>
      <c r="Y1293" s="228"/>
      <c r="Z1293" s="228"/>
    </row>
    <row r="1294" spans="21:26" ht="16.5" customHeight="1">
      <c r="U1294" s="228"/>
      <c r="V1294" s="228"/>
      <c r="W1294" s="228"/>
      <c r="X1294" s="228"/>
      <c r="Y1294" s="228"/>
      <c r="Z1294" s="228"/>
    </row>
    <row r="1295" spans="21:26" ht="16.5" customHeight="1">
      <c r="U1295" s="228"/>
      <c r="V1295" s="228"/>
      <c r="W1295" s="228"/>
      <c r="X1295" s="228"/>
      <c r="Y1295" s="228"/>
      <c r="Z1295" s="228"/>
    </row>
    <row r="1296" spans="21:26" ht="16.5" customHeight="1">
      <c r="U1296" s="228"/>
      <c r="V1296" s="228"/>
      <c r="W1296" s="228"/>
      <c r="X1296" s="228"/>
      <c r="Y1296" s="228"/>
      <c r="Z1296" s="228"/>
    </row>
    <row r="1297" spans="21:26" ht="16.5" customHeight="1">
      <c r="U1297" s="228"/>
      <c r="V1297" s="228"/>
      <c r="W1297" s="228"/>
      <c r="X1297" s="228"/>
      <c r="Y1297" s="228"/>
      <c r="Z1297" s="228"/>
    </row>
    <row r="1298" spans="21:26" ht="16.5" customHeight="1">
      <c r="U1298" s="228"/>
      <c r="V1298" s="228"/>
      <c r="W1298" s="228"/>
      <c r="X1298" s="228"/>
      <c r="Y1298" s="228"/>
      <c r="Z1298" s="228"/>
    </row>
    <row r="1299" spans="21:26" ht="16.5" customHeight="1">
      <c r="U1299" s="228"/>
      <c r="V1299" s="228"/>
      <c r="W1299" s="228"/>
      <c r="X1299" s="228"/>
      <c r="Y1299" s="228"/>
      <c r="Z1299" s="228"/>
    </row>
    <row r="1300" spans="21:26" ht="16.5" customHeight="1">
      <c r="U1300" s="228"/>
      <c r="V1300" s="228"/>
      <c r="W1300" s="228"/>
      <c r="X1300" s="228"/>
      <c r="Y1300" s="228"/>
      <c r="Z1300" s="228"/>
    </row>
    <row r="1301" spans="21:26" ht="16.5" customHeight="1">
      <c r="U1301" s="228"/>
      <c r="V1301" s="228"/>
      <c r="W1301" s="228"/>
      <c r="X1301" s="228"/>
      <c r="Y1301" s="228"/>
      <c r="Z1301" s="228"/>
    </row>
    <row r="1302" spans="21:26" ht="16.5" customHeight="1">
      <c r="U1302" s="228"/>
      <c r="V1302" s="228"/>
      <c r="W1302" s="228"/>
      <c r="X1302" s="228"/>
      <c r="Y1302" s="228"/>
      <c r="Z1302" s="228"/>
    </row>
    <row r="1303" spans="21:26" ht="16.5" customHeight="1">
      <c r="U1303" s="228"/>
      <c r="V1303" s="228"/>
      <c r="W1303" s="228"/>
      <c r="X1303" s="228"/>
      <c r="Y1303" s="228"/>
      <c r="Z1303" s="228"/>
    </row>
    <row r="1304" spans="21:26" ht="16.5" customHeight="1">
      <c r="U1304" s="228"/>
      <c r="V1304" s="228"/>
      <c r="W1304" s="228"/>
      <c r="X1304" s="228"/>
      <c r="Y1304" s="228"/>
      <c r="Z1304" s="228"/>
    </row>
    <row r="1305" spans="21:26" ht="16.5" customHeight="1">
      <c r="U1305" s="228"/>
      <c r="V1305" s="228"/>
      <c r="W1305" s="228"/>
      <c r="X1305" s="228"/>
      <c r="Y1305" s="228"/>
      <c r="Z1305" s="228"/>
    </row>
    <row r="1306" spans="21:26" ht="16.5" customHeight="1">
      <c r="U1306" s="228"/>
      <c r="V1306" s="228"/>
      <c r="W1306" s="228"/>
      <c r="X1306" s="228"/>
      <c r="Y1306" s="228"/>
      <c r="Z1306" s="228"/>
    </row>
    <row r="1307" spans="21:26" ht="16.5" customHeight="1">
      <c r="U1307" s="228"/>
      <c r="V1307" s="228"/>
      <c r="W1307" s="228"/>
      <c r="X1307" s="228"/>
      <c r="Y1307" s="228"/>
      <c r="Z1307" s="228"/>
    </row>
    <row r="1308" spans="21:26" ht="16.5" customHeight="1">
      <c r="U1308" s="228"/>
      <c r="V1308" s="228"/>
      <c r="W1308" s="228"/>
      <c r="X1308" s="228"/>
      <c r="Y1308" s="228"/>
      <c r="Z1308" s="228"/>
    </row>
    <row r="1309" spans="21:26" ht="16.5" customHeight="1">
      <c r="U1309" s="228"/>
      <c r="V1309" s="228"/>
      <c r="W1309" s="228"/>
      <c r="X1309" s="228"/>
      <c r="Y1309" s="228"/>
      <c r="Z1309" s="228"/>
    </row>
    <row r="1310" spans="21:26" ht="16.5" customHeight="1">
      <c r="U1310" s="228"/>
      <c r="V1310" s="228"/>
      <c r="W1310" s="228"/>
      <c r="X1310" s="228"/>
      <c r="Y1310" s="228"/>
      <c r="Z1310" s="228"/>
    </row>
    <row r="1311" spans="21:26" ht="16.5" customHeight="1">
      <c r="U1311" s="228"/>
      <c r="V1311" s="228"/>
      <c r="W1311" s="228"/>
      <c r="X1311" s="228"/>
      <c r="Y1311" s="228"/>
      <c r="Z1311" s="228"/>
    </row>
    <row r="1312" spans="21:26" ht="16.5" customHeight="1">
      <c r="U1312" s="228"/>
      <c r="V1312" s="228"/>
      <c r="W1312" s="228"/>
      <c r="X1312" s="228"/>
      <c r="Y1312" s="228"/>
      <c r="Z1312" s="228"/>
    </row>
    <row r="1313" spans="21:26" ht="16.5" customHeight="1">
      <c r="U1313" s="228"/>
      <c r="V1313" s="228"/>
      <c r="W1313" s="228"/>
      <c r="X1313" s="228"/>
      <c r="Y1313" s="228"/>
      <c r="Z1313" s="228"/>
    </row>
    <row r="1314" spans="21:26" ht="16.5" customHeight="1">
      <c r="U1314" s="228"/>
      <c r="V1314" s="228"/>
      <c r="W1314" s="228"/>
      <c r="X1314" s="228"/>
      <c r="Y1314" s="228"/>
      <c r="Z1314" s="228"/>
    </row>
    <row r="1315" spans="21:26" ht="16.5" customHeight="1">
      <c r="U1315" s="228"/>
      <c r="V1315" s="228"/>
      <c r="W1315" s="228"/>
      <c r="X1315" s="228"/>
      <c r="Y1315" s="228"/>
      <c r="Z1315" s="228"/>
    </row>
    <row r="1316" spans="21:26" ht="16.5" customHeight="1">
      <c r="U1316" s="228"/>
      <c r="V1316" s="228"/>
      <c r="W1316" s="228"/>
      <c r="X1316" s="228"/>
      <c r="Y1316" s="228"/>
      <c r="Z1316" s="228"/>
    </row>
    <row r="1317" spans="21:26" ht="16.5" customHeight="1">
      <c r="U1317" s="228"/>
      <c r="V1317" s="228"/>
      <c r="W1317" s="228"/>
      <c r="X1317" s="228"/>
      <c r="Y1317" s="228"/>
      <c r="Z1317" s="228"/>
    </row>
    <row r="1318" spans="21:26" ht="16.5" customHeight="1">
      <c r="U1318" s="228"/>
      <c r="V1318" s="228"/>
      <c r="W1318" s="228"/>
      <c r="X1318" s="228"/>
      <c r="Y1318" s="228"/>
      <c r="Z1318" s="228"/>
    </row>
    <row r="1319" spans="21:26" ht="16.5" customHeight="1">
      <c r="U1319" s="228"/>
      <c r="V1319" s="228"/>
      <c r="W1319" s="228"/>
      <c r="X1319" s="228"/>
      <c r="Y1319" s="228"/>
      <c r="Z1319" s="228"/>
    </row>
    <row r="1320" spans="21:26" ht="16.5" customHeight="1">
      <c r="U1320" s="228"/>
      <c r="V1320" s="228"/>
      <c r="W1320" s="228"/>
      <c r="X1320" s="228"/>
      <c r="Y1320" s="228"/>
      <c r="Z1320" s="228"/>
    </row>
    <row r="1321" spans="21:26" ht="16.5" customHeight="1">
      <c r="U1321" s="228"/>
      <c r="V1321" s="228"/>
      <c r="W1321" s="228"/>
      <c r="X1321" s="228"/>
      <c r="Y1321" s="228"/>
      <c r="Z1321" s="228"/>
    </row>
    <row r="1322" spans="21:26" ht="16.5" customHeight="1">
      <c r="U1322" s="228"/>
      <c r="V1322" s="228"/>
      <c r="W1322" s="228"/>
      <c r="X1322" s="228"/>
      <c r="Y1322" s="228"/>
      <c r="Z1322" s="228"/>
    </row>
    <row r="1323" spans="21:26" ht="16.5" customHeight="1">
      <c r="U1323" s="228"/>
      <c r="V1323" s="228"/>
      <c r="W1323" s="228"/>
      <c r="X1323" s="228"/>
      <c r="Y1323" s="228"/>
      <c r="Z1323" s="228"/>
    </row>
    <row r="1324" spans="21:26" ht="16.5" customHeight="1">
      <c r="U1324" s="228"/>
      <c r="V1324" s="228"/>
      <c r="W1324" s="228"/>
      <c r="X1324" s="228"/>
      <c r="Y1324" s="228"/>
      <c r="Z1324" s="228"/>
    </row>
    <row r="1325" spans="21:26" ht="16.5" customHeight="1">
      <c r="U1325" s="228"/>
      <c r="V1325" s="228"/>
      <c r="W1325" s="228"/>
      <c r="X1325" s="228"/>
      <c r="Y1325" s="228"/>
      <c r="Z1325" s="228"/>
    </row>
    <row r="1326" spans="21:26" ht="16.5" customHeight="1">
      <c r="U1326" s="228"/>
      <c r="V1326" s="228"/>
      <c r="W1326" s="228"/>
      <c r="X1326" s="228"/>
      <c r="Y1326" s="228"/>
      <c r="Z1326" s="228"/>
    </row>
    <row r="1327" spans="21:26" ht="16.5" customHeight="1">
      <c r="U1327" s="228"/>
      <c r="V1327" s="228"/>
      <c r="W1327" s="228"/>
      <c r="X1327" s="228"/>
      <c r="Y1327" s="228"/>
      <c r="Z1327" s="228"/>
    </row>
    <row r="1328" spans="21:26" ht="16.5" customHeight="1">
      <c r="U1328" s="228"/>
      <c r="V1328" s="228"/>
      <c r="W1328" s="228"/>
      <c r="X1328" s="228"/>
      <c r="Y1328" s="228"/>
      <c r="Z1328" s="228"/>
    </row>
    <row r="1329" spans="21:26" ht="16.5" customHeight="1">
      <c r="U1329" s="228"/>
      <c r="V1329" s="228"/>
      <c r="W1329" s="228"/>
      <c r="X1329" s="228"/>
      <c r="Y1329" s="228"/>
      <c r="Z1329" s="228"/>
    </row>
    <row r="1330" spans="21:26" ht="16.5" customHeight="1">
      <c r="U1330" s="228"/>
      <c r="V1330" s="228"/>
      <c r="W1330" s="228"/>
      <c r="X1330" s="228"/>
      <c r="Y1330" s="228"/>
      <c r="Z1330" s="228"/>
    </row>
    <row r="1331" spans="21:26" ht="16.5" customHeight="1">
      <c r="U1331" s="228"/>
      <c r="V1331" s="228"/>
      <c r="W1331" s="228"/>
      <c r="X1331" s="228"/>
      <c r="Y1331" s="228"/>
      <c r="Z1331" s="228"/>
    </row>
    <row r="1332" spans="21:26" ht="16.5" customHeight="1">
      <c r="U1332" s="228"/>
      <c r="V1332" s="228"/>
      <c r="W1332" s="228"/>
      <c r="X1332" s="228"/>
      <c r="Y1332" s="228"/>
      <c r="Z1332" s="228"/>
    </row>
    <row r="1333" spans="21:26" ht="16.5" customHeight="1">
      <c r="U1333" s="228"/>
      <c r="V1333" s="228"/>
      <c r="W1333" s="228"/>
      <c r="X1333" s="228"/>
      <c r="Y1333" s="228"/>
      <c r="Z1333" s="228"/>
    </row>
    <row r="1334" spans="21:26" ht="16.5" customHeight="1">
      <c r="U1334" s="228"/>
      <c r="V1334" s="228"/>
      <c r="W1334" s="228"/>
      <c r="X1334" s="228"/>
      <c r="Y1334" s="228"/>
      <c r="Z1334" s="228"/>
    </row>
    <row r="1335" spans="21:26" ht="16.5" customHeight="1">
      <c r="U1335" s="228"/>
      <c r="V1335" s="228"/>
      <c r="W1335" s="228"/>
      <c r="X1335" s="228"/>
      <c r="Y1335" s="228"/>
      <c r="Z1335" s="228"/>
    </row>
    <row r="1336" spans="21:26" ht="16.5" customHeight="1">
      <c r="U1336" s="228"/>
      <c r="V1336" s="228"/>
      <c r="W1336" s="228"/>
      <c r="X1336" s="228"/>
      <c r="Y1336" s="228"/>
      <c r="Z1336" s="228"/>
    </row>
    <row r="1337" spans="21:26" ht="16.5" customHeight="1">
      <c r="U1337" s="228"/>
      <c r="V1337" s="228"/>
      <c r="W1337" s="228"/>
      <c r="X1337" s="228"/>
      <c r="Y1337" s="228"/>
      <c r="Z1337" s="228"/>
    </row>
    <row r="1338" spans="21:26" ht="16.5" customHeight="1">
      <c r="U1338" s="228"/>
      <c r="V1338" s="228"/>
      <c r="W1338" s="228"/>
      <c r="X1338" s="228"/>
      <c r="Y1338" s="228"/>
      <c r="Z1338" s="228"/>
    </row>
    <row r="1339" spans="21:26" ht="16.5" customHeight="1">
      <c r="U1339" s="228"/>
      <c r="V1339" s="228"/>
      <c r="W1339" s="228"/>
      <c r="X1339" s="228"/>
      <c r="Y1339" s="228"/>
      <c r="Z1339" s="228"/>
    </row>
    <row r="1340" spans="21:26" ht="16.5" customHeight="1">
      <c r="U1340" s="228"/>
      <c r="V1340" s="228"/>
      <c r="W1340" s="228"/>
      <c r="X1340" s="228"/>
      <c r="Y1340" s="228"/>
      <c r="Z1340" s="228"/>
    </row>
    <row r="1341" spans="21:26" ht="16.5" customHeight="1">
      <c r="U1341" s="228"/>
      <c r="V1341" s="228"/>
      <c r="W1341" s="228"/>
      <c r="X1341" s="228"/>
      <c r="Y1341" s="228"/>
      <c r="Z1341" s="228"/>
    </row>
    <row r="1342" spans="21:26" ht="16.5" customHeight="1">
      <c r="U1342" s="228"/>
      <c r="V1342" s="228"/>
      <c r="W1342" s="228"/>
      <c r="X1342" s="228"/>
      <c r="Y1342" s="228"/>
      <c r="Z1342" s="228"/>
    </row>
    <row r="1343" spans="21:26" ht="16.5" customHeight="1">
      <c r="U1343" s="228"/>
      <c r="V1343" s="228"/>
      <c r="W1343" s="228"/>
      <c r="X1343" s="228"/>
      <c r="Y1343" s="228"/>
      <c r="Z1343" s="228"/>
    </row>
    <row r="1344" spans="21:26" ht="16.5" customHeight="1">
      <c r="U1344" s="228"/>
      <c r="V1344" s="228"/>
      <c r="W1344" s="228"/>
      <c r="X1344" s="228"/>
      <c r="Y1344" s="228"/>
      <c r="Z1344" s="228"/>
    </row>
    <row r="1345" spans="21:26" ht="16.5" customHeight="1">
      <c r="U1345" s="228"/>
      <c r="V1345" s="228"/>
      <c r="W1345" s="228"/>
      <c r="X1345" s="228"/>
      <c r="Y1345" s="228"/>
      <c r="Z1345" s="228"/>
    </row>
    <row r="1346" spans="21:26" ht="16.5" customHeight="1">
      <c r="U1346" s="228"/>
      <c r="V1346" s="228"/>
      <c r="W1346" s="228"/>
      <c r="X1346" s="228"/>
      <c r="Y1346" s="228"/>
      <c r="Z1346" s="228"/>
    </row>
    <row r="1347" spans="21:26" ht="16.5" customHeight="1">
      <c r="U1347" s="228"/>
      <c r="V1347" s="228"/>
      <c r="W1347" s="228"/>
      <c r="X1347" s="228"/>
      <c r="Y1347" s="228"/>
      <c r="Z1347" s="228"/>
    </row>
    <row r="1348" spans="21:26" ht="16.5" customHeight="1">
      <c r="U1348" s="228"/>
      <c r="V1348" s="228"/>
      <c r="W1348" s="228"/>
      <c r="X1348" s="228"/>
      <c r="Y1348" s="228"/>
      <c r="Z1348" s="228"/>
    </row>
    <row r="1349" spans="21:26" ht="16.5" customHeight="1">
      <c r="U1349" s="228"/>
      <c r="V1349" s="228"/>
      <c r="W1349" s="228"/>
      <c r="X1349" s="228"/>
      <c r="Y1349" s="228"/>
      <c r="Z1349" s="228"/>
    </row>
    <row r="1350" spans="21:26" ht="16.5" customHeight="1">
      <c r="U1350" s="228"/>
      <c r="V1350" s="228"/>
      <c r="W1350" s="228"/>
      <c r="X1350" s="228"/>
      <c r="Y1350" s="228"/>
      <c r="Z1350" s="228"/>
    </row>
    <row r="1351" spans="21:26" ht="16.5" customHeight="1">
      <c r="U1351" s="228"/>
      <c r="V1351" s="228"/>
      <c r="W1351" s="228"/>
      <c r="X1351" s="228"/>
      <c r="Y1351" s="228"/>
      <c r="Z1351" s="228"/>
    </row>
    <row r="1352" spans="21:26" ht="16.5" customHeight="1">
      <c r="U1352" s="228"/>
      <c r="V1352" s="228"/>
      <c r="W1352" s="228"/>
      <c r="X1352" s="228"/>
      <c r="Y1352" s="228"/>
      <c r="Z1352" s="228"/>
    </row>
    <row r="1353" spans="21:26" ht="16.5" customHeight="1">
      <c r="U1353" s="228"/>
      <c r="V1353" s="228"/>
      <c r="W1353" s="228"/>
      <c r="X1353" s="228"/>
      <c r="Y1353" s="228"/>
      <c r="Z1353" s="228"/>
    </row>
    <row r="1354" spans="21:26" ht="16.5" customHeight="1">
      <c r="U1354" s="228"/>
      <c r="V1354" s="228"/>
      <c r="W1354" s="228"/>
      <c r="X1354" s="228"/>
      <c r="Y1354" s="228"/>
      <c r="Z1354" s="228"/>
    </row>
    <row r="1355" spans="21:26" ht="16.5" customHeight="1">
      <c r="U1355" s="228"/>
      <c r="V1355" s="228"/>
      <c r="W1355" s="228"/>
      <c r="X1355" s="228"/>
      <c r="Y1355" s="228"/>
      <c r="Z1355" s="228"/>
    </row>
    <row r="1356" spans="21:26" ht="16.5" customHeight="1">
      <c r="U1356" s="228"/>
      <c r="V1356" s="228"/>
      <c r="W1356" s="228"/>
      <c r="X1356" s="228"/>
      <c r="Y1356" s="228"/>
      <c r="Z1356" s="228"/>
    </row>
    <row r="1357" spans="21:26" ht="16.5" customHeight="1">
      <c r="U1357" s="228"/>
      <c r="V1357" s="228"/>
      <c r="W1357" s="228"/>
      <c r="X1357" s="228"/>
      <c r="Y1357" s="228"/>
      <c r="Z1357" s="228"/>
    </row>
    <row r="1358" spans="21:26" ht="16.5" customHeight="1">
      <c r="U1358" s="228"/>
      <c r="V1358" s="228"/>
      <c r="W1358" s="228"/>
      <c r="X1358" s="228"/>
      <c r="Y1358" s="228"/>
      <c r="Z1358" s="228"/>
    </row>
    <row r="1359" spans="21:26" ht="16.5" customHeight="1">
      <c r="U1359" s="228"/>
      <c r="V1359" s="228"/>
      <c r="W1359" s="228"/>
      <c r="X1359" s="228"/>
      <c r="Y1359" s="228"/>
      <c r="Z1359" s="228"/>
    </row>
    <row r="1360" spans="21:26" ht="16.5" customHeight="1">
      <c r="U1360" s="228"/>
      <c r="V1360" s="228"/>
      <c r="W1360" s="228"/>
      <c r="X1360" s="228"/>
      <c r="Y1360" s="228"/>
      <c r="Z1360" s="228"/>
    </row>
    <row r="1361" spans="21:26" ht="16.5" customHeight="1">
      <c r="U1361" s="228"/>
      <c r="V1361" s="228"/>
      <c r="W1361" s="228"/>
      <c r="X1361" s="228"/>
      <c r="Y1361" s="228"/>
      <c r="Z1361" s="228"/>
    </row>
    <row r="1362" spans="21:26" ht="16.5" customHeight="1">
      <c r="U1362" s="228"/>
      <c r="V1362" s="228"/>
      <c r="W1362" s="228"/>
      <c r="X1362" s="228"/>
      <c r="Y1362" s="228"/>
      <c r="Z1362" s="228"/>
    </row>
    <row r="1363" spans="21:26" ht="16.5" customHeight="1">
      <c r="U1363" s="228"/>
      <c r="V1363" s="228"/>
      <c r="W1363" s="228"/>
      <c r="X1363" s="228"/>
      <c r="Y1363" s="228"/>
      <c r="Z1363" s="228"/>
    </row>
    <row r="1364" spans="21:26" ht="16.5" customHeight="1">
      <c r="U1364" s="228"/>
      <c r="V1364" s="228"/>
      <c r="W1364" s="228"/>
      <c r="X1364" s="228"/>
      <c r="Y1364" s="228"/>
      <c r="Z1364" s="228"/>
    </row>
    <row r="1365" spans="21:26" ht="16.5" customHeight="1">
      <c r="U1365" s="228"/>
      <c r="V1365" s="228"/>
      <c r="W1365" s="228"/>
      <c r="X1365" s="228"/>
      <c r="Y1365" s="228"/>
      <c r="Z1365" s="228"/>
    </row>
    <row r="1366" spans="21:26" ht="16.5" customHeight="1">
      <c r="U1366" s="228"/>
      <c r="V1366" s="228"/>
      <c r="W1366" s="228"/>
      <c r="X1366" s="228"/>
      <c r="Y1366" s="228"/>
      <c r="Z1366" s="228"/>
    </row>
    <row r="1367" spans="21:26" ht="16.5" customHeight="1">
      <c r="U1367" s="228"/>
      <c r="V1367" s="228"/>
      <c r="W1367" s="228"/>
      <c r="X1367" s="228"/>
      <c r="Y1367" s="228"/>
      <c r="Z1367" s="228"/>
    </row>
    <row r="1368" spans="21:26" ht="16.5" customHeight="1">
      <c r="U1368" s="228"/>
      <c r="V1368" s="228"/>
      <c r="W1368" s="228"/>
      <c r="X1368" s="228"/>
      <c r="Y1368" s="228"/>
      <c r="Z1368" s="228"/>
    </row>
    <row r="1369" spans="21:26" ht="16.5" customHeight="1">
      <c r="U1369" s="228"/>
      <c r="V1369" s="228"/>
      <c r="W1369" s="228"/>
      <c r="X1369" s="228"/>
      <c r="Y1369" s="228"/>
      <c r="Z1369" s="228"/>
    </row>
    <row r="1370" spans="21:26" ht="16.5" customHeight="1">
      <c r="U1370" s="228"/>
      <c r="V1370" s="228"/>
      <c r="W1370" s="228"/>
      <c r="X1370" s="228"/>
      <c r="Y1370" s="228"/>
      <c r="Z1370" s="228"/>
    </row>
    <row r="1371" spans="21:26" ht="16.5" customHeight="1">
      <c r="U1371" s="228"/>
      <c r="V1371" s="228"/>
      <c r="W1371" s="228"/>
      <c r="X1371" s="228"/>
      <c r="Y1371" s="228"/>
      <c r="Z1371" s="228"/>
    </row>
    <row r="1372" spans="21:26" ht="16.5" customHeight="1">
      <c r="U1372" s="228"/>
      <c r="V1372" s="228"/>
      <c r="W1372" s="228"/>
      <c r="X1372" s="228"/>
      <c r="Y1372" s="228"/>
      <c r="Z1372" s="228"/>
    </row>
    <row r="1373" spans="21:26" ht="16.5" customHeight="1">
      <c r="U1373" s="228"/>
      <c r="V1373" s="228"/>
      <c r="W1373" s="228"/>
      <c r="X1373" s="228"/>
      <c r="Y1373" s="228"/>
      <c r="Z1373" s="228"/>
    </row>
    <row r="1374" spans="21:26" ht="16.5" customHeight="1">
      <c r="U1374" s="228"/>
      <c r="V1374" s="228"/>
      <c r="W1374" s="228"/>
      <c r="X1374" s="228"/>
      <c r="Y1374" s="228"/>
      <c r="Z1374" s="228"/>
    </row>
    <row r="1375" spans="21:26" ht="16.5" customHeight="1">
      <c r="U1375" s="228"/>
      <c r="V1375" s="228"/>
      <c r="W1375" s="228"/>
      <c r="X1375" s="228"/>
      <c r="Y1375" s="228"/>
      <c r="Z1375" s="228"/>
    </row>
    <row r="1376" spans="21:26" ht="16.5" customHeight="1">
      <c r="U1376" s="228"/>
      <c r="V1376" s="228"/>
      <c r="W1376" s="228"/>
      <c r="X1376" s="228"/>
      <c r="Y1376" s="228"/>
      <c r="Z1376" s="228"/>
    </row>
    <row r="1377" spans="21:26" ht="16.5" customHeight="1">
      <c r="U1377" s="228"/>
      <c r="V1377" s="228"/>
      <c r="W1377" s="228"/>
      <c r="X1377" s="228"/>
      <c r="Y1377" s="228"/>
      <c r="Z1377" s="228"/>
    </row>
    <row r="1378" spans="21:26" ht="16.5" customHeight="1">
      <c r="U1378" s="228"/>
      <c r="V1378" s="228"/>
      <c r="W1378" s="228"/>
      <c r="X1378" s="228"/>
      <c r="Y1378" s="228"/>
      <c r="Z1378" s="228"/>
    </row>
    <row r="1379" spans="21:26" ht="16.5" customHeight="1">
      <c r="U1379" s="228"/>
      <c r="V1379" s="228"/>
      <c r="W1379" s="228"/>
      <c r="X1379" s="228"/>
      <c r="Y1379" s="228"/>
      <c r="Z1379" s="228"/>
    </row>
    <row r="1380" spans="21:26" ht="16.5" customHeight="1">
      <c r="U1380" s="228"/>
      <c r="V1380" s="228"/>
      <c r="W1380" s="228"/>
      <c r="X1380" s="228"/>
      <c r="Y1380" s="228"/>
      <c r="Z1380" s="228"/>
    </row>
    <row r="1381" spans="21:26" ht="16.5" customHeight="1">
      <c r="U1381" s="228"/>
      <c r="V1381" s="228"/>
      <c r="W1381" s="228"/>
      <c r="X1381" s="228"/>
      <c r="Y1381" s="228"/>
      <c r="Z1381" s="228"/>
    </row>
    <row r="1382" spans="21:26" ht="16.5" customHeight="1">
      <c r="U1382" s="228"/>
      <c r="V1382" s="228"/>
      <c r="W1382" s="228"/>
      <c r="X1382" s="228"/>
      <c r="Y1382" s="228"/>
      <c r="Z1382" s="228"/>
    </row>
    <row r="1383" spans="21:26" ht="16.5" customHeight="1">
      <c r="U1383" s="228"/>
      <c r="V1383" s="228"/>
      <c r="W1383" s="228"/>
      <c r="X1383" s="228"/>
      <c r="Y1383" s="228"/>
      <c r="Z1383" s="228"/>
    </row>
    <row r="1384" spans="21:26" ht="16.5" customHeight="1">
      <c r="U1384" s="228"/>
      <c r="V1384" s="228"/>
      <c r="W1384" s="228"/>
      <c r="X1384" s="228"/>
      <c r="Y1384" s="228"/>
      <c r="Z1384" s="228"/>
    </row>
    <row r="1385" spans="21:26" ht="16.5" customHeight="1">
      <c r="U1385" s="228"/>
      <c r="V1385" s="228"/>
      <c r="W1385" s="228"/>
      <c r="X1385" s="228"/>
      <c r="Y1385" s="228"/>
      <c r="Z1385" s="228"/>
    </row>
    <row r="1386" spans="21:26" ht="16.5" customHeight="1">
      <c r="U1386" s="228"/>
      <c r="V1386" s="228"/>
      <c r="W1386" s="228"/>
      <c r="X1386" s="228"/>
      <c r="Y1386" s="228"/>
      <c r="Z1386" s="228"/>
    </row>
    <row r="1387" spans="21:26" ht="16.5" customHeight="1">
      <c r="U1387" s="228"/>
      <c r="V1387" s="228"/>
      <c r="W1387" s="228"/>
      <c r="X1387" s="228"/>
      <c r="Y1387" s="228"/>
      <c r="Z1387" s="228"/>
    </row>
    <row r="1388" spans="21:26" ht="16.5" customHeight="1">
      <c r="U1388" s="228"/>
      <c r="V1388" s="228"/>
      <c r="W1388" s="228"/>
      <c r="X1388" s="228"/>
      <c r="Y1388" s="228"/>
      <c r="Z1388" s="228"/>
    </row>
    <row r="1389" spans="21:26" ht="16.5" customHeight="1">
      <c r="U1389" s="228"/>
      <c r="V1389" s="228"/>
      <c r="W1389" s="228"/>
      <c r="X1389" s="228"/>
      <c r="Y1389" s="228"/>
      <c r="Z1389" s="228"/>
    </row>
    <row r="1390" spans="21:26" ht="16.5" customHeight="1">
      <c r="U1390" s="228"/>
      <c r="V1390" s="228"/>
      <c r="W1390" s="228"/>
      <c r="X1390" s="228"/>
      <c r="Y1390" s="228"/>
      <c r="Z1390" s="228"/>
    </row>
    <row r="1391" spans="21:26" ht="16.5" customHeight="1">
      <c r="U1391" s="228"/>
      <c r="V1391" s="228"/>
      <c r="W1391" s="228"/>
      <c r="X1391" s="228"/>
      <c r="Y1391" s="228"/>
      <c r="Z1391" s="228"/>
    </row>
    <row r="1392" spans="21:26" ht="16.5" customHeight="1">
      <c r="U1392" s="228"/>
      <c r="V1392" s="228"/>
      <c r="W1392" s="228"/>
      <c r="X1392" s="228"/>
      <c r="Y1392" s="228"/>
      <c r="Z1392" s="228"/>
    </row>
    <row r="1393" spans="21:26" ht="16.5" customHeight="1">
      <c r="U1393" s="228"/>
      <c r="V1393" s="228"/>
      <c r="W1393" s="228"/>
      <c r="X1393" s="228"/>
      <c r="Y1393" s="228"/>
      <c r="Z1393" s="228"/>
    </row>
    <row r="1394" spans="21:26" ht="16.5" customHeight="1">
      <c r="U1394" s="228"/>
      <c r="V1394" s="228"/>
      <c r="W1394" s="228"/>
      <c r="X1394" s="228"/>
      <c r="Y1394" s="228"/>
      <c r="Z1394" s="228"/>
    </row>
    <row r="1395" spans="21:26" ht="16.5" customHeight="1">
      <c r="U1395" s="228"/>
      <c r="V1395" s="228"/>
      <c r="W1395" s="228"/>
      <c r="X1395" s="228"/>
      <c r="Y1395" s="228"/>
      <c r="Z1395" s="228"/>
    </row>
    <row r="1396" spans="21:26" ht="16.5" customHeight="1">
      <c r="U1396" s="228"/>
      <c r="V1396" s="228"/>
      <c r="W1396" s="228"/>
      <c r="X1396" s="228"/>
      <c r="Y1396" s="228"/>
      <c r="Z1396" s="228"/>
    </row>
    <row r="1397" spans="21:26" ht="16.5" customHeight="1">
      <c r="U1397" s="228"/>
      <c r="V1397" s="228"/>
      <c r="W1397" s="228"/>
      <c r="X1397" s="228"/>
      <c r="Y1397" s="228"/>
      <c r="Z1397" s="228"/>
    </row>
    <row r="1398" spans="21:26" ht="16.5" customHeight="1">
      <c r="U1398" s="228"/>
      <c r="V1398" s="228"/>
      <c r="W1398" s="228"/>
      <c r="X1398" s="228"/>
      <c r="Y1398" s="228"/>
      <c r="Z1398" s="228"/>
    </row>
    <row r="1399" spans="21:26" ht="16.5" customHeight="1">
      <c r="U1399" s="228"/>
      <c r="V1399" s="228"/>
      <c r="W1399" s="228"/>
      <c r="X1399" s="228"/>
      <c r="Y1399" s="228"/>
      <c r="Z1399" s="228"/>
    </row>
    <row r="1400" spans="21:26" ht="16.5" customHeight="1">
      <c r="U1400" s="228"/>
      <c r="V1400" s="228"/>
      <c r="W1400" s="228"/>
      <c r="X1400" s="228"/>
      <c r="Y1400" s="228"/>
      <c r="Z1400" s="228"/>
    </row>
    <row r="1401" spans="21:26" ht="16.5" customHeight="1">
      <c r="U1401" s="228"/>
      <c r="V1401" s="228"/>
      <c r="W1401" s="228"/>
      <c r="X1401" s="228"/>
      <c r="Y1401" s="228"/>
      <c r="Z1401" s="228"/>
    </row>
    <row r="1402" spans="21:26" ht="16.5" customHeight="1">
      <c r="U1402" s="228"/>
      <c r="V1402" s="228"/>
      <c r="W1402" s="228"/>
      <c r="X1402" s="228"/>
      <c r="Y1402" s="228"/>
      <c r="Z1402" s="228"/>
    </row>
    <row r="1403" spans="21:26" ht="16.5" customHeight="1">
      <c r="U1403" s="228"/>
      <c r="V1403" s="228"/>
      <c r="W1403" s="228"/>
      <c r="X1403" s="228"/>
      <c r="Y1403" s="228"/>
      <c r="Z1403" s="228"/>
    </row>
    <row r="1404" spans="21:26" ht="16.5" customHeight="1">
      <c r="U1404" s="228"/>
      <c r="V1404" s="228"/>
      <c r="W1404" s="228"/>
      <c r="X1404" s="228"/>
      <c r="Y1404" s="228"/>
      <c r="Z1404" s="228"/>
    </row>
    <row r="1405" spans="21:26" ht="16.5" customHeight="1">
      <c r="U1405" s="228"/>
      <c r="V1405" s="228"/>
      <c r="W1405" s="228"/>
      <c r="X1405" s="228"/>
      <c r="Y1405" s="228"/>
      <c r="Z1405" s="228"/>
    </row>
    <row r="1406" spans="21:26" ht="16.5" customHeight="1">
      <c r="U1406" s="228"/>
      <c r="V1406" s="228"/>
      <c r="W1406" s="228"/>
      <c r="X1406" s="228"/>
      <c r="Y1406" s="228"/>
      <c r="Z1406" s="228"/>
    </row>
    <row r="1407" spans="21:26" ht="16.5" customHeight="1">
      <c r="U1407" s="228"/>
      <c r="V1407" s="228"/>
      <c r="W1407" s="228"/>
      <c r="X1407" s="228"/>
      <c r="Y1407" s="228"/>
      <c r="Z1407" s="228"/>
    </row>
    <row r="1408" spans="21:26" ht="16.5" customHeight="1">
      <c r="U1408" s="228"/>
      <c r="V1408" s="228"/>
      <c r="W1408" s="228"/>
      <c r="X1408" s="228"/>
      <c r="Y1408" s="228"/>
      <c r="Z1408" s="228"/>
    </row>
    <row r="1409" spans="21:26" ht="16.5" customHeight="1">
      <c r="U1409" s="228"/>
      <c r="V1409" s="228"/>
      <c r="W1409" s="228"/>
      <c r="X1409" s="228"/>
      <c r="Y1409" s="228"/>
      <c r="Z1409" s="228"/>
    </row>
    <row r="1410" spans="21:26" ht="16.5" customHeight="1">
      <c r="U1410" s="228"/>
      <c r="V1410" s="228"/>
      <c r="W1410" s="228"/>
      <c r="X1410" s="228"/>
      <c r="Y1410" s="228"/>
      <c r="Z1410" s="228"/>
    </row>
    <row r="1411" spans="21:26" ht="16.5" customHeight="1">
      <c r="U1411" s="228"/>
      <c r="V1411" s="228"/>
      <c r="W1411" s="228"/>
      <c r="X1411" s="228"/>
      <c r="Y1411" s="228"/>
      <c r="Z1411" s="228"/>
    </row>
    <row r="1412" spans="21:26" ht="16.5" customHeight="1">
      <c r="U1412" s="228"/>
      <c r="V1412" s="228"/>
      <c r="W1412" s="228"/>
      <c r="X1412" s="228"/>
      <c r="Y1412" s="228"/>
      <c r="Z1412" s="228"/>
    </row>
    <row r="1413" spans="21:26" ht="16.5" customHeight="1">
      <c r="U1413" s="228"/>
      <c r="V1413" s="228"/>
      <c r="W1413" s="228"/>
      <c r="X1413" s="228"/>
      <c r="Y1413" s="228"/>
      <c r="Z1413" s="228"/>
    </row>
    <row r="1414" spans="21:26" ht="16.5" customHeight="1">
      <c r="U1414" s="228"/>
      <c r="V1414" s="228"/>
      <c r="W1414" s="228"/>
      <c r="X1414" s="228"/>
      <c r="Y1414" s="228"/>
      <c r="Z1414" s="228"/>
    </row>
    <row r="1415" spans="21:26" ht="16.5" customHeight="1">
      <c r="U1415" s="228"/>
      <c r="V1415" s="228"/>
      <c r="W1415" s="228"/>
      <c r="X1415" s="228"/>
      <c r="Y1415" s="228"/>
      <c r="Z1415" s="228"/>
    </row>
    <row r="1416" spans="21:26" ht="16.5" customHeight="1">
      <c r="U1416" s="228"/>
      <c r="V1416" s="228"/>
      <c r="W1416" s="228"/>
      <c r="X1416" s="228"/>
      <c r="Y1416" s="228"/>
      <c r="Z1416" s="228"/>
    </row>
    <row r="1417" spans="21:26" ht="16.5" customHeight="1">
      <c r="U1417" s="228"/>
      <c r="V1417" s="228"/>
      <c r="W1417" s="228"/>
      <c r="X1417" s="228"/>
      <c r="Y1417" s="228"/>
      <c r="Z1417" s="228"/>
    </row>
    <row r="1418" spans="21:26" ht="16.5" customHeight="1">
      <c r="U1418" s="228"/>
      <c r="V1418" s="228"/>
      <c r="W1418" s="228"/>
      <c r="X1418" s="228"/>
      <c r="Y1418" s="228"/>
      <c r="Z1418" s="228"/>
    </row>
    <row r="1419" spans="21:26" ht="16.5" customHeight="1">
      <c r="U1419" s="228"/>
      <c r="V1419" s="228"/>
      <c r="W1419" s="228"/>
      <c r="X1419" s="228"/>
      <c r="Y1419" s="228"/>
      <c r="Z1419" s="228"/>
    </row>
    <row r="1420" spans="21:26" ht="16.5" customHeight="1">
      <c r="U1420" s="228"/>
      <c r="V1420" s="228"/>
      <c r="W1420" s="228"/>
      <c r="X1420" s="228"/>
      <c r="Y1420" s="228"/>
      <c r="Z1420" s="228"/>
    </row>
    <row r="1421" spans="21:26" ht="16.5" customHeight="1">
      <c r="U1421" s="228"/>
      <c r="V1421" s="228"/>
      <c r="W1421" s="228"/>
      <c r="X1421" s="228"/>
      <c r="Y1421" s="228"/>
      <c r="Z1421" s="228"/>
    </row>
    <row r="1422" spans="21:26" ht="16.5" customHeight="1">
      <c r="U1422" s="228"/>
      <c r="V1422" s="228"/>
      <c r="W1422" s="228"/>
      <c r="X1422" s="228"/>
      <c r="Y1422" s="228"/>
      <c r="Z1422" s="228"/>
    </row>
    <row r="1423" spans="21:26" ht="16.5" customHeight="1">
      <c r="U1423" s="228"/>
      <c r="V1423" s="228"/>
      <c r="W1423" s="228"/>
      <c r="X1423" s="228"/>
      <c r="Y1423" s="228"/>
      <c r="Z1423" s="228"/>
    </row>
    <row r="1424" spans="21:26" ht="16.5" customHeight="1">
      <c r="U1424" s="228"/>
      <c r="V1424" s="228"/>
      <c r="W1424" s="228"/>
      <c r="X1424" s="228"/>
      <c r="Y1424" s="228"/>
      <c r="Z1424" s="228"/>
    </row>
    <row r="1425" spans="21:26" ht="16.5" customHeight="1">
      <c r="U1425" s="228"/>
      <c r="V1425" s="228"/>
      <c r="W1425" s="228"/>
      <c r="X1425" s="228"/>
      <c r="Y1425" s="228"/>
      <c r="Z1425" s="228"/>
    </row>
    <row r="1426" spans="21:26" ht="16.5" customHeight="1">
      <c r="U1426" s="228"/>
      <c r="V1426" s="228"/>
      <c r="W1426" s="228"/>
      <c r="X1426" s="228"/>
      <c r="Y1426" s="228"/>
      <c r="Z1426" s="228"/>
    </row>
    <row r="1427" spans="21:26" ht="16.5" customHeight="1">
      <c r="U1427" s="228"/>
      <c r="V1427" s="228"/>
      <c r="W1427" s="228"/>
      <c r="X1427" s="228"/>
      <c r="Y1427" s="228"/>
      <c r="Z1427" s="228"/>
    </row>
    <row r="1428" spans="21:26" ht="16.5" customHeight="1">
      <c r="U1428" s="228"/>
      <c r="V1428" s="228"/>
      <c r="W1428" s="228"/>
      <c r="X1428" s="228"/>
      <c r="Y1428" s="228"/>
      <c r="Z1428" s="228"/>
    </row>
    <row r="1429" spans="21:26" ht="16.5" customHeight="1">
      <c r="U1429" s="228"/>
      <c r="V1429" s="228"/>
      <c r="W1429" s="228"/>
      <c r="X1429" s="228"/>
      <c r="Y1429" s="228"/>
      <c r="Z1429" s="228"/>
    </row>
    <row r="1430" spans="21:26" ht="16.5" customHeight="1">
      <c r="U1430" s="228"/>
      <c r="V1430" s="228"/>
      <c r="W1430" s="228"/>
      <c r="X1430" s="228"/>
      <c r="Y1430" s="228"/>
      <c r="Z1430" s="228"/>
    </row>
    <row r="1431" spans="21:26" ht="16.5" customHeight="1">
      <c r="U1431" s="228"/>
      <c r="V1431" s="228"/>
      <c r="W1431" s="228"/>
      <c r="X1431" s="228"/>
      <c r="Y1431" s="228"/>
      <c r="Z1431" s="228"/>
    </row>
    <row r="1432" spans="21:26" ht="16.5" customHeight="1">
      <c r="U1432" s="228"/>
      <c r="V1432" s="228"/>
      <c r="W1432" s="228"/>
      <c r="X1432" s="228"/>
      <c r="Y1432" s="228"/>
      <c r="Z1432" s="228"/>
    </row>
    <row r="1433" spans="21:26" ht="16.5" customHeight="1">
      <c r="U1433" s="228"/>
      <c r="V1433" s="228"/>
      <c r="W1433" s="228"/>
      <c r="X1433" s="228"/>
      <c r="Y1433" s="228"/>
      <c r="Z1433" s="228"/>
    </row>
    <row r="1434" spans="21:26" ht="16.5" customHeight="1">
      <c r="U1434" s="228"/>
      <c r="V1434" s="228"/>
      <c r="W1434" s="228"/>
      <c r="X1434" s="228"/>
      <c r="Y1434" s="228"/>
      <c r="Z1434" s="228"/>
    </row>
    <row r="1435" spans="21:26" ht="16.5" customHeight="1">
      <c r="U1435" s="228"/>
      <c r="V1435" s="228"/>
      <c r="W1435" s="228"/>
      <c r="X1435" s="228"/>
      <c r="Y1435" s="228"/>
      <c r="Z1435" s="228"/>
    </row>
    <row r="1436" spans="21:26" ht="16.5" customHeight="1">
      <c r="U1436" s="228"/>
      <c r="V1436" s="228"/>
      <c r="W1436" s="228"/>
      <c r="X1436" s="228"/>
      <c r="Y1436" s="228"/>
      <c r="Z1436" s="228"/>
    </row>
    <row r="1437" spans="21:26" ht="16.5" customHeight="1">
      <c r="U1437" s="228"/>
      <c r="V1437" s="228"/>
      <c r="W1437" s="228"/>
      <c r="X1437" s="228"/>
      <c r="Y1437" s="228"/>
      <c r="Z1437" s="228"/>
    </row>
    <row r="1438" spans="21:26" ht="16.5" customHeight="1">
      <c r="U1438" s="228"/>
      <c r="V1438" s="228"/>
      <c r="W1438" s="228"/>
      <c r="X1438" s="228"/>
      <c r="Y1438" s="228"/>
      <c r="Z1438" s="228"/>
    </row>
    <row r="1439" spans="21:26" ht="16.5" customHeight="1">
      <c r="U1439" s="228"/>
      <c r="V1439" s="228"/>
      <c r="W1439" s="228"/>
      <c r="X1439" s="228"/>
      <c r="Y1439" s="228"/>
      <c r="Z1439" s="228"/>
    </row>
    <row r="1440" spans="21:26" ht="16.5" customHeight="1">
      <c r="U1440" s="228"/>
      <c r="V1440" s="228"/>
      <c r="W1440" s="228"/>
      <c r="X1440" s="228"/>
      <c r="Y1440" s="228"/>
      <c r="Z1440" s="228"/>
    </row>
    <row r="1441" spans="21:26" ht="16.5" customHeight="1">
      <c r="U1441" s="228"/>
      <c r="V1441" s="228"/>
      <c r="W1441" s="228"/>
      <c r="X1441" s="228"/>
      <c r="Y1441" s="228"/>
      <c r="Z1441" s="228"/>
    </row>
    <row r="1442" spans="21:26" ht="16.5" customHeight="1">
      <c r="U1442" s="228"/>
      <c r="V1442" s="228"/>
      <c r="W1442" s="228"/>
      <c r="X1442" s="228"/>
      <c r="Y1442" s="228"/>
      <c r="Z1442" s="228"/>
    </row>
    <row r="1443" spans="21:26" ht="16.5" customHeight="1">
      <c r="U1443" s="228"/>
      <c r="V1443" s="228"/>
      <c r="W1443" s="228"/>
      <c r="X1443" s="228"/>
      <c r="Y1443" s="228"/>
      <c r="Z1443" s="228"/>
    </row>
    <row r="1444" spans="21:26" ht="16.5" customHeight="1">
      <c r="U1444" s="228"/>
      <c r="V1444" s="228"/>
      <c r="W1444" s="228"/>
      <c r="X1444" s="228"/>
      <c r="Y1444" s="228"/>
      <c r="Z1444" s="228"/>
    </row>
    <row r="1445" spans="21:26" ht="16.5" customHeight="1">
      <c r="U1445" s="228"/>
      <c r="V1445" s="228"/>
      <c r="W1445" s="228"/>
      <c r="X1445" s="228"/>
      <c r="Y1445" s="228"/>
      <c r="Z1445" s="228"/>
    </row>
    <row r="1446" spans="21:26" ht="16.5" customHeight="1">
      <c r="U1446" s="228"/>
      <c r="V1446" s="228"/>
      <c r="W1446" s="228"/>
      <c r="X1446" s="228"/>
      <c r="Y1446" s="228"/>
      <c r="Z1446" s="228"/>
    </row>
    <row r="1447" spans="21:26" ht="16.5" customHeight="1">
      <c r="U1447" s="228"/>
      <c r="V1447" s="228"/>
      <c r="W1447" s="228"/>
      <c r="X1447" s="228"/>
      <c r="Y1447" s="228"/>
      <c r="Z1447" s="228"/>
    </row>
    <row r="1448" spans="21:26" ht="16.5" customHeight="1">
      <c r="U1448" s="228"/>
      <c r="V1448" s="228"/>
      <c r="W1448" s="228"/>
      <c r="X1448" s="228"/>
      <c r="Y1448" s="228"/>
      <c r="Z1448" s="228"/>
    </row>
    <row r="1449" spans="21:26" ht="16.5" customHeight="1">
      <c r="U1449" s="228"/>
      <c r="V1449" s="228"/>
      <c r="W1449" s="228"/>
      <c r="X1449" s="228"/>
      <c r="Y1449" s="228"/>
      <c r="Z1449" s="228"/>
    </row>
    <row r="1450" spans="21:26" ht="16.5" customHeight="1">
      <c r="U1450" s="228"/>
      <c r="V1450" s="228"/>
      <c r="W1450" s="228"/>
      <c r="X1450" s="228"/>
      <c r="Y1450" s="228"/>
      <c r="Z1450" s="228"/>
    </row>
    <row r="1451" spans="21:26" ht="16.5" customHeight="1">
      <c r="U1451" s="228"/>
      <c r="V1451" s="228"/>
      <c r="W1451" s="228"/>
      <c r="X1451" s="228"/>
      <c r="Y1451" s="228"/>
      <c r="Z1451" s="228"/>
    </row>
    <row r="1452" spans="21:26" ht="16.5" customHeight="1">
      <c r="U1452" s="228"/>
      <c r="V1452" s="228"/>
      <c r="W1452" s="228"/>
      <c r="X1452" s="228"/>
      <c r="Y1452" s="228"/>
      <c r="Z1452" s="228"/>
    </row>
    <row r="1453" spans="21:26" ht="16.5" customHeight="1">
      <c r="U1453" s="228"/>
      <c r="V1453" s="228"/>
      <c r="W1453" s="228"/>
      <c r="X1453" s="228"/>
      <c r="Y1453" s="228"/>
      <c r="Z1453" s="228"/>
    </row>
    <row r="1454" spans="21:26" ht="16.5" customHeight="1">
      <c r="U1454" s="228"/>
      <c r="V1454" s="228"/>
      <c r="W1454" s="228"/>
      <c r="X1454" s="228"/>
      <c r="Y1454" s="228"/>
      <c r="Z1454" s="228"/>
    </row>
    <row r="1455" spans="21:26" ht="16.5" customHeight="1">
      <c r="U1455" s="228"/>
      <c r="V1455" s="228"/>
      <c r="W1455" s="228"/>
      <c r="X1455" s="228"/>
      <c r="Y1455" s="228"/>
      <c r="Z1455" s="228"/>
    </row>
    <row r="1456" spans="21:26" ht="16.5" customHeight="1">
      <c r="U1456" s="228"/>
      <c r="V1456" s="228"/>
      <c r="W1456" s="228"/>
      <c r="X1456" s="228"/>
      <c r="Y1456" s="228"/>
      <c r="Z1456" s="228"/>
    </row>
    <row r="1457" spans="21:26" ht="16.5" customHeight="1">
      <c r="U1457" s="228"/>
      <c r="V1457" s="228"/>
      <c r="W1457" s="228"/>
      <c r="X1457" s="228"/>
      <c r="Y1457" s="228"/>
      <c r="Z1457" s="228"/>
    </row>
    <row r="1458" spans="21:26" ht="16.5" customHeight="1">
      <c r="U1458" s="228"/>
      <c r="V1458" s="228"/>
      <c r="W1458" s="228"/>
      <c r="X1458" s="228"/>
      <c r="Y1458" s="228"/>
      <c r="Z1458" s="228"/>
    </row>
    <row r="1459" spans="21:26" ht="16.5" customHeight="1">
      <c r="U1459" s="228"/>
      <c r="V1459" s="228"/>
      <c r="W1459" s="228"/>
      <c r="X1459" s="228"/>
      <c r="Y1459" s="228"/>
      <c r="Z1459" s="228"/>
    </row>
    <row r="1460" spans="21:26" ht="16.5" customHeight="1">
      <c r="U1460" s="228"/>
      <c r="V1460" s="228"/>
      <c r="W1460" s="228"/>
      <c r="X1460" s="228"/>
      <c r="Y1460" s="228"/>
      <c r="Z1460" s="228"/>
    </row>
    <row r="1461" spans="21:26" ht="16.5" customHeight="1">
      <c r="U1461" s="228"/>
      <c r="V1461" s="228"/>
      <c r="W1461" s="228"/>
      <c r="X1461" s="228"/>
      <c r="Y1461" s="228"/>
      <c r="Z1461" s="228"/>
    </row>
    <row r="1462" spans="21:26" ht="16.5" customHeight="1">
      <c r="U1462" s="228"/>
      <c r="V1462" s="228"/>
      <c r="W1462" s="228"/>
      <c r="X1462" s="228"/>
      <c r="Y1462" s="228"/>
      <c r="Z1462" s="228"/>
    </row>
    <row r="1463" spans="21:26" ht="16.5" customHeight="1">
      <c r="U1463" s="228"/>
      <c r="V1463" s="228"/>
      <c r="W1463" s="228"/>
      <c r="X1463" s="228"/>
      <c r="Y1463" s="228"/>
      <c r="Z1463" s="228"/>
    </row>
    <row r="1464" spans="21:26" ht="16.5" customHeight="1">
      <c r="U1464" s="228"/>
      <c r="V1464" s="228"/>
      <c r="W1464" s="228"/>
      <c r="X1464" s="228"/>
      <c r="Y1464" s="228"/>
      <c r="Z1464" s="228"/>
    </row>
    <row r="1465" spans="21:26" ht="16.5" customHeight="1">
      <c r="U1465" s="228"/>
      <c r="V1465" s="228"/>
      <c r="W1465" s="228"/>
      <c r="X1465" s="228"/>
      <c r="Y1465" s="228"/>
      <c r="Z1465" s="228"/>
    </row>
    <row r="1466" spans="21:26" ht="16.5" customHeight="1">
      <c r="U1466" s="228"/>
      <c r="V1466" s="228"/>
      <c r="W1466" s="228"/>
      <c r="X1466" s="228"/>
      <c r="Y1466" s="228"/>
      <c r="Z1466" s="228"/>
    </row>
    <row r="1467" spans="21:26" ht="16.5" customHeight="1">
      <c r="U1467" s="228"/>
      <c r="V1467" s="228"/>
      <c r="W1467" s="228"/>
      <c r="X1467" s="228"/>
      <c r="Y1467" s="228"/>
      <c r="Z1467" s="228"/>
    </row>
    <row r="1468" spans="21:26" ht="16.5" customHeight="1">
      <c r="U1468" s="228"/>
      <c r="V1468" s="228"/>
      <c r="W1468" s="228"/>
      <c r="X1468" s="228"/>
      <c r="Y1468" s="228"/>
      <c r="Z1468" s="228"/>
    </row>
    <row r="1469" spans="21:26" ht="16.5" customHeight="1">
      <c r="U1469" s="228"/>
      <c r="V1469" s="228"/>
      <c r="W1469" s="228"/>
      <c r="X1469" s="228"/>
      <c r="Y1469" s="228"/>
      <c r="Z1469" s="228"/>
    </row>
    <row r="1470" spans="21:26" ht="16.5" customHeight="1">
      <c r="U1470" s="228"/>
      <c r="V1470" s="228"/>
      <c r="W1470" s="228"/>
      <c r="X1470" s="228"/>
      <c r="Y1470" s="228"/>
      <c r="Z1470" s="228"/>
    </row>
    <row r="1471" spans="21:26" ht="16.5" customHeight="1">
      <c r="U1471" s="228"/>
      <c r="V1471" s="228"/>
      <c r="W1471" s="228"/>
      <c r="X1471" s="228"/>
      <c r="Y1471" s="228"/>
      <c r="Z1471" s="228"/>
    </row>
    <row r="1472" spans="21:26" ht="16.5" customHeight="1">
      <c r="U1472" s="228"/>
      <c r="V1472" s="228"/>
      <c r="W1472" s="228"/>
      <c r="X1472" s="228"/>
      <c r="Y1472" s="228"/>
      <c r="Z1472" s="228"/>
    </row>
    <row r="1473" spans="21:26" ht="16.5" customHeight="1">
      <c r="U1473" s="228"/>
      <c r="V1473" s="228"/>
      <c r="W1473" s="228"/>
      <c r="X1473" s="228"/>
      <c r="Y1473" s="228"/>
      <c r="Z1473" s="228"/>
    </row>
    <row r="1474" spans="21:26" ht="16.5" customHeight="1">
      <c r="U1474" s="228"/>
      <c r="V1474" s="228"/>
      <c r="W1474" s="228"/>
      <c r="X1474" s="228"/>
      <c r="Y1474" s="228"/>
      <c r="Z1474" s="228"/>
    </row>
    <row r="1475" spans="21:26" ht="16.5" customHeight="1">
      <c r="U1475" s="228"/>
      <c r="V1475" s="228"/>
      <c r="W1475" s="228"/>
      <c r="X1475" s="228"/>
      <c r="Y1475" s="228"/>
      <c r="Z1475" s="228"/>
    </row>
    <row r="1476" spans="21:26" ht="16.5" customHeight="1">
      <c r="U1476" s="228"/>
      <c r="V1476" s="228"/>
      <c r="W1476" s="228"/>
      <c r="X1476" s="228"/>
      <c r="Y1476" s="228"/>
      <c r="Z1476" s="228"/>
    </row>
    <row r="1477" spans="21:26" ht="16.5" customHeight="1">
      <c r="U1477" s="228"/>
      <c r="V1477" s="228"/>
      <c r="W1477" s="228"/>
      <c r="X1477" s="228"/>
      <c r="Y1477" s="228"/>
      <c r="Z1477" s="228"/>
    </row>
    <row r="1478" spans="21:26" ht="16.5" customHeight="1">
      <c r="U1478" s="228"/>
      <c r="V1478" s="228"/>
      <c r="W1478" s="228"/>
      <c r="X1478" s="228"/>
      <c r="Y1478" s="228"/>
      <c r="Z1478" s="228"/>
    </row>
    <row r="1479" spans="21:26" ht="16.5" customHeight="1">
      <c r="U1479" s="228"/>
      <c r="V1479" s="228"/>
      <c r="W1479" s="228"/>
      <c r="X1479" s="228"/>
      <c r="Y1479" s="228"/>
      <c r="Z1479" s="228"/>
    </row>
    <row r="1480" spans="21:26" ht="16.5" customHeight="1">
      <c r="U1480" s="228"/>
      <c r="V1480" s="228"/>
      <c r="W1480" s="228"/>
      <c r="X1480" s="228"/>
      <c r="Y1480" s="228"/>
      <c r="Z1480" s="228"/>
    </row>
    <row r="1481" spans="21:26" ht="16.5" customHeight="1">
      <c r="U1481" s="228"/>
      <c r="V1481" s="228"/>
      <c r="W1481" s="228"/>
      <c r="X1481" s="228"/>
      <c r="Y1481" s="228"/>
      <c r="Z1481" s="228"/>
    </row>
    <row r="1482" spans="21:26" ht="16.5" customHeight="1">
      <c r="U1482" s="228"/>
      <c r="V1482" s="228"/>
      <c r="W1482" s="228"/>
      <c r="X1482" s="228"/>
      <c r="Y1482" s="228"/>
      <c r="Z1482" s="228"/>
    </row>
    <row r="1483" spans="21:26" ht="16.5" customHeight="1">
      <c r="U1483" s="228"/>
      <c r="V1483" s="228"/>
      <c r="W1483" s="228"/>
      <c r="X1483" s="228"/>
      <c r="Y1483" s="228"/>
      <c r="Z1483" s="228"/>
    </row>
    <row r="1484" spans="21:26" ht="16.5" customHeight="1">
      <c r="U1484" s="228"/>
      <c r="V1484" s="228"/>
      <c r="W1484" s="228"/>
      <c r="X1484" s="228"/>
      <c r="Y1484" s="228"/>
      <c r="Z1484" s="228"/>
    </row>
    <row r="1485" spans="21:26" ht="16.5" customHeight="1">
      <c r="U1485" s="228"/>
      <c r="V1485" s="228"/>
      <c r="W1485" s="228"/>
      <c r="X1485" s="228"/>
      <c r="Y1485" s="228"/>
      <c r="Z1485" s="228"/>
    </row>
    <row r="1486" spans="21:26" ht="16.5" customHeight="1">
      <c r="U1486" s="228"/>
      <c r="V1486" s="228"/>
      <c r="W1486" s="228"/>
      <c r="X1486" s="228"/>
      <c r="Y1486" s="228"/>
      <c r="Z1486" s="228"/>
    </row>
    <row r="1487" spans="21:26" ht="16.5" customHeight="1">
      <c r="U1487" s="228"/>
      <c r="V1487" s="228"/>
      <c r="W1487" s="228"/>
      <c r="X1487" s="228"/>
      <c r="Y1487" s="228"/>
      <c r="Z1487" s="228"/>
    </row>
    <row r="1488" spans="21:26" ht="16.5" customHeight="1">
      <c r="U1488" s="228"/>
      <c r="V1488" s="228"/>
      <c r="W1488" s="228"/>
      <c r="X1488" s="228"/>
      <c r="Y1488" s="228"/>
      <c r="Z1488" s="228"/>
    </row>
    <row r="1489" spans="21:26" ht="16.5" customHeight="1">
      <c r="U1489" s="228"/>
      <c r="V1489" s="228"/>
      <c r="W1489" s="228"/>
      <c r="X1489" s="228"/>
      <c r="Y1489" s="228"/>
      <c r="Z1489" s="228"/>
    </row>
    <row r="1490" spans="21:26" ht="16.5" customHeight="1">
      <c r="U1490" s="228"/>
      <c r="V1490" s="228"/>
      <c r="W1490" s="228"/>
      <c r="X1490" s="228"/>
      <c r="Y1490" s="228"/>
      <c r="Z1490" s="228"/>
    </row>
    <row r="1491" spans="21:26" ht="16.5" customHeight="1">
      <c r="U1491" s="228"/>
      <c r="V1491" s="228"/>
      <c r="W1491" s="228"/>
      <c r="X1491" s="228"/>
      <c r="Y1491" s="228"/>
      <c r="Z1491" s="228"/>
    </row>
    <row r="1492" spans="21:26" ht="16.5" customHeight="1">
      <c r="U1492" s="228"/>
      <c r="V1492" s="228"/>
      <c r="W1492" s="228"/>
      <c r="X1492" s="228"/>
      <c r="Y1492" s="228"/>
      <c r="Z1492" s="228"/>
    </row>
    <row r="1493" spans="21:26" ht="16.5" customHeight="1">
      <c r="U1493" s="228"/>
      <c r="V1493" s="228"/>
      <c r="W1493" s="228"/>
      <c r="X1493" s="228"/>
      <c r="Y1493" s="228"/>
      <c r="Z1493" s="228"/>
    </row>
    <row r="1494" spans="21:26" ht="16.5" customHeight="1">
      <c r="U1494" s="228"/>
      <c r="V1494" s="228"/>
      <c r="W1494" s="228"/>
      <c r="X1494" s="228"/>
      <c r="Y1494" s="228"/>
      <c r="Z1494" s="228"/>
    </row>
    <row r="1495" spans="21:26" ht="16.5" customHeight="1">
      <c r="U1495" s="228"/>
      <c r="V1495" s="228"/>
      <c r="W1495" s="228"/>
      <c r="X1495" s="228"/>
      <c r="Y1495" s="228"/>
      <c r="Z1495" s="228"/>
    </row>
    <row r="1496" spans="21:26" ht="16.5" customHeight="1">
      <c r="U1496" s="228"/>
      <c r="V1496" s="228"/>
      <c r="W1496" s="228"/>
      <c r="X1496" s="228"/>
      <c r="Y1496" s="228"/>
      <c r="Z1496" s="228"/>
    </row>
    <row r="1497" spans="21:26" ht="16.5" customHeight="1">
      <c r="U1497" s="228"/>
      <c r="V1497" s="228"/>
      <c r="W1497" s="228"/>
      <c r="X1497" s="228"/>
      <c r="Y1497" s="228"/>
      <c r="Z1497" s="228"/>
    </row>
    <row r="1498" spans="21:26" ht="16.5" customHeight="1">
      <c r="U1498" s="228"/>
      <c r="V1498" s="228"/>
      <c r="W1498" s="228"/>
      <c r="X1498" s="228"/>
      <c r="Y1498" s="228"/>
      <c r="Z1498" s="228"/>
    </row>
    <row r="1499" spans="21:26" ht="16.5" customHeight="1">
      <c r="U1499" s="228"/>
      <c r="V1499" s="228"/>
      <c r="W1499" s="228"/>
      <c r="X1499" s="228"/>
      <c r="Y1499" s="228"/>
      <c r="Z1499" s="228"/>
    </row>
    <row r="1500" spans="21:26" ht="16.5" customHeight="1">
      <c r="U1500" s="228"/>
      <c r="V1500" s="228"/>
      <c r="W1500" s="228"/>
      <c r="X1500" s="228"/>
      <c r="Y1500" s="228"/>
      <c r="Z1500" s="228"/>
    </row>
    <row r="1501" spans="21:26" ht="16.5" customHeight="1">
      <c r="U1501" s="228"/>
      <c r="V1501" s="228"/>
      <c r="W1501" s="228"/>
      <c r="X1501" s="228"/>
      <c r="Y1501" s="228"/>
      <c r="Z1501" s="228"/>
    </row>
    <row r="1502" spans="21:26" ht="16.5" customHeight="1">
      <c r="U1502" s="228"/>
      <c r="V1502" s="228"/>
      <c r="W1502" s="228"/>
      <c r="X1502" s="228"/>
      <c r="Y1502" s="228"/>
      <c r="Z1502" s="228"/>
    </row>
    <row r="1503" spans="21:26" ht="16.5" customHeight="1">
      <c r="U1503" s="228"/>
      <c r="V1503" s="228"/>
      <c r="W1503" s="228"/>
      <c r="X1503" s="228"/>
      <c r="Y1503" s="228"/>
      <c r="Z1503" s="228"/>
    </row>
    <row r="1504" spans="21:26" ht="16.5" customHeight="1">
      <c r="U1504" s="228"/>
      <c r="V1504" s="228"/>
      <c r="W1504" s="228"/>
      <c r="X1504" s="228"/>
      <c r="Y1504" s="228"/>
      <c r="Z1504" s="228"/>
    </row>
    <row r="1505" spans="21:26" ht="16.5" customHeight="1">
      <c r="U1505" s="228"/>
      <c r="V1505" s="228"/>
      <c r="W1505" s="228"/>
      <c r="X1505" s="228"/>
      <c r="Y1505" s="228"/>
      <c r="Z1505" s="228"/>
    </row>
    <row r="1506" spans="21:26" ht="16.5" customHeight="1">
      <c r="U1506" s="228"/>
      <c r="V1506" s="228"/>
      <c r="W1506" s="228"/>
      <c r="X1506" s="228"/>
      <c r="Y1506" s="228"/>
      <c r="Z1506" s="228"/>
    </row>
    <row r="1507" spans="21:26" ht="16.5" customHeight="1">
      <c r="U1507" s="228"/>
      <c r="V1507" s="228"/>
      <c r="W1507" s="228"/>
      <c r="X1507" s="228"/>
      <c r="Y1507" s="228"/>
      <c r="Z1507" s="228"/>
    </row>
    <row r="1508" spans="21:26" ht="16.5" customHeight="1">
      <c r="U1508" s="228"/>
      <c r="V1508" s="228"/>
      <c r="W1508" s="228"/>
      <c r="X1508" s="228"/>
      <c r="Y1508" s="228"/>
      <c r="Z1508" s="228"/>
    </row>
    <row r="1509" spans="21:26" ht="16.5" customHeight="1">
      <c r="U1509" s="228"/>
      <c r="V1509" s="228"/>
      <c r="W1509" s="228"/>
      <c r="X1509" s="228"/>
      <c r="Y1509" s="228"/>
      <c r="Z1509" s="228"/>
    </row>
    <row r="1510" spans="21:26" ht="16.5" customHeight="1">
      <c r="U1510" s="228"/>
      <c r="V1510" s="228"/>
      <c r="W1510" s="228"/>
      <c r="X1510" s="228"/>
      <c r="Y1510" s="228"/>
      <c r="Z1510" s="228"/>
    </row>
    <row r="1511" spans="21:26" ht="16.5" customHeight="1">
      <c r="U1511" s="228"/>
      <c r="V1511" s="228"/>
      <c r="W1511" s="228"/>
      <c r="X1511" s="228"/>
      <c r="Y1511" s="228"/>
      <c r="Z1511" s="228"/>
    </row>
    <row r="1512" spans="21:26" ht="16.5" customHeight="1">
      <c r="U1512" s="228"/>
      <c r="V1512" s="228"/>
      <c r="W1512" s="228"/>
      <c r="X1512" s="228"/>
      <c r="Y1512" s="228"/>
      <c r="Z1512" s="228"/>
    </row>
    <row r="1513" spans="21:26" ht="16.5" customHeight="1">
      <c r="U1513" s="228"/>
      <c r="V1513" s="228"/>
      <c r="W1513" s="228"/>
      <c r="X1513" s="228"/>
      <c r="Y1513" s="228"/>
      <c r="Z1513" s="228"/>
    </row>
    <row r="1514" spans="21:26" ht="16.5" customHeight="1">
      <c r="U1514" s="228"/>
      <c r="V1514" s="228"/>
      <c r="W1514" s="228"/>
      <c r="X1514" s="228"/>
      <c r="Y1514" s="228"/>
      <c r="Z1514" s="228"/>
    </row>
    <row r="1515" spans="21:26" ht="16.5" customHeight="1">
      <c r="U1515" s="228"/>
      <c r="V1515" s="228"/>
      <c r="W1515" s="228"/>
      <c r="X1515" s="228"/>
      <c r="Y1515" s="228"/>
      <c r="Z1515" s="228"/>
    </row>
    <row r="1516" spans="21:26" ht="16.5" customHeight="1">
      <c r="U1516" s="228"/>
      <c r="V1516" s="228"/>
      <c r="W1516" s="228"/>
      <c r="X1516" s="228"/>
      <c r="Y1516" s="228"/>
      <c r="Z1516" s="228"/>
    </row>
    <row r="1517" spans="21:26" ht="16.5" customHeight="1">
      <c r="U1517" s="228"/>
      <c r="V1517" s="228"/>
      <c r="W1517" s="228"/>
      <c r="X1517" s="228"/>
      <c r="Y1517" s="228"/>
      <c r="Z1517" s="228"/>
    </row>
    <row r="1518" spans="21:26" ht="16.5" customHeight="1">
      <c r="U1518" s="228"/>
      <c r="V1518" s="228"/>
      <c r="W1518" s="228"/>
      <c r="X1518" s="228"/>
      <c r="Y1518" s="228"/>
      <c r="Z1518" s="228"/>
    </row>
    <row r="1519" spans="21:26" ht="16.5" customHeight="1">
      <c r="U1519" s="228"/>
      <c r="V1519" s="228"/>
      <c r="W1519" s="228"/>
      <c r="X1519" s="228"/>
      <c r="Y1519" s="228"/>
      <c r="Z1519" s="228"/>
    </row>
    <row r="1520" spans="21:26" ht="16.5" customHeight="1">
      <c r="U1520" s="228"/>
      <c r="V1520" s="228"/>
      <c r="W1520" s="228"/>
      <c r="X1520" s="228"/>
      <c r="Y1520" s="228"/>
      <c r="Z1520" s="228"/>
    </row>
    <row r="1521" spans="21:26" ht="16.5" customHeight="1">
      <c r="U1521" s="228"/>
      <c r="V1521" s="228"/>
      <c r="W1521" s="228"/>
      <c r="X1521" s="228"/>
      <c r="Y1521" s="228"/>
      <c r="Z1521" s="228"/>
    </row>
    <row r="1522" spans="21:26" ht="16.5" customHeight="1">
      <c r="U1522" s="228"/>
      <c r="V1522" s="228"/>
      <c r="W1522" s="228"/>
      <c r="X1522" s="228"/>
      <c r="Y1522" s="228"/>
      <c r="Z1522" s="228"/>
    </row>
    <row r="1523" spans="21:26" ht="16.5" customHeight="1">
      <c r="U1523" s="228"/>
      <c r="V1523" s="228"/>
      <c r="W1523" s="228"/>
      <c r="X1523" s="228"/>
      <c r="Y1523" s="228"/>
      <c r="Z1523" s="228"/>
    </row>
    <row r="1524" spans="21:26" ht="16.5" customHeight="1">
      <c r="U1524" s="228"/>
      <c r="V1524" s="228"/>
      <c r="W1524" s="228"/>
      <c r="X1524" s="228"/>
      <c r="Y1524" s="228"/>
      <c r="Z1524" s="228"/>
    </row>
    <row r="1525" spans="21:26" ht="16.5" customHeight="1">
      <c r="U1525" s="228"/>
      <c r="V1525" s="228"/>
      <c r="W1525" s="228"/>
      <c r="X1525" s="228"/>
      <c r="Y1525" s="228"/>
      <c r="Z1525" s="228"/>
    </row>
    <row r="1526" spans="21:26" ht="16.5" customHeight="1">
      <c r="U1526" s="228"/>
      <c r="V1526" s="228"/>
      <c r="W1526" s="228"/>
      <c r="X1526" s="228"/>
      <c r="Y1526" s="228"/>
      <c r="Z1526" s="228"/>
    </row>
    <row r="1527" spans="21:26" ht="16.5" customHeight="1">
      <c r="U1527" s="228"/>
      <c r="V1527" s="228"/>
      <c r="W1527" s="228"/>
      <c r="X1527" s="228"/>
      <c r="Y1527" s="228"/>
      <c r="Z1527" s="228"/>
    </row>
    <row r="1528" spans="21:26" ht="16.5" customHeight="1">
      <c r="U1528" s="228"/>
      <c r="V1528" s="228"/>
      <c r="W1528" s="228"/>
      <c r="X1528" s="228"/>
      <c r="Y1528" s="228"/>
      <c r="Z1528" s="228"/>
    </row>
    <row r="1529" spans="21:26" ht="16.5" customHeight="1">
      <c r="U1529" s="228"/>
      <c r="V1529" s="228"/>
      <c r="W1529" s="228"/>
      <c r="X1529" s="228"/>
      <c r="Y1529" s="228"/>
      <c r="Z1529" s="228"/>
    </row>
    <row r="1530" spans="21:26" ht="16.5" customHeight="1">
      <c r="U1530" s="228"/>
      <c r="V1530" s="228"/>
      <c r="W1530" s="228"/>
      <c r="X1530" s="228"/>
      <c r="Y1530" s="228"/>
      <c r="Z1530" s="228"/>
    </row>
    <row r="1531" spans="21:26" ht="16.5" customHeight="1">
      <c r="U1531" s="228"/>
      <c r="V1531" s="228"/>
      <c r="W1531" s="228"/>
      <c r="X1531" s="228"/>
      <c r="Y1531" s="228"/>
      <c r="Z1531" s="228"/>
    </row>
    <row r="1532" spans="21:26" ht="16.5" customHeight="1">
      <c r="U1532" s="228"/>
      <c r="V1532" s="228"/>
      <c r="W1532" s="228"/>
      <c r="X1532" s="228"/>
      <c r="Y1532" s="228"/>
      <c r="Z1532" s="228"/>
    </row>
    <row r="1533" spans="21:26" ht="16.5" customHeight="1">
      <c r="U1533" s="228"/>
      <c r="V1533" s="228"/>
      <c r="W1533" s="228"/>
      <c r="X1533" s="228"/>
      <c r="Y1533" s="228"/>
      <c r="Z1533" s="228"/>
    </row>
    <row r="1534" spans="21:26" ht="16.5" customHeight="1">
      <c r="U1534" s="228"/>
      <c r="V1534" s="228"/>
      <c r="W1534" s="228"/>
      <c r="X1534" s="228"/>
      <c r="Y1534" s="228"/>
      <c r="Z1534" s="228"/>
    </row>
    <row r="1535" spans="21:26" ht="16.5" customHeight="1">
      <c r="U1535" s="228"/>
      <c r="V1535" s="228"/>
      <c r="W1535" s="228"/>
      <c r="X1535" s="228"/>
      <c r="Y1535" s="228"/>
      <c r="Z1535" s="228"/>
    </row>
    <row r="1536" spans="21:26" ht="16.5" customHeight="1">
      <c r="U1536" s="228"/>
      <c r="V1536" s="228"/>
      <c r="W1536" s="228"/>
      <c r="X1536" s="228"/>
      <c r="Y1536" s="228"/>
      <c r="Z1536" s="228"/>
    </row>
    <row r="1537" spans="21:26" ht="16.5" customHeight="1">
      <c r="U1537" s="228"/>
      <c r="V1537" s="228"/>
      <c r="W1537" s="228"/>
      <c r="X1537" s="228"/>
      <c r="Y1537" s="228"/>
      <c r="Z1537" s="228"/>
    </row>
    <row r="1538" spans="21:26" ht="16.5" customHeight="1">
      <c r="U1538" s="228"/>
      <c r="V1538" s="228"/>
      <c r="W1538" s="228"/>
      <c r="X1538" s="228"/>
      <c r="Y1538" s="228"/>
      <c r="Z1538" s="228"/>
    </row>
    <row r="1539" spans="21:26" ht="16.5" customHeight="1">
      <c r="U1539" s="228"/>
      <c r="V1539" s="228"/>
      <c r="W1539" s="228"/>
      <c r="X1539" s="228"/>
      <c r="Y1539" s="228"/>
      <c r="Z1539" s="228"/>
    </row>
    <row r="1540" spans="21:26" ht="16.5" customHeight="1">
      <c r="U1540" s="228"/>
      <c r="V1540" s="228"/>
      <c r="W1540" s="228"/>
      <c r="X1540" s="228"/>
      <c r="Y1540" s="228"/>
      <c r="Z1540" s="228"/>
    </row>
    <row r="1541" spans="21:26" ht="16.5" customHeight="1">
      <c r="U1541" s="228"/>
      <c r="V1541" s="228"/>
      <c r="W1541" s="228"/>
      <c r="X1541" s="228"/>
      <c r="Y1541" s="228"/>
      <c r="Z1541" s="228"/>
    </row>
    <row r="1542" spans="21:26" ht="16.5" customHeight="1">
      <c r="U1542" s="228"/>
      <c r="V1542" s="228"/>
      <c r="W1542" s="228"/>
      <c r="X1542" s="228"/>
      <c r="Y1542" s="228"/>
      <c r="Z1542" s="228"/>
    </row>
    <row r="1543" spans="21:26" ht="16.5" customHeight="1">
      <c r="U1543" s="228"/>
      <c r="V1543" s="228"/>
      <c r="W1543" s="228"/>
      <c r="X1543" s="228"/>
      <c r="Y1543" s="228"/>
      <c r="Z1543" s="228"/>
    </row>
    <row r="1544" spans="21:26" ht="16.5" customHeight="1">
      <c r="U1544" s="228"/>
      <c r="V1544" s="228"/>
      <c r="W1544" s="228"/>
      <c r="X1544" s="228"/>
      <c r="Y1544" s="228"/>
      <c r="Z1544" s="228"/>
    </row>
    <row r="1545" spans="21:26" ht="16.5" customHeight="1">
      <c r="U1545" s="228"/>
      <c r="V1545" s="228"/>
      <c r="W1545" s="228"/>
      <c r="X1545" s="228"/>
      <c r="Y1545" s="228"/>
      <c r="Z1545" s="228"/>
    </row>
    <row r="1546" spans="21:26" ht="16.5" customHeight="1">
      <c r="U1546" s="228"/>
      <c r="V1546" s="228"/>
      <c r="W1546" s="228"/>
      <c r="X1546" s="228"/>
      <c r="Y1546" s="228"/>
      <c r="Z1546" s="228"/>
    </row>
    <row r="1547" spans="21:26" ht="16.5" customHeight="1">
      <c r="U1547" s="228"/>
      <c r="V1547" s="228"/>
      <c r="W1547" s="228"/>
      <c r="X1547" s="228"/>
      <c r="Y1547" s="228"/>
      <c r="Z1547" s="228"/>
    </row>
    <row r="1548" spans="21:26" ht="16.5" customHeight="1">
      <c r="U1548" s="228"/>
      <c r="V1548" s="228"/>
      <c r="W1548" s="228"/>
      <c r="X1548" s="228"/>
      <c r="Y1548" s="228"/>
      <c r="Z1548" s="228"/>
    </row>
    <row r="1549" spans="21:26" ht="16.5" customHeight="1">
      <c r="U1549" s="228"/>
      <c r="V1549" s="228"/>
      <c r="W1549" s="228"/>
      <c r="X1549" s="228"/>
      <c r="Y1549" s="228"/>
      <c r="Z1549" s="228"/>
    </row>
    <row r="1550" spans="21:26" ht="16.5" customHeight="1">
      <c r="U1550" s="228"/>
      <c r="V1550" s="228"/>
      <c r="W1550" s="228"/>
      <c r="X1550" s="228"/>
      <c r="Y1550" s="228"/>
      <c r="Z1550" s="228"/>
    </row>
    <row r="1551" spans="21:26" ht="16.5" customHeight="1">
      <c r="Z1551" s="228"/>
    </row>
    <row r="1552" spans="21:26" ht="16.5" customHeight="1">
      <c r="Z1552" s="228"/>
    </row>
    <row r="1553" spans="26:26" ht="16.5" customHeight="1">
      <c r="Z1553" s="228"/>
    </row>
    <row r="1554" spans="26:26" ht="16.5" customHeight="1">
      <c r="Z1554" s="228"/>
    </row>
    <row r="1555" spans="26:26" ht="16.5" customHeight="1">
      <c r="Z1555" s="228"/>
    </row>
  </sheetData>
  <sheetProtection password="CCA7" sheet="1" objects="1" scenarios="1"/>
  <mergeCells count="244">
    <mergeCell ref="AE17:AF17"/>
    <mergeCell ref="AG17:AJ17"/>
    <mergeCell ref="AK17:AP17"/>
    <mergeCell ref="AQ17:AR17"/>
    <mergeCell ref="AS17:AU17"/>
    <mergeCell ref="AV17:AX17"/>
    <mergeCell ref="AY17:BA17"/>
    <mergeCell ref="AE15:AF15"/>
    <mergeCell ref="AG15:AJ15"/>
    <mergeCell ref="AK15:AP15"/>
    <mergeCell ref="AQ15:AR15"/>
    <mergeCell ref="AS15:AU15"/>
    <mergeCell ref="AV15:AX15"/>
    <mergeCell ref="AY15:BA15"/>
    <mergeCell ref="AE16:AF16"/>
    <mergeCell ref="AG16:AJ16"/>
    <mergeCell ref="AK16:AP16"/>
    <mergeCell ref="AQ16:AR16"/>
    <mergeCell ref="AS16:AU16"/>
    <mergeCell ref="AV16:AX16"/>
    <mergeCell ref="AY16:BA16"/>
    <mergeCell ref="AY11:BA11"/>
    <mergeCell ref="AE12:AF12"/>
    <mergeCell ref="AG12:AJ12"/>
    <mergeCell ref="AK12:AP12"/>
    <mergeCell ref="AQ12:AR12"/>
    <mergeCell ref="AS12:AU12"/>
    <mergeCell ref="AV12:AX12"/>
    <mergeCell ref="AY12:BA12"/>
    <mergeCell ref="AK14:AP14"/>
    <mergeCell ref="AQ14:AR14"/>
    <mergeCell ref="AS14:AU14"/>
    <mergeCell ref="AV14:AX14"/>
    <mergeCell ref="AY14:BA14"/>
    <mergeCell ref="AE19:BA22"/>
    <mergeCell ref="AQ9:AR10"/>
    <mergeCell ref="AK9:AP10"/>
    <mergeCell ref="AG9:AJ10"/>
    <mergeCell ref="AC9:AD10"/>
    <mergeCell ref="B42:U42"/>
    <mergeCell ref="B48:R48"/>
    <mergeCell ref="S48:T48"/>
    <mergeCell ref="AC32:AS32"/>
    <mergeCell ref="AC34:AD35"/>
    <mergeCell ref="AE34:BA35"/>
    <mergeCell ref="B35:U35"/>
    <mergeCell ref="Y35:Z35"/>
    <mergeCell ref="B34:U34"/>
    <mergeCell ref="AZ32:BA32"/>
    <mergeCell ref="AC33:AS33"/>
    <mergeCell ref="AT33:AU33"/>
    <mergeCell ref="AV33:AW33"/>
    <mergeCell ref="AX33:AY33"/>
    <mergeCell ref="AZ33:BA33"/>
    <mergeCell ref="AV32:AW32"/>
    <mergeCell ref="AX32:AY32"/>
    <mergeCell ref="AE13:AF13"/>
    <mergeCell ref="AG13:AJ13"/>
    <mergeCell ref="B49:T49"/>
    <mergeCell ref="B50:T50"/>
    <mergeCell ref="B51:T51"/>
    <mergeCell ref="B52:T52"/>
    <mergeCell ref="AC8:BA8"/>
    <mergeCell ref="AC11:AD11"/>
    <mergeCell ref="AC12:AD12"/>
    <mergeCell ref="AC13:AD13"/>
    <mergeCell ref="AC14:AD14"/>
    <mergeCell ref="AC15:AD15"/>
    <mergeCell ref="AC16:AD16"/>
    <mergeCell ref="Y34:Z34"/>
    <mergeCell ref="AZ29:BA29"/>
    <mergeCell ref="AZ30:BA30"/>
    <mergeCell ref="B36:U36"/>
    <mergeCell ref="Y36:Z36"/>
    <mergeCell ref="AC36:BA36"/>
    <mergeCell ref="B37:U37"/>
    <mergeCell ref="Y37:Z37"/>
    <mergeCell ref="Y39:Z39"/>
    <mergeCell ref="B46:C47"/>
    <mergeCell ref="D46:Z47"/>
    <mergeCell ref="B32:C33"/>
    <mergeCell ref="D32:Z33"/>
    <mergeCell ref="AQ54:BA54"/>
    <mergeCell ref="Y50:Z50"/>
    <mergeCell ref="Y51:Z51"/>
    <mergeCell ref="Y42:Z42"/>
    <mergeCell ref="Y45:Z45"/>
    <mergeCell ref="B40:U40"/>
    <mergeCell ref="Y40:Z40"/>
    <mergeCell ref="B41:U41"/>
    <mergeCell ref="Y41:Z41"/>
    <mergeCell ref="Y52:Z52"/>
    <mergeCell ref="AD54:AN54"/>
    <mergeCell ref="Y48:Z48"/>
    <mergeCell ref="B43:U43"/>
    <mergeCell ref="Y43:Z43"/>
    <mergeCell ref="B44:U44"/>
    <mergeCell ref="Y49:Z49"/>
    <mergeCell ref="B53:C54"/>
    <mergeCell ref="D53:Z54"/>
    <mergeCell ref="AC37:BA48"/>
    <mergeCell ref="B38:U38"/>
    <mergeCell ref="Y38:Z38"/>
    <mergeCell ref="Y44:Z44"/>
    <mergeCell ref="B45:U45"/>
    <mergeCell ref="B39:U39"/>
    <mergeCell ref="AZ31:BA31"/>
    <mergeCell ref="B29:U29"/>
    <mergeCell ref="Y29:Z29"/>
    <mergeCell ref="AV30:AW30"/>
    <mergeCell ref="AX30:AY30"/>
    <mergeCell ref="AC29:AS29"/>
    <mergeCell ref="AT29:AU29"/>
    <mergeCell ref="AV29:AW29"/>
    <mergeCell ref="AX29:AY29"/>
    <mergeCell ref="AT32:AU32"/>
    <mergeCell ref="B31:U31"/>
    <mergeCell ref="Y31:Z31"/>
    <mergeCell ref="AC31:AS31"/>
    <mergeCell ref="AT31:AU31"/>
    <mergeCell ref="AV31:AW31"/>
    <mergeCell ref="AX31:AY31"/>
    <mergeCell ref="B30:U30"/>
    <mergeCell ref="Y30:Z30"/>
    <mergeCell ref="AC30:AS30"/>
    <mergeCell ref="AT30:AU30"/>
    <mergeCell ref="AT25:AU25"/>
    <mergeCell ref="AV25:AW25"/>
    <mergeCell ref="AV27:AW27"/>
    <mergeCell ref="AX27:AY27"/>
    <mergeCell ref="AZ27:BA27"/>
    <mergeCell ref="AZ28:BA28"/>
    <mergeCell ref="B27:U27"/>
    <mergeCell ref="Y27:Z27"/>
    <mergeCell ref="AC27:AS27"/>
    <mergeCell ref="AT27:AU27"/>
    <mergeCell ref="B28:U28"/>
    <mergeCell ref="Y28:Z28"/>
    <mergeCell ref="AC28:AS28"/>
    <mergeCell ref="AT28:AU28"/>
    <mergeCell ref="AV28:AW28"/>
    <mergeCell ref="AX28:AY28"/>
    <mergeCell ref="G23:M23"/>
    <mergeCell ref="N23:O23"/>
    <mergeCell ref="P22:R22"/>
    <mergeCell ref="S22:T22"/>
    <mergeCell ref="U22:V22"/>
    <mergeCell ref="W22:X22"/>
    <mergeCell ref="AX25:AY25"/>
    <mergeCell ref="AZ25:BA25"/>
    <mergeCell ref="B26:U26"/>
    <mergeCell ref="Y26:Z26"/>
    <mergeCell ref="P23:R23"/>
    <mergeCell ref="S23:T23"/>
    <mergeCell ref="U23:V23"/>
    <mergeCell ref="W23:X23"/>
    <mergeCell ref="B23:C23"/>
    <mergeCell ref="D23:F23"/>
    <mergeCell ref="AT26:AU26"/>
    <mergeCell ref="AV26:AW26"/>
    <mergeCell ref="AX26:AY26"/>
    <mergeCell ref="AZ26:BA26"/>
    <mergeCell ref="Y23:Z23"/>
    <mergeCell ref="AC24:BA24"/>
    <mergeCell ref="B25:Z25"/>
    <mergeCell ref="AC25:AS26"/>
    <mergeCell ref="S21:T21"/>
    <mergeCell ref="U21:V21"/>
    <mergeCell ref="P20:R20"/>
    <mergeCell ref="W20:X20"/>
    <mergeCell ref="U20:V20"/>
    <mergeCell ref="S20:T20"/>
    <mergeCell ref="B21:C21"/>
    <mergeCell ref="D21:F21"/>
    <mergeCell ref="G21:M21"/>
    <mergeCell ref="N21:O21"/>
    <mergeCell ref="B20:C20"/>
    <mergeCell ref="D20:F20"/>
    <mergeCell ref="G20:M20"/>
    <mergeCell ref="N20:O20"/>
    <mergeCell ref="W21:X21"/>
    <mergeCell ref="B16:J17"/>
    <mergeCell ref="K16:Z17"/>
    <mergeCell ref="AC17:AD17"/>
    <mergeCell ref="P19:R19"/>
    <mergeCell ref="S19:T19"/>
    <mergeCell ref="U19:V19"/>
    <mergeCell ref="W19:X19"/>
    <mergeCell ref="Y19:Z19"/>
    <mergeCell ref="B18:O18"/>
    <mergeCell ref="P18:Z18"/>
    <mergeCell ref="B19:C19"/>
    <mergeCell ref="D19:F19"/>
    <mergeCell ref="G19:M19"/>
    <mergeCell ref="N19:O19"/>
    <mergeCell ref="AC18:AD18"/>
    <mergeCell ref="AC19:AD22"/>
    <mergeCell ref="Y21:Z21"/>
    <mergeCell ref="Y22:Z22"/>
    <mergeCell ref="B22:C22"/>
    <mergeCell ref="D22:F22"/>
    <mergeCell ref="G22:M22"/>
    <mergeCell ref="N22:O22"/>
    <mergeCell ref="Y20:Z20"/>
    <mergeCell ref="P21:R21"/>
    <mergeCell ref="AY9:BA10"/>
    <mergeCell ref="AV9:AX10"/>
    <mergeCell ref="AS9:AU10"/>
    <mergeCell ref="AE9:AF10"/>
    <mergeCell ref="AE11:AF11"/>
    <mergeCell ref="AE18:AF18"/>
    <mergeCell ref="AG18:AJ18"/>
    <mergeCell ref="AK18:AP18"/>
    <mergeCell ref="AQ18:AR18"/>
    <mergeCell ref="AS18:AU18"/>
    <mergeCell ref="AV18:AX18"/>
    <mergeCell ref="AY18:BA18"/>
    <mergeCell ref="AK13:AP13"/>
    <mergeCell ref="AQ13:AR13"/>
    <mergeCell ref="AS13:AU13"/>
    <mergeCell ref="AV13:AX13"/>
    <mergeCell ref="AY13:BA13"/>
    <mergeCell ref="AE14:AF14"/>
    <mergeCell ref="AG14:AJ14"/>
    <mergeCell ref="AG11:AJ11"/>
    <mergeCell ref="AK11:AP11"/>
    <mergeCell ref="AQ11:AR11"/>
    <mergeCell ref="AS11:AU11"/>
    <mergeCell ref="AV11:AX11"/>
    <mergeCell ref="S2:U2"/>
    <mergeCell ref="V2:Z2"/>
    <mergeCell ref="S3:U3"/>
    <mergeCell ref="V3:Z3"/>
    <mergeCell ref="C7:Z7"/>
    <mergeCell ref="C8:Z8"/>
    <mergeCell ref="B12:J13"/>
    <mergeCell ref="K12:Z13"/>
    <mergeCell ref="B15:J15"/>
    <mergeCell ref="K15:Z15"/>
    <mergeCell ref="B11:J11"/>
    <mergeCell ref="K11:Z11"/>
    <mergeCell ref="B10:Z10"/>
    <mergeCell ref="B14:J14"/>
    <mergeCell ref="K14:Z14"/>
  </mergeCells>
  <phoneticPr fontId="0" type="noConversion"/>
  <conditionalFormatting sqref="B15:Z15 B12:Z13 Y20:Z20">
    <cfRule type="cellIs" dxfId="5" priority="15" stopIfTrue="1" operator="equal">
      <formula>0</formula>
    </cfRule>
  </conditionalFormatting>
  <conditionalFormatting sqref="B20:T20">
    <cfRule type="cellIs" dxfId="4" priority="10" stopIfTrue="1" operator="equal">
      <formula>0</formula>
    </cfRule>
  </conditionalFormatting>
  <conditionalFormatting sqref="P20:R20">
    <cfRule type="cellIs" dxfId="3" priority="4" stopIfTrue="1" operator="equal">
      <formula>0</formula>
    </cfRule>
  </conditionalFormatting>
  <conditionalFormatting sqref="P21:R23">
    <cfRule type="cellIs" dxfId="2" priority="3" operator="equal">
      <formula>0</formula>
    </cfRule>
  </conditionalFormatting>
  <conditionalFormatting sqref="V48:X48">
    <cfRule type="cellIs" dxfId="1" priority="2" operator="equal">
      <formula>0</formula>
    </cfRule>
  </conditionalFormatting>
  <conditionalFormatting sqref="AT26:BA26">
    <cfRule type="cellIs" dxfId="0" priority="1" operator="equal">
      <formula>0</formula>
    </cfRule>
  </conditionalFormatting>
  <dataValidations count="2">
    <dataValidation allowBlank="1" sqref="AC49:AC65536"/>
    <dataValidation type="list" allowBlank="1" showInputMessage="1" showErrorMessage="1" sqref="U49:X52 AS11:AX18">
      <formula1>$BC$1:$BC$2</formula1>
    </dataValidation>
  </dataValidations>
  <pageMargins left="0.7" right="0.7" top="0.75" bottom="0.75" header="0.3" footer="0.3"/>
  <pageSetup paperSize="14" scale="90" orientation="portrait" r:id="rId1"/>
  <headerFooter>
    <oddFooter>&amp;L&amp;8Servicio Nacional de Pesca y Acuicultura
Departamento de Salud Animal&amp;C&amp;8Victoria 2832, Valparaiso, Chile.
Fono: 56 32 2819282  Fax: 56 32 2819280</oddFooter>
  </headerFooter>
  <rowBreaks count="1" manualBreakCount="1">
    <brk id="56" max="53" man="1"/>
  </rowBreaks>
  <colBreaks count="1" manualBreakCount="1">
    <brk id="27" max="1048575" man="1"/>
  </colBreaks>
  <ignoredErrors>
    <ignoredError sqref="S23:T23 B14:Z15 K12:Z13 S22:T22 T2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ORDEN DE CUARENTENA</vt:lpstr>
      <vt:lpstr>Instructivo Orden</vt:lpstr>
      <vt:lpstr>ANEXO 1</vt:lpstr>
      <vt:lpstr>ANEXO 2</vt:lpstr>
      <vt:lpstr>ANEXO 3</vt:lpstr>
      <vt:lpstr>ANEXO 4</vt:lpstr>
      <vt:lpstr>ANEXO 5</vt:lpstr>
      <vt:lpstr>LEVANTAMIENTO</vt:lpstr>
      <vt:lpstr>IMP-PT2</vt:lpstr>
      <vt:lpstr>Registro de inspección</vt:lpstr>
      <vt:lpstr>'ANEXO 1'!Área_de_impresión</vt:lpstr>
      <vt:lpstr>'ANEXO 2'!Área_de_impresión</vt:lpstr>
      <vt:lpstr>'ANEXO 3'!Área_de_impresión</vt:lpstr>
      <vt:lpstr>'ANEXO 4'!Área_de_impresión</vt:lpstr>
      <vt:lpstr>'ANEXO 5'!Área_de_impresión</vt:lpstr>
      <vt:lpstr>'IMP-PT2'!Área_de_impresión</vt:lpstr>
      <vt:lpstr>'Instructivo Orden'!Área_de_impresión</vt:lpstr>
      <vt:lpstr>LEVANTAMIENTO!Área_de_impresión</vt:lpstr>
      <vt:lpstr>'ORDEN DE CUARENTENA'!Área_de_impresión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PSILVA</dc:creator>
  <cp:lastModifiedBy>Pablo Silva Landeros</cp:lastModifiedBy>
  <cp:lastPrinted>2018-10-30T12:32:25Z</cp:lastPrinted>
  <dcterms:created xsi:type="dcterms:W3CDTF">2010-03-05T14:47:15Z</dcterms:created>
  <dcterms:modified xsi:type="dcterms:W3CDTF">2019-08-29T13:15:14Z</dcterms:modified>
</cp:coreProperties>
</file>