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aur\Desktop\Publicación de Resoluciones\"/>
    </mc:Choice>
  </mc:AlternateContent>
  <bookViews>
    <workbookView xWindow="600" yWindow="90" windowWidth="18000" windowHeight="11760"/>
  </bookViews>
  <sheets>
    <sheet name="Publicación de Normativas" sheetId="1" r:id="rId1"/>
  </sheets>
  <calcPr calcId="162913"/>
</workbook>
</file>

<file path=xl/calcChain.xml><?xml version="1.0" encoding="utf-8"?>
<calcChain xmlns="http://schemas.openxmlformats.org/spreadsheetml/2006/main">
  <c r="C88" i="1" l="1"/>
  <c r="A6" i="1" s="1"/>
  <c r="A2" i="1"/>
  <c r="A3" i="1"/>
  <c r="D76" i="1"/>
  <c r="D78" i="1"/>
  <c r="D77" i="1"/>
  <c r="D75" i="1"/>
  <c r="D74" i="1"/>
  <c r="D73" i="1"/>
  <c r="D71" i="1"/>
  <c r="D69" i="1"/>
  <c r="D68" i="1"/>
  <c r="D67" i="1"/>
  <c r="D66" i="1"/>
  <c r="D65" i="1"/>
  <c r="D63" i="1"/>
  <c r="D62" i="1"/>
  <c r="D61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2" i="1"/>
  <c r="D31" i="1"/>
  <c r="D23" i="1"/>
  <c r="D29" i="1"/>
  <c r="D28" i="1"/>
  <c r="D27" i="1"/>
  <c r="D26" i="1"/>
  <c r="D25" i="1"/>
  <c r="D30" i="1"/>
  <c r="D24" i="1"/>
  <c r="D70" i="1"/>
  <c r="D64" i="1"/>
  <c r="D60" i="1"/>
  <c r="D42" i="1"/>
  <c r="D33" i="1"/>
  <c r="D51" i="1"/>
  <c r="D72" i="1"/>
  <c r="C80" i="1"/>
  <c r="A5" i="1" s="1"/>
  <c r="D22" i="1" l="1"/>
  <c r="D21" i="1" l="1"/>
  <c r="A4" i="1" s="1"/>
  <c r="C21" i="1"/>
</calcChain>
</file>

<file path=xl/sharedStrings.xml><?xml version="1.0" encoding="utf-8"?>
<sst xmlns="http://schemas.openxmlformats.org/spreadsheetml/2006/main" count="187" uniqueCount="172">
  <si>
    <t>Recurso Pesquero</t>
  </si>
  <si>
    <t>Regiones</t>
  </si>
  <si>
    <t xml:space="preserve"> 1. Acuicultura..............................................</t>
  </si>
  <si>
    <t xml:space="preserve">    1.1 Sanitaria............................................</t>
  </si>
  <si>
    <t xml:space="preserve">        1.1.1 ISA............................................</t>
  </si>
  <si>
    <t xml:space="preserve">        1.1.2 Calligus.......................................</t>
  </si>
  <si>
    <t xml:space="preserve">        1.1.3 SRS............................................</t>
  </si>
  <si>
    <t xml:space="preserve">        1.1.5 Relocalizaciones...............................</t>
  </si>
  <si>
    <t xml:space="preserve">    1.2 Ambiental............................................</t>
  </si>
  <si>
    <t xml:space="preserve">        1.2.1 INFA...........................................</t>
  </si>
  <si>
    <t xml:space="preserve">        1.2.2 REPLA..........................................</t>
  </si>
  <si>
    <t xml:space="preserve"> 2. Pesca Industrial.........................................</t>
  </si>
  <si>
    <t xml:space="preserve">    2.1 Pesquerías...........................................</t>
  </si>
  <si>
    <t xml:space="preserve"> 3. Pesca Artesanal..........................................</t>
  </si>
  <si>
    <t xml:space="preserve">    3.8 Pesquerías...........................................</t>
  </si>
  <si>
    <t xml:space="preserve">        3.9.1 Caducidades....................................</t>
  </si>
  <si>
    <t xml:space="preserve">        3.9.4 Inscripción....................................</t>
  </si>
  <si>
    <t xml:space="preserve">        3.9.6 Reemplazo......................................</t>
  </si>
  <si>
    <t xml:space="preserve">        3.9.7 Renuncias......................................</t>
  </si>
  <si>
    <t xml:space="preserve">        3.9.8 Sustitución....................................</t>
  </si>
  <si>
    <t xml:space="preserve"> 4. Proceso y Comercialización...............................</t>
  </si>
  <si>
    <t xml:space="preserve"> 5. Exportación..............................................</t>
  </si>
  <si>
    <t xml:space="preserve">    5.4 CITES................................................</t>
  </si>
  <si>
    <t xml:space="preserve"> 6. Importación..............................................</t>
  </si>
  <si>
    <t xml:space="preserve"> 7. Pesca Recreativa.........................................</t>
  </si>
  <si>
    <t xml:space="preserve">        7.2.2 Consultores....................................</t>
  </si>
  <si>
    <t xml:space="preserve"> 8. Rescate y Conservación...................................</t>
  </si>
  <si>
    <t xml:space="preserve"> 1. Algas....................................................</t>
  </si>
  <si>
    <t xml:space="preserve"> 2. Crustáceos...............................................</t>
  </si>
  <si>
    <t xml:space="preserve"> 4. Moluscos.................................................</t>
  </si>
  <si>
    <t xml:space="preserve"> 6. Salmonídeos..............................................</t>
  </si>
  <si>
    <t>Normativa</t>
  </si>
  <si>
    <t xml:space="preserve">    1.1 Decreto Exento.......................................</t>
  </si>
  <si>
    <t xml:space="preserve">    1.2 Decreto Ministerial..................................</t>
  </si>
  <si>
    <t xml:space="preserve">    1.3 Decreto Supremo......................................</t>
  </si>
  <si>
    <t xml:space="preserve">    1.4 Ley..................................................</t>
  </si>
  <si>
    <t xml:space="preserve">    1.5 Resolución Exenta....................................</t>
  </si>
  <si>
    <t xml:space="preserve"> 2. Número...................................................</t>
  </si>
  <si>
    <t xml:space="preserve"> 3. Fecha de Emisión.........................................</t>
  </si>
  <si>
    <t xml:space="preserve">    1.6 Resolución Ministerial Exenta........................</t>
  </si>
  <si>
    <t>X</t>
  </si>
  <si>
    <t>Documento para Publicar</t>
  </si>
  <si>
    <t>Marcar (una o más regiones si aplica)</t>
  </si>
  <si>
    <t>Marcar (uno o más recursos pesqueros si aplica)</t>
  </si>
  <si>
    <t>Marcar (una o más áreas de trabajo)</t>
  </si>
  <si>
    <t xml:space="preserve"> 4. Materia..................................................</t>
  </si>
  <si>
    <t xml:space="preserve"> 3. Breve Descripción........................................</t>
  </si>
  <si>
    <t>Marcar Tipo de Normativa e Ingresar Número, Fecha, Descripción y Materia</t>
  </si>
  <si>
    <r>
      <t xml:space="preserve">Área de Trabajo </t>
    </r>
    <r>
      <rPr>
        <sz val="11"/>
        <color rgb="FFFF0000"/>
        <rFont val="Calibri"/>
        <family val="2"/>
        <scheme val="minor"/>
      </rPr>
      <t>*</t>
    </r>
  </si>
  <si>
    <t>Acuicultura</t>
  </si>
  <si>
    <t>Sanitaria</t>
  </si>
  <si>
    <t>ISA</t>
  </si>
  <si>
    <t>Calligus</t>
  </si>
  <si>
    <t>SRS</t>
  </si>
  <si>
    <t>Relocalizaciones</t>
  </si>
  <si>
    <t>Ambiental</t>
  </si>
  <si>
    <t>INFA</t>
  </si>
  <si>
    <t>REPLA</t>
  </si>
  <si>
    <t>Pesca Industrial</t>
  </si>
  <si>
    <t>Pesquerías</t>
  </si>
  <si>
    <t>Pesca Artesanal</t>
  </si>
  <si>
    <t>Caducidades</t>
  </si>
  <si>
    <t>Inscripción</t>
  </si>
  <si>
    <t>Reemplazo</t>
  </si>
  <si>
    <t>Renuncias</t>
  </si>
  <si>
    <t>Sustitución</t>
  </si>
  <si>
    <t>Proceso y Comercialización</t>
  </si>
  <si>
    <t>Exportación</t>
  </si>
  <si>
    <t>CITES</t>
  </si>
  <si>
    <t>Importación</t>
  </si>
  <si>
    <t>Pesca Recreativa</t>
  </si>
  <si>
    <t>Consultores</t>
  </si>
  <si>
    <t>Rescate y Conservación</t>
  </si>
  <si>
    <t>Algas</t>
  </si>
  <si>
    <t>Crustáceos</t>
  </si>
  <si>
    <t>Peces Demersales</t>
  </si>
  <si>
    <t>Moluscos</t>
  </si>
  <si>
    <t>Peces Pelágicos</t>
  </si>
  <si>
    <t>Salmonídeos</t>
  </si>
  <si>
    <t>Región Metropolitana</t>
  </si>
  <si>
    <t xml:space="preserve">        1.1.4 Agrupación de Concesiones......................</t>
  </si>
  <si>
    <t xml:space="preserve">        1.1.6 Descansos Sanitarios...........................</t>
  </si>
  <si>
    <t xml:space="preserve">    2.2 Acreditación de Origen...............................</t>
  </si>
  <si>
    <t xml:space="preserve">    2.3 Certificación de Desembarque.........................</t>
  </si>
  <si>
    <t xml:space="preserve">    2.4 Declaración de Operaciones...........................</t>
  </si>
  <si>
    <t xml:space="preserve">    2.5 Medidas de Administración............................</t>
  </si>
  <si>
    <t xml:space="preserve">    2.7 Sistemas de Pesaje...................................</t>
  </si>
  <si>
    <t xml:space="preserve">    2.8 Uso de Puertos.......................................</t>
  </si>
  <si>
    <t xml:space="preserve">    3.1 Certificación de Desembarque.........................</t>
  </si>
  <si>
    <t xml:space="preserve">    3.2 Concesiones Marítimas................................</t>
  </si>
  <si>
    <t xml:space="preserve">    3.3 Organizaciones Artesanales...........................</t>
  </si>
  <si>
    <t xml:space="preserve">    3.4 Áreas de Pesca.......................................</t>
  </si>
  <si>
    <t xml:space="preserve">    3.5 Acreditación de Origen...............................</t>
  </si>
  <si>
    <t xml:space="preserve">    3.6 Medidas de Administración............................</t>
  </si>
  <si>
    <t xml:space="preserve">    3.7 Declaración de Operaciones...........................</t>
  </si>
  <si>
    <t xml:space="preserve">    3.9 Registro Pesquero Artesanal..........................</t>
  </si>
  <si>
    <t xml:space="preserve">        3.9.2 Fuerza Mayor o Caso Fortuito...................</t>
  </si>
  <si>
    <t xml:space="preserve">        3.9.3 Habitualidad en la Actividad Pesquera..........</t>
  </si>
  <si>
    <t xml:space="preserve">        3.9.5 Reclamación y Modificación de Especies.........</t>
  </si>
  <si>
    <t xml:space="preserve">    4.1 Acreditación de Origen...............................</t>
  </si>
  <si>
    <t xml:space="preserve">    4.2 Declaración de Operaciones...........................</t>
  </si>
  <si>
    <t xml:space="preserve">    4.3 Registro e Inscripción...............................</t>
  </si>
  <si>
    <t xml:space="preserve">    5.1 Certificación Sanitaria..............................</t>
  </si>
  <si>
    <t xml:space="preserve">    5.2 Certificación de Origen Chile........................</t>
  </si>
  <si>
    <t xml:space="preserve">    5.3 Certificación de Origen pesquero.....................</t>
  </si>
  <si>
    <t xml:space="preserve">    7.1 Medidas de Administración............................</t>
  </si>
  <si>
    <t xml:space="preserve">        7.2.1 Cotos de Pesca.................................</t>
  </si>
  <si>
    <t xml:space="preserve">        7.2.3 Persona Natural................................</t>
  </si>
  <si>
    <t xml:space="preserve">    8.1 Parques y Reservas Marinas...........................</t>
  </si>
  <si>
    <t xml:space="preserve">    8.2 Pueblos Originarios..................................</t>
  </si>
  <si>
    <t xml:space="preserve"> 3. Peces Demersales.........................................</t>
  </si>
  <si>
    <t xml:space="preserve"> 5. Peces Pelágicos..........................................</t>
  </si>
  <si>
    <t xml:space="preserve">    2.6 Sistema de Posicionamiento Satelital.................</t>
  </si>
  <si>
    <t>Agrupación de Concesiones</t>
  </si>
  <si>
    <t>Descansos Sanitarios</t>
  </si>
  <si>
    <t>Acreditación de Origen</t>
  </si>
  <si>
    <t>Certificación de Desembarque</t>
  </si>
  <si>
    <t>Declaración de Operaciones</t>
  </si>
  <si>
    <t>Medidas de Administración</t>
  </si>
  <si>
    <t>Sistema de Posicionamiento Satelital</t>
  </si>
  <si>
    <t>Sistemas de Pesaje</t>
  </si>
  <si>
    <t>Uso de Puertos</t>
  </si>
  <si>
    <t>Concesiones Marítimas</t>
  </si>
  <si>
    <t>Organizaciones Artesanales</t>
  </si>
  <si>
    <t>Áreas de Pesca</t>
  </si>
  <si>
    <t>Registro Pesquero Artesanal</t>
  </si>
  <si>
    <t>Fuerza Mayor o Caso Fortuito</t>
  </si>
  <si>
    <t>Habitualidad en la Actividad Pesquera</t>
  </si>
  <si>
    <t>Reclamación y Modificación de Especies</t>
  </si>
  <si>
    <t>Registro e Inscripción</t>
  </si>
  <si>
    <t>Certificación Sanitaria</t>
  </si>
  <si>
    <t>Certificación de Origen Chile</t>
  </si>
  <si>
    <t>Certificación de Origen Pesquero</t>
  </si>
  <si>
    <t>Cotos de Pesca</t>
  </si>
  <si>
    <t>Persona Natural</t>
  </si>
  <si>
    <t>Parques y Reservas Marinas</t>
  </si>
  <si>
    <t>Pueblos Originarios</t>
  </si>
  <si>
    <r>
      <t xml:space="preserve"> 1. Tipo de Normativa </t>
    </r>
    <r>
      <rPr>
        <sz val="11"/>
        <color rgb="FFFF0000"/>
        <rFont val="Courier New"/>
        <family val="3"/>
      </rPr>
      <t>*</t>
    </r>
  </si>
  <si>
    <t xml:space="preserve">    7.2 Registro e Inscripción...............................</t>
  </si>
  <si>
    <t>12. VIII Región del Biobío...................................</t>
  </si>
  <si>
    <t xml:space="preserve"> 8. XIII Región Metropolitana................................</t>
  </si>
  <si>
    <t xml:space="preserve"> 1.   XV Región de Arica y Parinacota........................</t>
  </si>
  <si>
    <t xml:space="preserve"> 2.    I Región de Tarapacá..................................</t>
  </si>
  <si>
    <t xml:space="preserve"> 3.   II Región de Antofagasta...............................</t>
  </si>
  <si>
    <t xml:space="preserve"> 4.  III Región de Atacama...................................</t>
  </si>
  <si>
    <t xml:space="preserve"> 5.   IV Región de Coquimbo..................................</t>
  </si>
  <si>
    <t xml:space="preserve"> 7.    V Región de Valparaíso................................</t>
  </si>
  <si>
    <t>10.  VII Región del Maule....................................</t>
  </si>
  <si>
    <t>11.  XVI Región de Ñuble.....................................</t>
  </si>
  <si>
    <t>13.   IX Región de La Araucanía..............................</t>
  </si>
  <si>
    <t>14.  XIV Región de Los Ríos..................................</t>
  </si>
  <si>
    <t>15.    X Región de Los Lagos.................................</t>
  </si>
  <si>
    <t>17.  XII Región de Magallanes y La Antártica Chilena.........</t>
  </si>
  <si>
    <t xml:space="preserve"> 9.   VI Región de O'Higgins.................................</t>
  </si>
  <si>
    <t>16.   XI Región de Aysén.....................................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</si>
  <si>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</si>
  <si>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</si>
  <si>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</si>
  <si>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</si>
  <si>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</si>
  <si>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</si>
  <si>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de O'Higgins</t>
  </si>
  <si>
    <t>Región del Maule</t>
  </si>
  <si>
    <t>Región de Ñuble</t>
  </si>
  <si>
    <t>Región del Biobío</t>
  </si>
  <si>
    <t>Región de La Araucanía</t>
  </si>
  <si>
    <t>Región de Los Ríos</t>
  </si>
  <si>
    <t>Región de Los Lagos</t>
  </si>
  <si>
    <t>Región de Aysén</t>
  </si>
  <si>
    <t>Región de Magallanes y La Antártica Chilena</t>
  </si>
  <si>
    <t>Complementa Res. Ex. N°6073-2018 que declaró pre-alerta acuícola por floración algal nociva</t>
  </si>
  <si>
    <t>Complementa Resolución Exenta N°6073 de 2018 que declaró pre- alerta acuícola por floración algal nociva, conforme a lo dispuesto en el D.S. N°320-2001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</si>
</sst>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ourier New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ourier New"/>
      <family val="2"/>
    </font>
    <font>
      <sz val="11"/>
      <name val="Courier New"/>
      <family val="2"/>
    </font>
    <font>
      <sz val="11"/>
      <color rgb="FF3333FF"/>
      <name val="Calibri"/>
      <family val="2"/>
      <scheme val="minor"/>
    </font>
    <font>
      <sz val="11"/>
      <color rgb="FFF5F5F5"/>
      <name val="Courier New"/>
      <family val="2"/>
    </font>
    <font>
      <sz val="11"/>
      <color rgb="FFF4F5F5"/>
      <name val="Courier New"/>
      <family val="2"/>
    </font>
    <font>
      <sz val="11"/>
      <color rgb="FFFF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CCCCCC"/>
      </bottom>
      <diagonal/>
    </border>
    <border>
      <left style="medium">
        <color rgb="FFFF0000"/>
      </left>
      <right style="medium">
        <color rgb="FFFF0000"/>
      </right>
      <top style="thin">
        <color rgb="FFCCCCCC"/>
      </top>
      <bottom style="thin">
        <color rgb="FFCCCCCC"/>
      </bottom>
      <diagonal/>
    </border>
    <border>
      <left style="medium">
        <color rgb="FFFF0000"/>
      </left>
      <right style="medium">
        <color rgb="FFFF0000"/>
      </right>
      <top style="thin">
        <color rgb="FFCCCCCC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CCCCCC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/>
    <xf numFmtId="0" fontId="0" fillId="3" borderId="0" xfId="0" applyFill="1"/>
    <xf numFmtId="0" fontId="1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/>
    <xf numFmtId="0" fontId="0" fillId="0" borderId="2" xfId="0" applyBorder="1"/>
    <xf numFmtId="0" fontId="0" fillId="3" borderId="2" xfId="0" applyFill="1" applyBorder="1"/>
    <xf numFmtId="0" fontId="0" fillId="0" borderId="3" xfId="0" applyBorder="1"/>
    <xf numFmtId="0" fontId="0" fillId="3" borderId="3" xfId="0" applyFill="1" applyBorder="1"/>
    <xf numFmtId="1" fontId="0" fillId="0" borderId="7" xfId="0" applyNumberForma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14" fontId="0" fillId="3" borderId="7" xfId="0" applyNumberFormat="1" applyFill="1" applyBorder="1" applyAlignment="1" applyProtection="1">
      <alignment horizontal="left"/>
      <protection locked="0"/>
    </xf>
    <xf numFmtId="0" fontId="0" fillId="0" borderId="2" xfId="0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0" xfId="0" applyFill="1"/>
    <xf numFmtId="49" fontId="0" fillId="0" borderId="6" xfId="0" applyNumberFormat="1" applyBorder="1" applyAlignment="1" applyProtection="1">
      <alignment horizontal="left"/>
      <protection locked="0"/>
    </xf>
    <xf numFmtId="49" fontId="0" fillId="3" borderId="7" xfId="0" applyNumberFormat="1" applyFill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3" fillId="0" borderId="3" xfId="0" applyFont="1" applyBorder="1"/>
    <xf numFmtId="0" fontId="5" fillId="2" borderId="0" xfId="0" applyFont="1" applyFill="1"/>
    <xf numFmtId="49" fontId="4" fillId="3" borderId="6" xfId="0" applyNumberFormat="1" applyFont="1" applyFill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3" borderId="7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0" fontId="6" fillId="3" borderId="3" xfId="0" applyFont="1" applyFill="1" applyBorder="1"/>
    <xf numFmtId="49" fontId="6" fillId="3" borderId="3" xfId="0" applyNumberFormat="1" applyFont="1" applyFill="1" applyBorder="1"/>
    <xf numFmtId="49" fontId="3" fillId="0" borderId="3" xfId="0" applyNumberFormat="1" applyFont="1" applyBorder="1"/>
    <xf numFmtId="49" fontId="7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5F5"/>
      <color rgb="FFF5F5F5"/>
      <color rgb="FF3333FF"/>
      <color rgb="FF00FF00"/>
      <color rgb="FFCC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"/>
  <sheetViews>
    <sheetView tabSelected="1" workbookViewId="0">
      <pane ySplit="7" topLeftCell="A83" activePane="bottomLeft" state="frozen"/>
      <selection pane="bottomLeft" activeCell="B105" sqref="B105"/>
    </sheetView>
  </sheetViews>
  <sheetFormatPr baseColWidth="10" defaultRowHeight="15" x14ac:dyDescent="0.25"/>
  <cols>
    <col min="1" max="1" width="63.109375" bestFit="1" customWidth="1"/>
    <col min="2" max="2" width="52.77734375" style="1" bestFit="1" customWidth="1"/>
  </cols>
  <sheetData>
    <row r="1" spans="1:16384" s="2" customFormat="1" x14ac:dyDescent="0.25">
      <c r="A1" s="8" t="s">
        <v>41</v>
      </c>
      <c r="B1" s="14"/>
    </row>
    <row r="2" spans="1:16384" s="3" customFormat="1" x14ac:dyDescent="0.25">
      <c r="A2" s="5" t="str">
        <f>CONCATENATE("Normativa        : ",(CONCATENATE(IF(B10&lt;&gt;"","D.Ex. ",IF(B11&lt;&gt;"","Dec.Min. ",IF(B12&lt;&gt;"","D.S. ",IF(B13&lt;&gt;"","Ley ",IF(B14&lt;&gt;"","Res.Ex. ",IF(B15&lt;&gt;"","Res.M.Ex. ","")))))),"N° ",B16," - ",RIGHT(CONCATENATE("0",DAY(B17)),2),".",RIGHT(CONCATENATE("0",MONTH(B17)),2),".",YEAR(B17)," | ",IF(B18&lt;&gt;"",IF(MID(B18,LEN(B18),1)=".",MID(B18,1,LEN(B18)-1),B18),"** No Informa **"))))</f>
        <v>Normativa        : Res.Ex. N° 5008 - 25.10.2019 | Complementa Res. Ex. N°6073-2018 que declaró pre-alerta acuícola por floración algal nociva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  <c r="XFD2" s="5"/>
    </row>
    <row r="3" spans="1:16384" s="24" customFormat="1" x14ac:dyDescent="0.25">
      <c r="A3" s="22" t="str">
        <f>CONCATENATE("Materia          : ",IF(B19&lt;&gt;"",IF(MID(B19,LEN(B19),1)=".",B19,CONCATENATE(B19,".")),"** No Informa"))</f>
        <v>Materia          : Complementa Resolución Exenta N°6073 de 2018 que declaró pre- alerta acuícola por floración algal nociva, conforme a lo dispuesto en el D.S. N°320-2001.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  <c r="XEZ3" s="23"/>
      <c r="XFA3" s="23"/>
      <c r="XFB3" s="23"/>
      <c r="XFC3" s="23"/>
      <c r="XFD3" s="23"/>
    </row>
    <row r="4" spans="1:16384" s="3" customFormat="1" x14ac:dyDescent="0.25">
      <c r="A4" s="5" t="str">
        <f>CONCATENATE("Área de Trabajo  : ",IF(D21&lt;&gt;"",MID(D21,1,LEN(D21)-1),"** No Informa **"))</f>
        <v>Área de Trabajo  : Acuicultura/Ambiental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  <c r="XFD4" s="5"/>
    </row>
    <row r="5" spans="1:16384" s="24" customFormat="1" x14ac:dyDescent="0.25">
      <c r="A5" s="22" t="str">
        <f>CONCATENATE("Recurso Pesquero : ",IF(C80&lt;&gt;"",MID(C80,1,LEN(C80)-1),"** No Informa **"))</f>
        <v>Recurso Pesquero : Algas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  <c r="XFB5" s="23"/>
      <c r="XFC5" s="23"/>
      <c r="XFD5" s="23"/>
    </row>
    <row r="6" spans="1:16384" s="3" customFormat="1" x14ac:dyDescent="0.25">
      <c r="A6" s="5" t="str">
        <f>CONCATENATE("Región           : ",IF(C88&lt;&gt;"",MID(C88,1,LEN(C88)-1),"** No Informa **"))</f>
        <v>Región           : Región de Los Lagos/Región de Aysén/Región de Magallanes y La Antártica Chilena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  <c r="XFD6" s="5"/>
    </row>
    <row r="7" spans="1:16384" s="24" customForma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  <c r="XFB7" s="23"/>
      <c r="XFC7" s="23"/>
      <c r="XFD7" s="23"/>
    </row>
    <row r="8" spans="1:16384" s="2" customFormat="1" x14ac:dyDescent="0.25">
      <c r="A8" s="4" t="s">
        <v>31</v>
      </c>
      <c r="B8" s="14" t="s">
        <v>47</v>
      </c>
    </row>
    <row r="9" spans="1:16384" s="5" customFormat="1" ht="15.75" thickBot="1" x14ac:dyDescent="0.3">
      <c r="A9" s="5" t="s">
        <v>137</v>
      </c>
      <c r="B9" s="15"/>
    </row>
    <row r="10" spans="1:16384" s="7" customFormat="1" x14ac:dyDescent="0.25">
      <c r="A10" s="9" t="s">
        <v>32</v>
      </c>
      <c r="B10" s="25"/>
      <c r="C10" s="11"/>
      <c r="D10" s="11"/>
    </row>
    <row r="11" spans="1:16384" s="5" customFormat="1" x14ac:dyDescent="0.25">
      <c r="A11" s="10" t="s">
        <v>33</v>
      </c>
      <c r="B11" s="26"/>
      <c r="C11" s="12"/>
      <c r="D11" s="12"/>
    </row>
    <row r="12" spans="1:16384" s="7" customFormat="1" x14ac:dyDescent="0.25">
      <c r="A12" s="9" t="s">
        <v>34</v>
      </c>
      <c r="B12" s="27"/>
      <c r="C12" s="11"/>
      <c r="D12" s="11"/>
    </row>
    <row r="13" spans="1:16384" s="5" customFormat="1" x14ac:dyDescent="0.25">
      <c r="A13" s="10" t="s">
        <v>35</v>
      </c>
      <c r="B13" s="26"/>
      <c r="C13" s="12"/>
      <c r="D13" s="12"/>
    </row>
    <row r="14" spans="1:16384" s="7" customFormat="1" x14ac:dyDescent="0.25">
      <c r="A14" s="9" t="s">
        <v>36</v>
      </c>
      <c r="B14" s="27" t="s">
        <v>40</v>
      </c>
      <c r="C14" s="11"/>
      <c r="D14" s="11"/>
    </row>
    <row r="15" spans="1:16384" s="5" customFormat="1" x14ac:dyDescent="0.25">
      <c r="A15" s="10" t="s">
        <v>39</v>
      </c>
      <c r="B15" s="26"/>
      <c r="C15" s="12"/>
      <c r="D15" s="12"/>
    </row>
    <row r="16" spans="1:16384" s="7" customFormat="1" x14ac:dyDescent="0.25">
      <c r="A16" s="9" t="s">
        <v>37</v>
      </c>
      <c r="B16" s="13">
        <v>5008</v>
      </c>
      <c r="C16" s="11"/>
      <c r="D16" s="11"/>
    </row>
    <row r="17" spans="1:4" s="5" customFormat="1" x14ac:dyDescent="0.25">
      <c r="A17" s="10" t="s">
        <v>38</v>
      </c>
      <c r="B17" s="19">
        <v>43763</v>
      </c>
      <c r="C17" s="12"/>
      <c r="D17" s="12"/>
    </row>
    <row r="18" spans="1:4" s="7" customFormat="1" ht="67.5" customHeight="1" x14ac:dyDescent="0.25">
      <c r="A18" s="20" t="s">
        <v>46</v>
      </c>
      <c r="B18" s="28" t="s">
        <v>170</v>
      </c>
      <c r="C18" s="11"/>
      <c r="D18" s="11"/>
    </row>
    <row r="19" spans="1:4" s="5" customFormat="1" ht="67.5" customHeight="1" thickBot="1" x14ac:dyDescent="0.3">
      <c r="A19" s="21" t="s">
        <v>45</v>
      </c>
      <c r="B19" s="29" t="s">
        <v>171</v>
      </c>
      <c r="C19" s="12"/>
      <c r="D19" s="12"/>
    </row>
    <row r="20" spans="1:4" s="7" customFormat="1" x14ac:dyDescent="0.25">
      <c r="B20" s="18"/>
    </row>
    <row r="21" spans="1:4" s="2" customFormat="1" ht="15.75" thickBot="1" x14ac:dyDescent="0.3">
      <c r="A21" s="4" t="s">
        <v>48</v>
      </c>
      <c r="B21" s="17" t="s">
        <v>44</v>
      </c>
      <c r="C21" s="31" t="str">
        <f>CONCATENATE(
IF(C22&lt;&gt;"",CONCATENATE(D22,"/"),""),
IF(C23&lt;&gt;"",CONCATENATE(C23,"/"),""),
IF(C24&lt;&gt;"",CONCATENATE(C24,"/"),""),
IF(C25&lt;&gt;"",CONCATENATE(C25,"/"),""),
IF(C26&lt;&gt;"",CONCATENATE(C26,"/"),""),
IF(C27&lt;&gt;"",CONCATENATE(C27,"/"),""),
IF(C28&lt;&gt;"",CONCATENATE(C28,"/"),""),
IF(C29&lt;&gt;"",CONCATENATE(C29,"/"),""),
IF(C30&lt;&gt;"",CONCATENATE(C30,"/"),""),
IF(C31&lt;&gt;"",CONCATENATE(C31,"/"),""),
IF(C32&lt;&gt;"",CONCATENATE(C32,"/"),""),
IF(C33&lt;&gt;"",CONCATENATE(C33,"/"),""),
IF(C34&lt;&gt;"",CONCATENATE(C34,"/"),""),
IF(C35&lt;&gt;"",CONCATENATE(C35,"/"),""),
IF(C36&lt;&gt;"",CONCATENATE(C36,"/"),""),
IF(C37&lt;&gt;"",CONCATENATE(C37,"/"),""),
IF(C38&lt;&gt;"",CONCATENATE(C38,"/"),""),
IF(C39&lt;&gt;"",CONCATENATE(C39,"/"),""),
IF(C40&lt;&gt;"",CONCATENATE(C40,"/"),""),
IF(C41&lt;&gt;"",CONCATENATE(C41,"/"),""),
IF(C42&lt;&gt;"",CONCATENATE(C42,"/"),""),
IF(C43&lt;&gt;"",CONCATENATE(C43,"/"),""),
IF(C44&lt;&gt;"",CONCATENATE(C44,"/"),""),
IF(C45&lt;&gt;"",CONCATENATE(C45,"/"),""),
IF(C46&lt;&gt;"",CONCATENATE(C46,"/"),""),
IF(C47&lt;&gt;"",CONCATENATE(C47,"/"),""),
IF(C48&lt;&gt;"",CONCATENATE(C48,"/"),""),
IF(C49&lt;&gt;"",CONCATENATE(C49,"/"),""),
IF(C50&lt;&gt;"",CONCATENATE(C50,"/"),""),
IF(C51&lt;&gt;"",CONCATENATE(C51,"/"),""),
IF(C52&lt;&gt;"",CONCATENATE(C52,"/"),""),
IF(C53&lt;&gt;"",CONCATENATE(C53,"/"),""),
IF(C54&lt;&gt;"",CONCATENATE(C54,"/"),""),
IF(C55&lt;&gt;"",CONCATENATE(C55,"/"),""),
IF(C56&lt;&gt;"",CONCATENATE(C56,"/"),""),
IF(C57&lt;&gt;"",CONCATENATE(C57,"/"),""),
IF(C58&lt;&gt;"",CONCATENATE(C58,"/"),""),
IF(C59&lt;&gt;"",CONCATENATE(C59,"/"),""),
IF(C60&lt;&gt;"",CONCATENATE(C60,"/"),""),
IF(C61&lt;&gt;"",CONCATENATE(C61,"/"),""),
IF(C62&lt;&gt;"",CONCATENATE(C62,"/"),""),
IF(C63&lt;&gt;"",CONCATENATE(C63,"/"),""),
IF(C64&lt;&gt;"",CONCATENATE(C64,"/"),""),
IF(C65&lt;&gt;"",CONCATENATE(C65,"/"),""),
IF(C66&lt;&gt;"",CONCATENATE(C66,"/"),""),
IF(C67&lt;&gt;"",CONCATENATE(C67,"/"),""),
IF(C68&lt;&gt;"",CONCATENATE(C68,"/"),""),
IF(C69&lt;&gt;"",CONCATENATE(C69,"/"),""),
IF(C70&lt;&gt;"",CONCATENATE(C70,"/"),""),
IF(C71&lt;&gt;"",CONCATENATE(C71,"/"),""),
IF(C72&lt;&gt;"",CONCATENATE(C72,"/"),""),
IF(C73&lt;&gt;"",CONCATENATE(C73,"/"),""),
IF(C74&lt;&gt;"",CONCATENATE(C74,"/"),""),
IF(C75&lt;&gt;"",CONCATENATE(C75,"/"),""),
IF(C76&lt;&gt;"",CONCATENATE(C76,"/"),""),
IF(C77&lt;&gt;"",CONCATENATE(C77,"/"),""),
IF(C78&lt;&gt;"",CONCATENATE(C78,"/"),""))</f>
        <v>Acuicultura/Sanitaria/ISA/Calligus/SRS/Agrupación de Concesiones/Relocalizaciones/Descansos Sanitarios/Ambiental/INFA/REPLA/Pesca Industrial/Pesquerías/Acreditación de Origen/Certificación de Desembarque/Declaración de Operaciones/Medidas de Administración/Sistema de Posicionamiento Satelital/Sistemas de Pesaje/Uso de Puertos/Pesca Artesanal/Certificación de Desembarque/Concesiones Marítimas/Organizaciones Artesanales/Áreas de Pesca/Acreditación de Origen/Medidas de Administración/Declaración de Operaciones/Pesquerías/Registro Pesquero Artesanal/Caducidades/Fuerza Mayor o Caso Fortuito/Habitualidad en la Actividad Pesquera/Inscripción/Reclamación y Modificación de Especies/Reemplazo/Renuncias/Sustitución/Proceso y Comercialización/Acreditación de Origen/Declaración de Operaciones/Registro e Inscripción/Exportación/Certificación Sanitaria/Certificación de Origen Chile/Certificación de Origen Pesquero/CITES/Importación/Pesca Recreativa/Medidas de Administración/Registro e Inscripción/Cotos de Pesca/Consultores/Persona Natural/Rescate y Conservación/Parques y Reservas Marinas/Pueblos Originarios/</v>
      </c>
      <c r="D21" s="31" t="str">
        <f>CONCATENATE(
IF(D22&lt;&gt;"",CONCATENATE(D22,"/"),""),
IF(D23&lt;&gt;"",CONCATENATE(D23,"/"),""),
IF(D24&lt;&gt;"",CONCATENATE(D24,"/"),""),
IF(D25&lt;&gt;"",CONCATENATE(D25,"/"),""),
IF(D26&lt;&gt;"",CONCATENATE(D26,"/"),""),
IF(D27&lt;&gt;"",CONCATENATE(D27,"/"),""),
IF(D28&lt;&gt;"",CONCATENATE(D28,"/"),""),
IF(D29&lt;&gt;"",CONCATENATE(D29,"/"),""),
IF(D30&lt;&gt;"",CONCATENATE(D30,"/"),""),
IF(D31&lt;&gt;"",CONCATENATE(D31,"/"),""),
IF(D32&lt;&gt;"",CONCATENATE(D32,"/"),""),
IF(D33&lt;&gt;"",CONCATENATE(D33,"/"),""),
IF(D34&lt;&gt;"",CONCATENATE(D34,"/"),""),
IF(D35&lt;&gt;"",CONCATENATE(D35,"/"),""),
IF(D36&lt;&gt;"",CONCATENATE(D36,"/"),""),
IF(D37&lt;&gt;"",CONCATENATE(D37,"/"),""),
IF(D38&lt;&gt;"",CONCATENATE(D38,"/"),""),
IF(D39&lt;&gt;"",CONCATENATE(D39,"/"),""),
IF(D40&lt;&gt;"",CONCATENATE(D40,"/"),""),
IF(D41&lt;&gt;"",CONCATENATE(D41,"/"),""),
IF(D42&lt;&gt;"",CONCATENATE(D42,"/"),""),
IF(D43&lt;&gt;"",CONCATENATE(D43,"/"),""),
IF(D44&lt;&gt;"",CONCATENATE(D44,"/"),""),
IF(D45&lt;&gt;"",CONCATENATE(D45,"/"),""),
IF(D46&lt;&gt;"",CONCATENATE(D46,"/"),""),
IF(D47&lt;&gt;"",CONCATENATE(D47,"/"),""),
IF(D48&lt;&gt;"",CONCATENATE(D48,"/"),""),
IF(D49&lt;&gt;"",CONCATENATE(D49,"/"),""),
IF(D50&lt;&gt;"",CONCATENATE(D50,"/"),""),
IF(D51&lt;&gt;"",CONCATENATE(D51,"/"),""),
IF(D52&lt;&gt;"",CONCATENATE(D52,"/"),""),
IF(D53&lt;&gt;"",CONCATENATE(D53,"/"),""),
IF(D54&lt;&gt;"",CONCATENATE(D54,"/"),""),
IF(D55&lt;&gt;"",CONCATENATE(D55,"/"),""),
IF(D56&lt;&gt;"",CONCATENATE(D56,"/"),""),
IF(D57&lt;&gt;"",CONCATENATE(D57,"/"),""),
IF(D58&lt;&gt;"",CONCATENATE(D58,"/"),""),
IF(D59&lt;&gt;"",CONCATENATE(D59,"/"),""),
IF(D60&lt;&gt;"",CONCATENATE(D60,"/"),""),
IF(D61&lt;&gt;"",CONCATENATE(D61,"/"),""),
IF(D62&lt;&gt;"",CONCATENATE(D62,"/"),""),
IF(D63&lt;&gt;"",CONCATENATE(D63,"/"),""),
IF(D64&lt;&gt;"",CONCATENATE(D64,"/"),""),
IF(D65&lt;&gt;"",CONCATENATE(D65,"/"),""),
IF(D66&lt;&gt;"",CONCATENATE(D66,"/"),""),
IF(D67&lt;&gt;"",CONCATENATE(D67,"/"),""),
IF(D68&lt;&gt;"",CONCATENATE(D68,"/"),""),
IF(D69&lt;&gt;"",CONCATENATE(D69,"/"),""),
IF(D70&lt;&gt;"",CONCATENATE(D70,"/"),""),
IF(D71&lt;&gt;"",CONCATENATE(D71,"/"),""),
IF(D72&lt;&gt;"",CONCATENATE(D72,"/"),""),
IF(D73&lt;&gt;"",CONCATENATE(D73,"/"),""),
IF(D74&lt;&gt;"",CONCATENATE(D74,"/"),""),
IF(D75&lt;&gt;"",CONCATENATE(D75,"/"),""),
IF(D76&lt;&gt;"",CONCATENATE(D76,"/"),""),
IF(D77&lt;&gt;"",CONCATENATE(D77,"/"),""),
IF(D78&lt;&gt;"",CONCATENATE(D78,"/"),""))</f>
        <v>Acuicultura/Ambiental/</v>
      </c>
    </row>
    <row r="22" spans="1:4" s="5" customFormat="1" x14ac:dyDescent="0.25">
      <c r="A22" s="10" t="s">
        <v>2</v>
      </c>
      <c r="B22" s="32" t="s">
        <v>40</v>
      </c>
      <c r="C22" s="38" t="s">
        <v>49</v>
      </c>
      <c r="D22" s="38" t="str">
        <f xml:space="preserve">
IF(B22="",
IF(D23&lt;&gt;"",C22,
IF(D30&lt;&gt;"",C22,"")),C22)</f>
        <v>Acuicultura</v>
      </c>
    </row>
    <row r="23" spans="1:4" s="7" customFormat="1" x14ac:dyDescent="0.25">
      <c r="A23" s="9" t="s">
        <v>3</v>
      </c>
      <c r="B23" s="33"/>
      <c r="C23" s="39" t="s">
        <v>50</v>
      </c>
      <c r="D23" s="39" t="str">
        <f xml:space="preserve">
IF(B23="",
IF(B24&lt;&gt;"",C23,
IF(B25&lt;&gt;"",C23,
IF(B26&lt;&gt;"",C23,
IF(B27&lt;&gt;"",C23,
IF(B28&lt;&gt;"",C23,
IF(B29&lt;&gt;"",C23,"")))))),C23)</f>
        <v/>
      </c>
    </row>
    <row r="24" spans="1:4" s="5" customFormat="1" x14ac:dyDescent="0.25">
      <c r="A24" s="10" t="s">
        <v>4</v>
      </c>
      <c r="B24" s="34"/>
      <c r="C24" s="38" t="s">
        <v>51</v>
      </c>
      <c r="D24" s="38" t="str">
        <f>IF(B24&lt;&gt;"",C24,"")</f>
        <v/>
      </c>
    </row>
    <row r="25" spans="1:4" s="7" customFormat="1" x14ac:dyDescent="0.25">
      <c r="A25" s="9" t="s">
        <v>5</v>
      </c>
      <c r="B25" s="33"/>
      <c r="C25" s="39" t="s">
        <v>52</v>
      </c>
      <c r="D25" s="39" t="str">
        <f t="shared" ref="D25:D32" si="0">IF(B25&lt;&gt;"",C25,"")</f>
        <v/>
      </c>
    </row>
    <row r="26" spans="1:4" s="5" customFormat="1" x14ac:dyDescent="0.25">
      <c r="A26" s="10" t="s">
        <v>6</v>
      </c>
      <c r="B26" s="34"/>
      <c r="C26" s="38" t="s">
        <v>53</v>
      </c>
      <c r="D26" s="38" t="str">
        <f t="shared" si="0"/>
        <v/>
      </c>
    </row>
    <row r="27" spans="1:4" s="7" customFormat="1" x14ac:dyDescent="0.25">
      <c r="A27" s="9" t="s">
        <v>80</v>
      </c>
      <c r="B27" s="33"/>
      <c r="C27" s="39" t="s">
        <v>113</v>
      </c>
      <c r="D27" s="39" t="str">
        <f t="shared" si="0"/>
        <v/>
      </c>
    </row>
    <row r="28" spans="1:4" s="5" customFormat="1" x14ac:dyDescent="0.25">
      <c r="A28" s="10" t="s">
        <v>7</v>
      </c>
      <c r="B28" s="34"/>
      <c r="C28" s="38" t="s">
        <v>54</v>
      </c>
      <c r="D28" s="38" t="str">
        <f t="shared" si="0"/>
        <v/>
      </c>
    </row>
    <row r="29" spans="1:4" s="7" customFormat="1" x14ac:dyDescent="0.25">
      <c r="A29" s="9" t="s">
        <v>81</v>
      </c>
      <c r="B29" s="33"/>
      <c r="C29" s="39" t="s">
        <v>114</v>
      </c>
      <c r="D29" s="39" t="str">
        <f t="shared" si="0"/>
        <v/>
      </c>
    </row>
    <row r="30" spans="1:4" s="5" customFormat="1" x14ac:dyDescent="0.25">
      <c r="A30" s="10" t="s">
        <v>8</v>
      </c>
      <c r="B30" s="34" t="s">
        <v>40</v>
      </c>
      <c r="C30" s="38" t="s">
        <v>55</v>
      </c>
      <c r="D30" s="38" t="str">
        <f xml:space="preserve">
IF(B30="",
IF(B31&lt;&gt;"",C30,
IF(B32&lt;&gt;"",C30,"")),C30)</f>
        <v>Ambiental</v>
      </c>
    </row>
    <row r="31" spans="1:4" s="7" customFormat="1" x14ac:dyDescent="0.25">
      <c r="A31" s="9" t="s">
        <v>9</v>
      </c>
      <c r="B31" s="33"/>
      <c r="C31" s="39" t="s">
        <v>56</v>
      </c>
      <c r="D31" s="39" t="str">
        <f t="shared" si="0"/>
        <v/>
      </c>
    </row>
    <row r="32" spans="1:4" s="5" customFormat="1" x14ac:dyDescent="0.25">
      <c r="A32" s="10" t="s">
        <v>10</v>
      </c>
      <c r="B32" s="34"/>
      <c r="C32" s="38" t="s">
        <v>57</v>
      </c>
      <c r="D32" s="38" t="str">
        <f t="shared" si="0"/>
        <v/>
      </c>
    </row>
    <row r="33" spans="1:4" s="7" customFormat="1" x14ac:dyDescent="0.25">
      <c r="A33" s="9" t="s">
        <v>11</v>
      </c>
      <c r="B33" s="33"/>
      <c r="C33" s="39" t="s">
        <v>58</v>
      </c>
      <c r="D33" s="39" t="str">
        <f xml:space="preserve">
IF(B33="",
IF(B34&lt;&gt;"",C33,
IF(B35&lt;&gt;"",C33,
IF(B36&lt;&gt;"",C33,
IF(B37&lt;&gt;"",C33,
IF(B38&lt;&gt;"",C33,
IF(B39&lt;&gt;"",C33,
IF(B40&lt;&gt;"",C33,
IF(B41&lt;&gt;"",C33,"")))))))),C33)</f>
        <v/>
      </c>
    </row>
    <row r="34" spans="1:4" s="5" customFormat="1" x14ac:dyDescent="0.25">
      <c r="A34" s="10" t="s">
        <v>12</v>
      </c>
      <c r="B34" s="34"/>
      <c r="C34" s="38" t="s">
        <v>59</v>
      </c>
      <c r="D34" s="38" t="str">
        <f>IF(B34&lt;&gt;"",C34,"")</f>
        <v/>
      </c>
    </row>
    <row r="35" spans="1:4" s="7" customFormat="1" x14ac:dyDescent="0.25">
      <c r="A35" s="9" t="s">
        <v>82</v>
      </c>
      <c r="B35" s="33"/>
      <c r="C35" s="39" t="s">
        <v>115</v>
      </c>
      <c r="D35" s="39" t="str">
        <f t="shared" ref="D35:D41" si="1">IF(B35&lt;&gt;"",C35,"")</f>
        <v/>
      </c>
    </row>
    <row r="36" spans="1:4" s="5" customFormat="1" x14ac:dyDescent="0.25">
      <c r="A36" s="10" t="s">
        <v>83</v>
      </c>
      <c r="B36" s="34"/>
      <c r="C36" s="38" t="s">
        <v>116</v>
      </c>
      <c r="D36" s="38" t="str">
        <f t="shared" si="1"/>
        <v/>
      </c>
    </row>
    <row r="37" spans="1:4" s="7" customFormat="1" x14ac:dyDescent="0.25">
      <c r="A37" s="9" t="s">
        <v>84</v>
      </c>
      <c r="B37" s="33"/>
      <c r="C37" s="39" t="s">
        <v>117</v>
      </c>
      <c r="D37" s="39" t="str">
        <f t="shared" si="1"/>
        <v/>
      </c>
    </row>
    <row r="38" spans="1:4" s="5" customFormat="1" x14ac:dyDescent="0.25">
      <c r="A38" s="10" t="s">
        <v>85</v>
      </c>
      <c r="B38" s="34"/>
      <c r="C38" s="38" t="s">
        <v>118</v>
      </c>
      <c r="D38" s="38" t="str">
        <f t="shared" si="1"/>
        <v/>
      </c>
    </row>
    <row r="39" spans="1:4" s="7" customFormat="1" x14ac:dyDescent="0.25">
      <c r="A39" s="9" t="s">
        <v>112</v>
      </c>
      <c r="B39" s="33"/>
      <c r="C39" s="39" t="s">
        <v>119</v>
      </c>
      <c r="D39" s="39" t="str">
        <f t="shared" si="1"/>
        <v/>
      </c>
    </row>
    <row r="40" spans="1:4" s="5" customFormat="1" x14ac:dyDescent="0.25">
      <c r="A40" s="10" t="s">
        <v>86</v>
      </c>
      <c r="B40" s="34"/>
      <c r="C40" s="38" t="s">
        <v>120</v>
      </c>
      <c r="D40" s="38" t="str">
        <f t="shared" si="1"/>
        <v/>
      </c>
    </row>
    <row r="41" spans="1:4" s="7" customFormat="1" x14ac:dyDescent="0.25">
      <c r="A41" s="9" t="s">
        <v>87</v>
      </c>
      <c r="B41" s="33"/>
      <c r="C41" s="39" t="s">
        <v>121</v>
      </c>
      <c r="D41" s="39" t="str">
        <f t="shared" si="1"/>
        <v/>
      </c>
    </row>
    <row r="42" spans="1:4" s="5" customFormat="1" x14ac:dyDescent="0.25">
      <c r="A42" s="10" t="s">
        <v>13</v>
      </c>
      <c r="B42" s="34"/>
      <c r="C42" s="38" t="s">
        <v>60</v>
      </c>
      <c r="D42" s="38" t="str">
        <f xml:space="preserve">
IF(B42="",
IF(B43&lt;&gt;"",C42,
IF(B44&lt;&gt;"",C42,
IF(B45&lt;&gt;"",C42,
IF(B46&lt;&gt;"",C42,
IF(B47&lt;&gt;"",C42,
IF(B48&lt;&gt;"",C42,
IF(B49&lt;&gt;"",C42,
IF(B50&lt;&gt;"",C42,
IF(B51&lt;&gt;"",C42,
IF(B52&lt;&gt;"",C42,
IF(B53&lt;&gt;"",C42,
IF(B54&lt;&gt;"",C42,
IF(B55&lt;&gt;"",C42,
IF(B56&lt;&gt;"",C42,
IF(B57&lt;&gt;"",C42,
IF(B58&lt;&gt;"",C42,
IF(B59&lt;&gt;"",C42,""))))))))))))))))),C42)</f>
        <v/>
      </c>
    </row>
    <row r="43" spans="1:4" s="7" customFormat="1" x14ac:dyDescent="0.25">
      <c r="A43" s="9" t="s">
        <v>88</v>
      </c>
      <c r="B43" s="33"/>
      <c r="C43" s="39" t="s">
        <v>116</v>
      </c>
      <c r="D43" s="39" t="str">
        <f>IF(B43&lt;&gt;"",C43,"")</f>
        <v/>
      </c>
    </row>
    <row r="44" spans="1:4" s="5" customFormat="1" x14ac:dyDescent="0.25">
      <c r="A44" s="10" t="s">
        <v>89</v>
      </c>
      <c r="B44" s="34"/>
      <c r="C44" s="38" t="s">
        <v>122</v>
      </c>
      <c r="D44" s="38" t="str">
        <f t="shared" ref="D44:D78" si="2">IF(B44&lt;&gt;"",C44,"")</f>
        <v/>
      </c>
    </row>
    <row r="45" spans="1:4" s="7" customFormat="1" x14ac:dyDescent="0.25">
      <c r="A45" s="9" t="s">
        <v>90</v>
      </c>
      <c r="B45" s="33"/>
      <c r="C45" s="39" t="s">
        <v>123</v>
      </c>
      <c r="D45" s="39" t="str">
        <f t="shared" si="2"/>
        <v/>
      </c>
    </row>
    <row r="46" spans="1:4" s="5" customFormat="1" x14ac:dyDescent="0.25">
      <c r="A46" s="10" t="s">
        <v>91</v>
      </c>
      <c r="B46" s="34"/>
      <c r="C46" s="38" t="s">
        <v>124</v>
      </c>
      <c r="D46" s="38" t="str">
        <f t="shared" si="2"/>
        <v/>
      </c>
    </row>
    <row r="47" spans="1:4" s="7" customFormat="1" x14ac:dyDescent="0.25">
      <c r="A47" s="9" t="s">
        <v>92</v>
      </c>
      <c r="B47" s="33"/>
      <c r="C47" s="39" t="s">
        <v>115</v>
      </c>
      <c r="D47" s="39" t="str">
        <f t="shared" si="2"/>
        <v/>
      </c>
    </row>
    <row r="48" spans="1:4" s="5" customFormat="1" x14ac:dyDescent="0.25">
      <c r="A48" s="10" t="s">
        <v>93</v>
      </c>
      <c r="B48" s="34"/>
      <c r="C48" s="38" t="s">
        <v>118</v>
      </c>
      <c r="D48" s="38" t="str">
        <f t="shared" si="2"/>
        <v/>
      </c>
    </row>
    <row r="49" spans="1:4" s="7" customFormat="1" x14ac:dyDescent="0.25">
      <c r="A49" s="9" t="s">
        <v>94</v>
      </c>
      <c r="B49" s="33"/>
      <c r="C49" s="39" t="s">
        <v>117</v>
      </c>
      <c r="D49" s="39" t="str">
        <f t="shared" si="2"/>
        <v/>
      </c>
    </row>
    <row r="50" spans="1:4" s="5" customFormat="1" x14ac:dyDescent="0.25">
      <c r="A50" s="10" t="s">
        <v>14</v>
      </c>
      <c r="B50" s="34"/>
      <c r="C50" s="38" t="s">
        <v>59</v>
      </c>
      <c r="D50" s="38" t="str">
        <f t="shared" si="2"/>
        <v/>
      </c>
    </row>
    <row r="51" spans="1:4" s="7" customFormat="1" x14ac:dyDescent="0.25">
      <c r="A51" s="9" t="s">
        <v>95</v>
      </c>
      <c r="B51" s="33"/>
      <c r="C51" s="39" t="s">
        <v>125</v>
      </c>
      <c r="D51" s="39" t="str">
        <f xml:space="preserve">
IF(B51="",
IF(B52&lt;&gt;"",C51,
IF(B53&lt;&gt;"",C51,
IF(B54&lt;&gt;"",C51,
IF(B55&lt;&gt;"",C51,
IF(B56&lt;&gt;"",C51,
IF(B57&lt;&gt;"",C51,
IF(B58&lt;&gt;"",C51,
IF(B59&lt;&gt;"",C51,"")))))))),C51)</f>
        <v/>
      </c>
    </row>
    <row r="52" spans="1:4" s="5" customFormat="1" x14ac:dyDescent="0.25">
      <c r="A52" s="10" t="s">
        <v>15</v>
      </c>
      <c r="B52" s="34"/>
      <c r="C52" s="38" t="s">
        <v>61</v>
      </c>
      <c r="D52" s="38" t="str">
        <f t="shared" si="2"/>
        <v/>
      </c>
    </row>
    <row r="53" spans="1:4" s="7" customFormat="1" x14ac:dyDescent="0.25">
      <c r="A53" s="9" t="s">
        <v>96</v>
      </c>
      <c r="B53" s="33"/>
      <c r="C53" s="39" t="s">
        <v>126</v>
      </c>
      <c r="D53" s="39" t="str">
        <f t="shared" si="2"/>
        <v/>
      </c>
    </row>
    <row r="54" spans="1:4" s="5" customFormat="1" x14ac:dyDescent="0.25">
      <c r="A54" s="10" t="s">
        <v>97</v>
      </c>
      <c r="B54" s="34"/>
      <c r="C54" s="38" t="s">
        <v>127</v>
      </c>
      <c r="D54" s="38" t="str">
        <f t="shared" si="2"/>
        <v/>
      </c>
    </row>
    <row r="55" spans="1:4" s="7" customFormat="1" x14ac:dyDescent="0.25">
      <c r="A55" s="9" t="s">
        <v>16</v>
      </c>
      <c r="B55" s="33"/>
      <c r="C55" s="39" t="s">
        <v>62</v>
      </c>
      <c r="D55" s="39" t="str">
        <f t="shared" si="2"/>
        <v/>
      </c>
    </row>
    <row r="56" spans="1:4" s="5" customFormat="1" x14ac:dyDescent="0.25">
      <c r="A56" s="10" t="s">
        <v>98</v>
      </c>
      <c r="B56" s="34"/>
      <c r="C56" s="38" t="s">
        <v>128</v>
      </c>
      <c r="D56" s="38" t="str">
        <f t="shared" si="2"/>
        <v/>
      </c>
    </row>
    <row r="57" spans="1:4" s="7" customFormat="1" x14ac:dyDescent="0.25">
      <c r="A57" s="9" t="s">
        <v>17</v>
      </c>
      <c r="B57" s="33"/>
      <c r="C57" s="39" t="s">
        <v>63</v>
      </c>
      <c r="D57" s="39" t="str">
        <f t="shared" si="2"/>
        <v/>
      </c>
    </row>
    <row r="58" spans="1:4" s="5" customFormat="1" x14ac:dyDescent="0.25">
      <c r="A58" s="10" t="s">
        <v>18</v>
      </c>
      <c r="B58" s="34"/>
      <c r="C58" s="38" t="s">
        <v>64</v>
      </c>
      <c r="D58" s="38" t="str">
        <f t="shared" si="2"/>
        <v/>
      </c>
    </row>
    <row r="59" spans="1:4" s="7" customFormat="1" x14ac:dyDescent="0.25">
      <c r="A59" s="9" t="s">
        <v>19</v>
      </c>
      <c r="B59" s="33"/>
      <c r="C59" s="39" t="s">
        <v>65</v>
      </c>
      <c r="D59" s="39" t="str">
        <f t="shared" si="2"/>
        <v/>
      </c>
    </row>
    <row r="60" spans="1:4" s="5" customFormat="1" x14ac:dyDescent="0.25">
      <c r="A60" s="10" t="s">
        <v>20</v>
      </c>
      <c r="B60" s="34"/>
      <c r="C60" s="38" t="s">
        <v>66</v>
      </c>
      <c r="D60" s="38" t="str">
        <f xml:space="preserve">
IF(B60="",
IF(B61&lt;&gt;"",C60,
IF(B62&lt;&gt;"",C60,
IF(B63&lt;&gt;"",C60,""))),C60)</f>
        <v/>
      </c>
    </row>
    <row r="61" spans="1:4" s="7" customFormat="1" x14ac:dyDescent="0.25">
      <c r="A61" s="9" t="s">
        <v>99</v>
      </c>
      <c r="B61" s="33"/>
      <c r="C61" s="39" t="s">
        <v>115</v>
      </c>
      <c r="D61" s="39" t="str">
        <f t="shared" si="2"/>
        <v/>
      </c>
    </row>
    <row r="62" spans="1:4" s="5" customFormat="1" x14ac:dyDescent="0.25">
      <c r="A62" s="10" t="s">
        <v>100</v>
      </c>
      <c r="B62" s="34"/>
      <c r="C62" s="38" t="s">
        <v>117</v>
      </c>
      <c r="D62" s="38" t="str">
        <f t="shared" si="2"/>
        <v/>
      </c>
    </row>
    <row r="63" spans="1:4" s="7" customFormat="1" x14ac:dyDescent="0.25">
      <c r="A63" s="9" t="s">
        <v>101</v>
      </c>
      <c r="B63" s="33"/>
      <c r="C63" s="39" t="s">
        <v>129</v>
      </c>
      <c r="D63" s="39" t="str">
        <f t="shared" si="2"/>
        <v/>
      </c>
    </row>
    <row r="64" spans="1:4" s="5" customFormat="1" x14ac:dyDescent="0.25">
      <c r="A64" s="10" t="s">
        <v>21</v>
      </c>
      <c r="B64" s="34"/>
      <c r="C64" s="38" t="s">
        <v>67</v>
      </c>
      <c r="D64" s="38" t="str">
        <f xml:space="preserve">
IF(B64="",
IF(B65&lt;&gt;"",C64,
IF(B66&lt;&gt;"",C64,
IF(B67&lt;&gt;"",C64,
IF(B68&lt;&gt;"",C64,"")))),C64)</f>
        <v/>
      </c>
    </row>
    <row r="65" spans="1:4" s="7" customFormat="1" x14ac:dyDescent="0.25">
      <c r="A65" s="9" t="s">
        <v>102</v>
      </c>
      <c r="B65" s="33"/>
      <c r="C65" s="39" t="s">
        <v>130</v>
      </c>
      <c r="D65" s="39" t="str">
        <f t="shared" si="2"/>
        <v/>
      </c>
    </row>
    <row r="66" spans="1:4" s="5" customFormat="1" x14ac:dyDescent="0.25">
      <c r="A66" s="10" t="s">
        <v>103</v>
      </c>
      <c r="B66" s="34"/>
      <c r="C66" s="38" t="s">
        <v>131</v>
      </c>
      <c r="D66" s="38" t="str">
        <f t="shared" si="2"/>
        <v/>
      </c>
    </row>
    <row r="67" spans="1:4" s="7" customFormat="1" x14ac:dyDescent="0.25">
      <c r="A67" s="9" t="s">
        <v>104</v>
      </c>
      <c r="B67" s="33"/>
      <c r="C67" s="39" t="s">
        <v>132</v>
      </c>
      <c r="D67" s="39" t="str">
        <f t="shared" si="2"/>
        <v/>
      </c>
    </row>
    <row r="68" spans="1:4" s="5" customFormat="1" x14ac:dyDescent="0.25">
      <c r="A68" s="10" t="s">
        <v>22</v>
      </c>
      <c r="B68" s="34"/>
      <c r="C68" s="38" t="s">
        <v>68</v>
      </c>
      <c r="D68" s="38" t="str">
        <f t="shared" si="2"/>
        <v/>
      </c>
    </row>
    <row r="69" spans="1:4" s="7" customFormat="1" x14ac:dyDescent="0.25">
      <c r="A69" s="9" t="s">
        <v>23</v>
      </c>
      <c r="B69" s="33"/>
      <c r="C69" s="39" t="s">
        <v>69</v>
      </c>
      <c r="D69" s="39" t="str">
        <f t="shared" si="2"/>
        <v/>
      </c>
    </row>
    <row r="70" spans="1:4" s="5" customFormat="1" x14ac:dyDescent="0.25">
      <c r="A70" s="10" t="s">
        <v>24</v>
      </c>
      <c r="B70" s="34"/>
      <c r="C70" s="38" t="s">
        <v>70</v>
      </c>
      <c r="D70" s="38" t="str">
        <f xml:space="preserve">
IF(B70="",
IF(B71&lt;&gt;"",C70,
IF(B72&lt;&gt;"",C70,
IF(B73&lt;&gt;"",C70,
IF(B74&lt;&gt;"",C70,
IF(B75&lt;&gt;"",C70,""))))),C70)</f>
        <v/>
      </c>
    </row>
    <row r="71" spans="1:4" s="7" customFormat="1" x14ac:dyDescent="0.25">
      <c r="A71" s="9" t="s">
        <v>105</v>
      </c>
      <c r="B71" s="33"/>
      <c r="C71" s="39" t="s">
        <v>118</v>
      </c>
      <c r="D71" s="39" t="str">
        <f t="shared" si="2"/>
        <v/>
      </c>
    </row>
    <row r="72" spans="1:4" s="5" customFormat="1" x14ac:dyDescent="0.25">
      <c r="A72" s="10" t="s">
        <v>138</v>
      </c>
      <c r="B72" s="34"/>
      <c r="C72" s="38" t="s">
        <v>129</v>
      </c>
      <c r="D72" s="38" t="str">
        <f xml:space="preserve">
IF(B72="",
IF(B73&lt;&gt;"",C72,
IF(B74&lt;&gt;"",C72,
IF(B75&lt;&gt;"",C72,""))),C72)</f>
        <v/>
      </c>
    </row>
    <row r="73" spans="1:4" s="7" customFormat="1" x14ac:dyDescent="0.25">
      <c r="A73" s="9" t="s">
        <v>106</v>
      </c>
      <c r="B73" s="33"/>
      <c r="C73" s="39" t="s">
        <v>133</v>
      </c>
      <c r="D73" s="39" t="str">
        <f t="shared" si="2"/>
        <v/>
      </c>
    </row>
    <row r="74" spans="1:4" s="5" customFormat="1" x14ac:dyDescent="0.25">
      <c r="A74" s="10" t="s">
        <v>25</v>
      </c>
      <c r="B74" s="34"/>
      <c r="C74" s="38" t="s">
        <v>71</v>
      </c>
      <c r="D74" s="38" t="str">
        <f t="shared" si="2"/>
        <v/>
      </c>
    </row>
    <row r="75" spans="1:4" s="7" customFormat="1" x14ac:dyDescent="0.25">
      <c r="A75" s="9" t="s">
        <v>107</v>
      </c>
      <c r="B75" s="33"/>
      <c r="C75" s="39" t="s">
        <v>134</v>
      </c>
      <c r="D75" s="39" t="str">
        <f t="shared" si="2"/>
        <v/>
      </c>
    </row>
    <row r="76" spans="1:4" s="5" customFormat="1" x14ac:dyDescent="0.25">
      <c r="A76" s="10" t="s">
        <v>26</v>
      </c>
      <c r="B76" s="34"/>
      <c r="C76" s="38" t="s">
        <v>72</v>
      </c>
      <c r="D76" s="38" t="str">
        <f xml:space="preserve">
IF(B76="",
IF(B77&lt;&gt;"",C76,
IF(B78&lt;&gt;"",C76,"")),C76)</f>
        <v/>
      </c>
    </row>
    <row r="77" spans="1:4" s="7" customFormat="1" x14ac:dyDescent="0.25">
      <c r="A77" s="9" t="s">
        <v>108</v>
      </c>
      <c r="B77" s="33"/>
      <c r="C77" s="39" t="s">
        <v>135</v>
      </c>
      <c r="D77" s="39" t="str">
        <f t="shared" si="2"/>
        <v/>
      </c>
    </row>
    <row r="78" spans="1:4" s="5" customFormat="1" ht="15.75" thickBot="1" x14ac:dyDescent="0.3">
      <c r="A78" s="10" t="s">
        <v>109</v>
      </c>
      <c r="B78" s="35"/>
      <c r="C78" s="40" t="s">
        <v>136</v>
      </c>
      <c r="D78" s="40" t="str">
        <f t="shared" si="2"/>
        <v/>
      </c>
    </row>
    <row r="79" spans="1:4" s="7" customFormat="1" x14ac:dyDescent="0.25">
      <c r="B79" s="18"/>
    </row>
    <row r="80" spans="1:4" s="2" customFormat="1" ht="15.75" thickBot="1" x14ac:dyDescent="0.3">
      <c r="A80" s="4" t="s">
        <v>0</v>
      </c>
      <c r="B80" s="17" t="s">
        <v>43</v>
      </c>
      <c r="C80" s="31" t="str">
        <f>CONCATENATE(
IF(B81&lt;&gt;"",CONCATENATE(C81,"/"),""),
IF(B82&lt;&gt;"",CONCATENATE(C82,"/"),""),
IF(B83&lt;&gt;"",CONCATENATE(C83,"/"),""),
IF(B84&lt;&gt;"",CONCATENATE(C84,"/"),""),
IF(B85&lt;&gt;"",CONCATENATE(C85,"/"),""),
IF(B86&lt;&gt;"",CONCATENATE(C86,"/"),""))</f>
        <v>Algas/</v>
      </c>
      <c r="D80" s="31"/>
    </row>
    <row r="81" spans="1:4" s="5" customFormat="1" x14ac:dyDescent="0.25">
      <c r="A81" s="10" t="s">
        <v>27</v>
      </c>
      <c r="B81" s="32" t="s">
        <v>40</v>
      </c>
      <c r="C81" s="37" t="s">
        <v>73</v>
      </c>
      <c r="D81" s="37"/>
    </row>
    <row r="82" spans="1:4" s="7" customFormat="1" x14ac:dyDescent="0.25">
      <c r="A82" s="9" t="s">
        <v>28</v>
      </c>
      <c r="B82" s="33"/>
      <c r="C82" s="30" t="s">
        <v>74</v>
      </c>
      <c r="D82" s="30"/>
    </row>
    <row r="83" spans="1:4" s="5" customFormat="1" x14ac:dyDescent="0.25">
      <c r="A83" s="10" t="s">
        <v>110</v>
      </c>
      <c r="B83" s="34"/>
      <c r="C83" s="37" t="s">
        <v>75</v>
      </c>
      <c r="D83" s="37"/>
    </row>
    <row r="84" spans="1:4" s="7" customFormat="1" x14ac:dyDescent="0.25">
      <c r="A84" s="9" t="s">
        <v>29</v>
      </c>
      <c r="B84" s="33"/>
      <c r="C84" s="30" t="s">
        <v>76</v>
      </c>
      <c r="D84" s="30"/>
    </row>
    <row r="85" spans="1:4" s="5" customFormat="1" x14ac:dyDescent="0.25">
      <c r="A85" s="10" t="s">
        <v>111</v>
      </c>
      <c r="B85" s="34"/>
      <c r="C85" s="37" t="s">
        <v>77</v>
      </c>
      <c r="D85" s="37"/>
    </row>
    <row r="86" spans="1:4" s="7" customFormat="1" ht="15.75" thickBot="1" x14ac:dyDescent="0.3">
      <c r="A86" s="9" t="s">
        <v>30</v>
      </c>
      <c r="B86" s="36"/>
      <c r="C86" s="30" t="s">
        <v>78</v>
      </c>
      <c r="D86" s="30"/>
    </row>
    <row r="87" spans="1:4" s="5" customFormat="1" x14ac:dyDescent="0.25">
      <c r="B87" s="16"/>
    </row>
    <row r="88" spans="1:4" s="2" customFormat="1" ht="15.75" thickBot="1" x14ac:dyDescent="0.3">
      <c r="A88" s="4" t="s">
        <v>1</v>
      </c>
      <c r="B88" s="17" t="s">
        <v>42</v>
      </c>
      <c r="C88" s="31" t="str">
        <f>CONCATENATE(
IF(B89&lt;&gt;"",CONCATENATE(C89,"/"),""),
IF(B90&lt;&gt;"",CONCATENATE(C90,"/"),""),
IF(B91&lt;&gt;"",CONCATENATE(C91,"/"),""),
IF(B92&lt;&gt;"",CONCATENATE(C92,"/"),""),
IF(B93&lt;&gt;"",CONCATENATE(C93,"/"),""),
IF(B94&lt;&gt;"",CONCATENATE(C94,"/"),""),
IF(B95&lt;&gt;"",CONCATENATE(C95,"/"),""),
IF(B96&lt;&gt;"",CONCATENATE(C96,"/"),""),
IF(B97&lt;&gt;"",CONCATENATE(C97,"/"),""),
IF(B98&lt;&gt;"",CONCATENATE(C98,"/"),""),
IF(B99&lt;&gt;"",CONCATENATE(C99,"/"),""),
IF(B100&lt;&gt;"",CONCATENATE(C100,"/"),""),
IF(B101&lt;&gt;"",CONCATENATE(C101,"/"),""),
IF(B102&lt;&gt;"",CONCATENATE(C102,"/"),""),
IF(B103&lt;&gt;"",CONCATENATE(C103,"/"),""),
IF(B104&lt;&gt;"",CONCATENATE(C104,"/"),""))</f>
        <v>Región de Los Lagos/Región de Aysén/Región de Magallanes y La Antártica Chilena/</v>
      </c>
      <c r="D88" s="31"/>
    </row>
    <row r="89" spans="1:4" s="5" customFormat="1" x14ac:dyDescent="0.25">
      <c r="A89" s="10" t="s">
        <v>141</v>
      </c>
      <c r="B89" s="32"/>
      <c r="C89" s="37" t="s">
        <v>155</v>
      </c>
      <c r="D89" s="37"/>
    </row>
    <row r="90" spans="1:4" s="7" customFormat="1" x14ac:dyDescent="0.25">
      <c r="A90" s="9" t="s">
        <v>142</v>
      </c>
      <c r="B90" s="33"/>
      <c r="C90" s="30" t="s">
        <v>156</v>
      </c>
      <c r="D90" s="30"/>
    </row>
    <row r="91" spans="1:4" s="5" customFormat="1" x14ac:dyDescent="0.25">
      <c r="A91" s="10" t="s">
        <v>143</v>
      </c>
      <c r="B91" s="34"/>
      <c r="C91" s="37" t="s">
        <v>157</v>
      </c>
      <c r="D91" s="37"/>
    </row>
    <row r="92" spans="1:4" s="7" customFormat="1" x14ac:dyDescent="0.25">
      <c r="A92" s="9" t="s">
        <v>144</v>
      </c>
      <c r="B92" s="33"/>
      <c r="C92" s="30" t="s">
        <v>158</v>
      </c>
      <c r="D92" s="30"/>
    </row>
    <row r="93" spans="1:4" s="5" customFormat="1" x14ac:dyDescent="0.25">
      <c r="A93" s="10" t="s">
        <v>145</v>
      </c>
      <c r="B93" s="34"/>
      <c r="C93" s="37" t="s">
        <v>159</v>
      </c>
      <c r="D93" s="37"/>
    </row>
    <row r="94" spans="1:4" s="7" customFormat="1" x14ac:dyDescent="0.25">
      <c r="A94" s="9" t="s">
        <v>146</v>
      </c>
      <c r="B94" s="33"/>
      <c r="C94" s="30" t="s">
        <v>160</v>
      </c>
      <c r="D94" s="30"/>
    </row>
    <row r="95" spans="1:4" s="5" customFormat="1" x14ac:dyDescent="0.25">
      <c r="A95" s="10" t="s">
        <v>140</v>
      </c>
      <c r="B95" s="34"/>
      <c r="C95" s="37" t="s">
        <v>79</v>
      </c>
      <c r="D95" s="37"/>
    </row>
    <row r="96" spans="1:4" s="7" customFormat="1" x14ac:dyDescent="0.25">
      <c r="A96" s="9" t="s">
        <v>153</v>
      </c>
      <c r="B96" s="33"/>
      <c r="C96" s="30" t="s">
        <v>161</v>
      </c>
      <c r="D96" s="30"/>
    </row>
    <row r="97" spans="1:4" s="5" customFormat="1" x14ac:dyDescent="0.25">
      <c r="A97" s="10" t="s">
        <v>147</v>
      </c>
      <c r="B97" s="34"/>
      <c r="C97" s="37" t="s">
        <v>162</v>
      </c>
      <c r="D97" s="37"/>
    </row>
    <row r="98" spans="1:4" s="7" customFormat="1" x14ac:dyDescent="0.25">
      <c r="A98" s="9" t="s">
        <v>148</v>
      </c>
      <c r="B98" s="33"/>
      <c r="C98" s="30" t="s">
        <v>163</v>
      </c>
      <c r="D98" s="30"/>
    </row>
    <row r="99" spans="1:4" s="5" customFormat="1" x14ac:dyDescent="0.25">
      <c r="A99" s="10" t="s">
        <v>139</v>
      </c>
      <c r="B99" s="34"/>
      <c r="C99" s="37" t="s">
        <v>164</v>
      </c>
      <c r="D99" s="37"/>
    </row>
    <row r="100" spans="1:4" s="7" customFormat="1" x14ac:dyDescent="0.25">
      <c r="A100" s="9" t="s">
        <v>149</v>
      </c>
      <c r="B100" s="33"/>
      <c r="C100" s="30" t="s">
        <v>165</v>
      </c>
      <c r="D100" s="30"/>
    </row>
    <row r="101" spans="1:4" s="5" customFormat="1" x14ac:dyDescent="0.25">
      <c r="A101" s="10" t="s">
        <v>150</v>
      </c>
      <c r="B101" s="34"/>
      <c r="C101" s="37" t="s">
        <v>166</v>
      </c>
      <c r="D101" s="37"/>
    </row>
    <row r="102" spans="1:4" s="7" customFormat="1" x14ac:dyDescent="0.25">
      <c r="A102" s="9" t="s">
        <v>151</v>
      </c>
      <c r="B102" s="33" t="s">
        <v>40</v>
      </c>
      <c r="C102" s="30" t="s">
        <v>167</v>
      </c>
      <c r="D102" s="30"/>
    </row>
    <row r="103" spans="1:4" s="5" customFormat="1" x14ac:dyDescent="0.25">
      <c r="A103" s="10" t="s">
        <v>154</v>
      </c>
      <c r="B103" s="34" t="s">
        <v>40</v>
      </c>
      <c r="C103" s="37" t="s">
        <v>168</v>
      </c>
      <c r="D103" s="37"/>
    </row>
    <row r="104" spans="1:4" s="7" customFormat="1" ht="15.75" thickBot="1" x14ac:dyDescent="0.3">
      <c r="A104" s="9" t="s">
        <v>152</v>
      </c>
      <c r="B104" s="36" t="s">
        <v>40</v>
      </c>
      <c r="C104" s="30" t="s">
        <v>169</v>
      </c>
      <c r="D104" s="30"/>
    </row>
  </sheetData>
  <sheetProtection password="B01D" sheet="1" objects="1" scenarios="1"/>
  <pageMargins left="0.7" right="0.7" top="0.75" bottom="0.75" header="0.3" footer="0.3"/>
  <pageSetup orientation="portrait" r:id="rId1"/>
  <ignoredErrors>
    <ignoredError sqref="D30 D33 D42 D51 D60 D64 D70 D72 D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Publicación de Normativas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Negrete</dc:creator>
  <cp:lastModifiedBy>ANDAUR ARRIAGADA, MARIOLI</cp:lastModifiedBy>
  <dcterms:created xsi:type="dcterms:W3CDTF">2018-05-04T15:56:54Z</dcterms:created>
  <dcterms:modified xsi:type="dcterms:W3CDTF">2019-12-02T20:13:30Z</dcterms:modified>
</cp:coreProperties>
</file>